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dzou\Desktop\14633\"/>
    </mc:Choice>
  </mc:AlternateContent>
  <xr:revisionPtr revIDLastSave="0" documentId="13_ncr:1_{2FD38FF4-2F78-4401-9ACB-530AAFD4AECE}" xr6:coauthVersionLast="36" xr6:coauthVersionMax="36" xr10:uidLastSave="{00000000-0000-0000-0000-000000000000}"/>
  <bookViews>
    <workbookView xWindow="0" yWindow="90" windowWidth="20730" windowHeight="11760" tabRatio="941" xr2:uid="{00000000-000D-0000-FFFF-FFFF00000000}"/>
  </bookViews>
  <sheets>
    <sheet name="Part III-Required Program Info" sheetId="1" r:id="rId1"/>
    <sheet name="District Report" sheetId="2" r:id="rId2"/>
    <sheet name="School Report (A)" sheetId="3" r:id="rId3"/>
    <sheet name="School Report (A) (2)" sheetId="34" r:id="rId4"/>
    <sheet name="School Report (A) (3)" sheetId="35" r:id="rId5"/>
    <sheet name="School Report (C)" sheetId="4" r:id="rId6"/>
    <sheet name="Sheet6" sheetId="6" state="hidden" r:id="rId7"/>
    <sheet name="School Report (C) (2)" sheetId="26" r:id="rId8"/>
    <sheet name="School Report (C) (3)" sheetId="27" r:id="rId9"/>
    <sheet name="Academic (School 1)" sheetId="10" r:id="rId10"/>
    <sheet name="Academic (School 2)" sheetId="28" r:id="rId11"/>
    <sheet name="Academic (School 3)" sheetId="29" r:id="rId12"/>
    <sheet name="Teacher (School 1)" sheetId="11" r:id="rId13"/>
    <sheet name="Teacher (School 2)" sheetId="30" r:id="rId14"/>
    <sheet name="Teacher (School 3)" sheetId="31" r:id="rId15"/>
    <sheet name="Enrichment (School 1)" sheetId="12" r:id="rId16"/>
    <sheet name="Enrichment (School 2)" sheetId="32" r:id="rId17"/>
    <sheet name="Enrichment (School 3)" sheetId="33" r:id="rId18"/>
    <sheet name="Annual Hours Sample" sheetId="13" r:id="rId19"/>
    <sheet name="School 1" sheetId="14" r:id="rId20"/>
    <sheet name="School 2" sheetId="15" r:id="rId21"/>
    <sheet name="School 3" sheetId="16" r:id="rId22"/>
  </sheets>
  <externalReferences>
    <externalReference r:id="rId23"/>
    <externalReference r:id="rId24"/>
  </externalReferences>
  <definedNames>
    <definedName name="Activity1">[1]dataLookupValues!$A$231:$A$240</definedName>
    <definedName name="category">[2]School!$E$3:$G$5</definedName>
    <definedName name="data">[2]DataSheet!$F$2:$G$470</definedName>
    <definedName name="dataDistr">[1]dataDistrictList!$A$1:$L$500</definedName>
    <definedName name="dataFY15TIreservation">[1]dataReservation!$E$1:$G$407</definedName>
    <definedName name="dataFY16TIreserv">[1]dataReservation!$A$2:$C$500</definedName>
    <definedName name="Line_11">[1]dataLookupValues!$A$158:$A$160</definedName>
    <definedName name="Line8Travel">[1]dataLookupValues!$A$138:$A$143</definedName>
    <definedName name="Line9OtherCosts">[1]dataLookupValues!$A$146:$A$154</definedName>
    <definedName name="LIST">Sheet6!$A$1:$A$11</definedName>
    <definedName name="lstDataSrc">[1]dataLookupValues!$A$10:$A$15</definedName>
    <definedName name="lstDistr">[1]dataDistrictList!$C$1:$C$410</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lstLn8">[1]dataLookupValues!$A$138:$A$143</definedName>
    <definedName name="lstMethod">[1]dataLookupValues!$C$10:$C$17</definedName>
    <definedName name="lstTIFunction">[1]dataLookupValues!$A$53:$A$67</definedName>
    <definedName name="lstTitleIStatus">[1]dataLookupValues!$E$9:$E$14</definedName>
    <definedName name="objectives">[2]School!$A$24:$B$39</definedName>
    <definedName name="_xlnm.Print_Titles" localSheetId="9">'Academic (School 1)'!$2:$5</definedName>
    <definedName name="_xlnm.Print_Titles" localSheetId="10">'Academic (School 2)'!$2:$5</definedName>
    <definedName name="_xlnm.Print_Titles" localSheetId="11">'Academic (School 3)'!$2:$5</definedName>
    <definedName name="_xlnm.Print_Titles" localSheetId="15">'Enrichment (School 1)'!$2:$5</definedName>
    <definedName name="_xlnm.Print_Titles" localSheetId="16">'Enrichment (School 2)'!$2:$5</definedName>
    <definedName name="_xlnm.Print_Titles" localSheetId="17">'Enrichment (School 3)'!$2:$5</definedName>
    <definedName name="_xlnm.Print_Titles" localSheetId="12">'Teacher (School 1)'!$2:$5</definedName>
    <definedName name="_xlnm.Print_Titles" localSheetId="13">'Teacher (School 2)'!$2:$5</definedName>
    <definedName name="_xlnm.Print_Titles" localSheetId="14">'Teacher (School 3)'!$2:$5</definedName>
    <definedName name="target1">[1]dataLookupValues!$A$252:$A$259</definedName>
    <definedName name="TargetArea1">[1]dataLookupValues!$A$262:$A$266</definedName>
    <definedName name="TotalLowInc">'[1]TI School Funding'!$L$159</definedName>
    <definedName name="TotPrivEnr">'[1]TI School Funding'!$K$159</definedName>
    <definedName name="valAddr1">[1]dataLookupValues!$B$2</definedName>
    <definedName name="valCtyStZip">[1]dataLookupValues!$B$4</definedName>
    <definedName name="valdataSrc">[1]dataLookupValues!$B$20</definedName>
    <definedName name="valDistLIper">'[1]TI School Funding'!$U$4</definedName>
    <definedName name="valDistr">[1]dataLookupValues!$B$28</definedName>
    <definedName name="valDistrLevel">[1]dataLookupValues!$D$2</definedName>
    <definedName name="valDistrName">[1]dataLookupValues!$B$1</definedName>
    <definedName name="valMethod">[1]dataLookupValues!$B$21</definedName>
    <definedName name="valminPerPupilTotal">'[1]TI School Funding'!$X$160</definedName>
    <definedName name="ValNonPub_Col_C">'[1]Non Public School (TI)'!$F$24</definedName>
    <definedName name="valorg4code">[1]dataLookupValues!$D$1</definedName>
    <definedName name="valParent">'[1]TI District Reservation'!$G$12</definedName>
    <definedName name="valPD">'[1]TI District Reservation'!$G$16</definedName>
    <definedName name="valReqReserv">'[1]TI District Reservation'!$G$44</definedName>
    <definedName name="valSchAlloc_F2">'[1]TI District Reservation'!$G$46</definedName>
    <definedName name="valSwitchFormula">'[1]TI School Funding'!$X$159</definedName>
    <definedName name="valTIAlloc" localSheetId="10">#REF!</definedName>
    <definedName name="valTIAlloc" localSheetId="11">#REF!</definedName>
    <definedName name="valTIAlloc" localSheetId="16">#REF!</definedName>
    <definedName name="valTIAlloc" localSheetId="17">#REF!</definedName>
    <definedName name="valTIAlloc" localSheetId="3">#REF!</definedName>
    <definedName name="valTIAlloc" localSheetId="4">#REF!</definedName>
    <definedName name="valTIAlloc" localSheetId="7">#REF!</definedName>
    <definedName name="valTIAlloc" localSheetId="8">#REF!</definedName>
    <definedName name="valTIAlloc" localSheetId="13">#REF!</definedName>
    <definedName name="valTIAlloc" localSheetId="14">#REF!</definedName>
    <definedName name="valTIAlloc">#REF!</definedName>
    <definedName name="valTILn1">'[1]TI Budget'!$P$22</definedName>
    <definedName name="valTILn10">'[1]TI Budget'!$P$85</definedName>
    <definedName name="valTILn11">'[1]TI Budget'!$P$93</definedName>
    <definedName name="valTILn2">'[1]TI Budget'!$P$31</definedName>
    <definedName name="valTILn3">'[1]TI Budget'!$P$37</definedName>
    <definedName name="valTILn4">'[1]TI Budget'!$P$44</definedName>
    <definedName name="valTILn5a">'[1]TI Budget'!$P$46</definedName>
    <definedName name="valTILn5b">'[1]TI Budget'!$P$47</definedName>
    <definedName name="valTILn6">'[1]TI Budget'!$P$62</definedName>
    <definedName name="valTILn7">'[1]TI Budget'!$P$69</definedName>
    <definedName name="valTILn8">'[1]TI Budget'!$P$76</definedName>
    <definedName name="valTILn9">'[1]TI Budget'!$P$83</definedName>
    <definedName name="valTIoptionA">'[1]TI District Reservation'!$G$32</definedName>
    <definedName name="valTITot">'[1]TI Budget'!$P$95</definedName>
    <definedName name="Yes_No_Private">[1]dataLookupValues!$A$274:$A$275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1" i="33" l="1"/>
  <c r="B30" i="33"/>
  <c r="C28" i="33"/>
  <c r="B26" i="33"/>
  <c r="B25" i="33"/>
  <c r="B24" i="33"/>
  <c r="B23" i="33"/>
  <c r="B22" i="33"/>
  <c r="B21" i="33"/>
  <c r="B20" i="33"/>
  <c r="B16" i="33"/>
  <c r="B15" i="33"/>
  <c r="B14" i="33"/>
  <c r="B13" i="33"/>
  <c r="B12" i="33"/>
  <c r="B11" i="33"/>
  <c r="B10" i="33"/>
  <c r="C6" i="33"/>
  <c r="C5" i="33"/>
  <c r="B31" i="32"/>
  <c r="B30" i="32"/>
  <c r="C28" i="32"/>
  <c r="B26" i="32"/>
  <c r="B25" i="32"/>
  <c r="B24" i="32"/>
  <c r="B23" i="32"/>
  <c r="B22" i="32"/>
  <c r="B21" i="32"/>
  <c r="B20" i="32"/>
  <c r="B16" i="32"/>
  <c r="B15" i="32"/>
  <c r="B14" i="32"/>
  <c r="B13" i="32"/>
  <c r="B12" i="32"/>
  <c r="B11" i="32"/>
  <c r="B10" i="32"/>
  <c r="C6" i="32"/>
  <c r="C5" i="32"/>
  <c r="B31" i="31"/>
  <c r="B30" i="31"/>
  <c r="C28" i="31"/>
  <c r="B26" i="31"/>
  <c r="B25" i="31"/>
  <c r="B24" i="31"/>
  <c r="B23" i="31"/>
  <c r="B22" i="31"/>
  <c r="B21" i="31"/>
  <c r="B20" i="31"/>
  <c r="B16" i="31"/>
  <c r="B15" i="31"/>
  <c r="B14" i="31"/>
  <c r="B13" i="31"/>
  <c r="B12" i="31"/>
  <c r="B11" i="31"/>
  <c r="B10" i="31"/>
  <c r="C6" i="31"/>
  <c r="C5" i="31"/>
  <c r="B31" i="30"/>
  <c r="B30" i="30"/>
  <c r="C28" i="30"/>
  <c r="B26" i="30"/>
  <c r="B25" i="30"/>
  <c r="B24" i="30"/>
  <c r="B23" i="30"/>
  <c r="B22" i="30"/>
  <c r="B21" i="30"/>
  <c r="B20" i="30"/>
  <c r="B16" i="30"/>
  <c r="B15" i="30"/>
  <c r="B14" i="30"/>
  <c r="B13" i="30"/>
  <c r="B12" i="30"/>
  <c r="B11" i="30"/>
  <c r="B10" i="30"/>
  <c r="C6" i="30"/>
  <c r="C5" i="30"/>
  <c r="B35" i="29"/>
  <c r="B34" i="29"/>
  <c r="B33" i="29"/>
  <c r="B32" i="29"/>
  <c r="B31" i="29"/>
  <c r="B30" i="29"/>
  <c r="B29" i="29"/>
  <c r="C27" i="29"/>
  <c r="B25" i="29"/>
  <c r="B24" i="29"/>
  <c r="B23" i="29"/>
  <c r="B22" i="29"/>
  <c r="B21" i="29"/>
  <c r="B20" i="29"/>
  <c r="B19" i="29"/>
  <c r="C17" i="29"/>
  <c r="B15" i="29"/>
  <c r="B14" i="29"/>
  <c r="B13" i="29"/>
  <c r="B12" i="29"/>
  <c r="B11" i="29"/>
  <c r="B10" i="29"/>
  <c r="C8" i="29"/>
  <c r="C6" i="29"/>
  <c r="C5" i="29"/>
  <c r="B35" i="28"/>
  <c r="B34" i="28"/>
  <c r="B33" i="28"/>
  <c r="B32" i="28"/>
  <c r="B31" i="28"/>
  <c r="B30" i="28"/>
  <c r="B29" i="28"/>
  <c r="C27" i="28"/>
  <c r="B25" i="28"/>
  <c r="B24" i="28"/>
  <c r="B23" i="28"/>
  <c r="B22" i="28"/>
  <c r="B21" i="28"/>
  <c r="B20" i="28"/>
  <c r="B19" i="28"/>
  <c r="C17" i="28"/>
  <c r="B15" i="28"/>
  <c r="B14" i="28"/>
  <c r="B13" i="28"/>
  <c r="B12" i="28"/>
  <c r="B11" i="28"/>
  <c r="B10" i="28"/>
  <c r="C8" i="28"/>
  <c r="C6" i="28"/>
  <c r="C5" i="28"/>
  <c r="D19" i="16" l="1"/>
  <c r="B19" i="16"/>
  <c r="D17" i="16"/>
  <c r="B17" i="16"/>
  <c r="D13" i="16"/>
  <c r="B13" i="16"/>
  <c r="D19" i="15"/>
  <c r="B19" i="15"/>
  <c r="D17" i="15"/>
  <c r="D20" i="15" s="1"/>
  <c r="B17" i="15"/>
  <c r="D13" i="15"/>
  <c r="B13" i="15"/>
  <c r="D19" i="14"/>
  <c r="B19" i="14"/>
  <c r="D17" i="14"/>
  <c r="B17" i="14"/>
  <c r="D13" i="14"/>
  <c r="B13" i="14"/>
  <c r="D20" i="13"/>
  <c r="B20" i="13"/>
  <c r="D18" i="13"/>
  <c r="B18" i="13"/>
  <c r="D14" i="13"/>
  <c r="D21" i="13" s="1"/>
  <c r="B14" i="13"/>
  <c r="B31" i="12"/>
  <c r="B30" i="12"/>
  <c r="C28" i="12"/>
  <c r="B26" i="12"/>
  <c r="B25" i="12"/>
  <c r="B24" i="12"/>
  <c r="B23" i="12"/>
  <c r="B22" i="12"/>
  <c r="B21" i="12"/>
  <c r="B20" i="12"/>
  <c r="B16" i="12"/>
  <c r="B15" i="12"/>
  <c r="B14" i="12"/>
  <c r="B13" i="12"/>
  <c r="B12" i="12"/>
  <c r="B11" i="12"/>
  <c r="B10" i="12"/>
  <c r="C6" i="12"/>
  <c r="C5" i="12"/>
  <c r="C5" i="11"/>
  <c r="C6" i="11"/>
  <c r="B10" i="11"/>
  <c r="B11" i="11"/>
  <c r="B12" i="11"/>
  <c r="B13" i="11"/>
  <c r="B14" i="11"/>
  <c r="B15" i="11"/>
  <c r="B16" i="11"/>
  <c r="B20" i="11"/>
  <c r="B21" i="11"/>
  <c r="B22" i="11"/>
  <c r="B23" i="11"/>
  <c r="B24" i="11"/>
  <c r="B25" i="11"/>
  <c r="B26" i="11"/>
  <c r="C28" i="11"/>
  <c r="B30" i="11"/>
  <c r="B31" i="11"/>
  <c r="C5" i="10"/>
  <c r="C6" i="10"/>
  <c r="C8" i="10"/>
  <c r="B10" i="10"/>
  <c r="B11" i="10"/>
  <c r="B12" i="10"/>
  <c r="B13" i="10"/>
  <c r="B14" i="10"/>
  <c r="B15" i="10"/>
  <c r="C17" i="10"/>
  <c r="B19" i="10"/>
  <c r="B20" i="10"/>
  <c r="B21" i="10"/>
  <c r="B22" i="10"/>
  <c r="B23" i="10"/>
  <c r="B24" i="10"/>
  <c r="B25" i="10"/>
  <c r="C27" i="10"/>
  <c r="B29" i="10"/>
  <c r="B30" i="10"/>
  <c r="B31" i="10"/>
  <c r="B32" i="10"/>
  <c r="B33" i="10"/>
  <c r="B34" i="10"/>
  <c r="B35" i="10"/>
  <c r="B20" i="14" l="1"/>
  <c r="B21" i="13"/>
  <c r="D20" i="14"/>
  <c r="B20" i="16"/>
  <c r="D20" i="16"/>
  <c r="B20" i="15"/>
</calcChain>
</file>

<file path=xl/sharedStrings.xml><?xml version="1.0" encoding="utf-8"?>
<sst xmlns="http://schemas.openxmlformats.org/spreadsheetml/2006/main" count="527" uniqueCount="123">
  <si>
    <t>Massachusetts Department of Elementary and Secondary Education</t>
  </si>
  <si>
    <t>District Report</t>
  </si>
  <si>
    <t>School Level Report(s)</t>
  </si>
  <si>
    <t>Annual Hours</t>
  </si>
  <si>
    <t>Use this worksheet to outline and calculate annual hours.</t>
  </si>
  <si>
    <t>Required Program Information</t>
  </si>
  <si>
    <t>District Narrative</t>
  </si>
  <si>
    <t>Funded by line item 7061-9412, the Massachusetts Expanded Learning Time (ELT) program has provided a limited number of schools in districts with high populations of economically disadvantaged students with funding to implement a mandatory 300 additional hours of time for all students.</t>
  </si>
  <si>
    <t>School Report(A)</t>
  </si>
  <si>
    <t>IMPLEMENTATION SELF-ASSESSMENT</t>
  </si>
  <si>
    <t>ELT design is driven by focused, school-wide priorities.</t>
  </si>
  <si>
    <t xml:space="preserve">Meets:
generally meets the expectation and/or minor concerns may exist
</t>
  </si>
  <si>
    <t xml:space="preserve">Some Improvement Needed:
meets some aspects of the expectation but not others and moderate concerns exist
</t>
  </si>
  <si>
    <t>Major Improvement Needed: 
falls far below the expectation and/or significant concern(s) exist</t>
  </si>
  <si>
    <t xml:space="preserve">Exceeds:
fully and consistently meets expectation - is a potential exemplar in this area
</t>
  </si>
  <si>
    <t>Data is used to drive continuous improvement and strengthen instruction.</t>
  </si>
  <si>
    <t>Additional time for academics is used for core instruction and differentiated support.</t>
  </si>
  <si>
    <t>Additional time for enrichment is used to deepen student engagement in learning.</t>
  </si>
  <si>
    <t>Additional time is used to enhance school culture.</t>
  </si>
  <si>
    <t>School leadership is focused and collaborative.</t>
  </si>
  <si>
    <t>District leadership supports ELT.</t>
  </si>
  <si>
    <t>Teacher collaboration time used to strengthen instruction &amp; improve achievement.</t>
  </si>
  <si>
    <t>Boston</t>
  </si>
  <si>
    <t>Brockton</t>
  </si>
  <si>
    <t>Cambridge</t>
  </si>
  <si>
    <t>Fall River</t>
  </si>
  <si>
    <t>Fitchburg</t>
  </si>
  <si>
    <t>Greenfield</t>
  </si>
  <si>
    <t>Lawrence</t>
  </si>
  <si>
    <t>Malden</t>
  </si>
  <si>
    <t>Revere</t>
  </si>
  <si>
    <t>Salem</t>
  </si>
  <si>
    <t>Worcester</t>
  </si>
  <si>
    <t>Measure 2:</t>
  </si>
  <si>
    <t>Measure 1:</t>
  </si>
  <si>
    <t>On Target</t>
  </si>
  <si>
    <t>Points to Goal</t>
  </si>
  <si>
    <t>Goal</t>
  </si>
  <si>
    <t>Current</t>
  </si>
  <si>
    <t>Baseline</t>
  </si>
  <si>
    <t xml:space="preserve">Performance Measures for Objective #3: </t>
  </si>
  <si>
    <t>Measure 3:</t>
  </si>
  <si>
    <t xml:space="preserve">Performance Measures for Objective #2: </t>
  </si>
  <si>
    <t xml:space="preserve">Performance Measures for Objective #1: </t>
  </si>
  <si>
    <t>ACTIVITY:       Academic</t>
  </si>
  <si>
    <t>ELT SCHOOL:</t>
  </si>
  <si>
    <t>PERFORMANCE AGREEMENT DATA SHEET</t>
  </si>
  <si>
    <t>ACTIVITY:          Teachers</t>
  </si>
  <si>
    <t xml:space="preserve">ELT SCHOOL:  </t>
  </si>
  <si>
    <t xml:space="preserve">ELT SCHOOL: </t>
  </si>
  <si>
    <t>ACTIVITY:         Enrichment</t>
  </si>
  <si>
    <t>Performance Agreement Update:
Academic, Teacher, Enrichment Tabs</t>
  </si>
  <si>
    <t>Use these worksheets to provide an update on progress toward ELT Performance Agreement goals.</t>
  </si>
  <si>
    <t>Enter values in cells highlighted in green ONLY.</t>
  </si>
  <si>
    <t>Cells highlighted in red will calculate automatically</t>
  </si>
  <si>
    <t>Cells highlighted in yellow will calculate automatically</t>
  </si>
  <si>
    <t>Name of ELT School:</t>
  </si>
  <si>
    <t>Sample School</t>
  </si>
  <si>
    <t>School Hours</t>
  </si>
  <si>
    <t>Start Time (all students):</t>
  </si>
  <si>
    <t>End Time:</t>
  </si>
  <si>
    <r>
      <t xml:space="preserve">Full school day
</t>
    </r>
    <r>
      <rPr>
        <b/>
        <sz val="10"/>
        <color indexed="10"/>
        <rFont val="Arial"/>
        <family val="2"/>
      </rPr>
      <t>total number</t>
    </r>
  </si>
  <si>
    <r>
      <t xml:space="preserve">Full school day
</t>
    </r>
    <r>
      <rPr>
        <b/>
        <sz val="10"/>
        <color indexed="10"/>
        <rFont val="Arial"/>
        <family val="2"/>
      </rPr>
      <t>Start time</t>
    </r>
  </si>
  <si>
    <r>
      <t xml:space="preserve">Full school day
</t>
    </r>
    <r>
      <rPr>
        <b/>
        <sz val="10"/>
        <color indexed="10"/>
        <rFont val="Arial"/>
        <family val="2"/>
      </rPr>
      <t>End time</t>
    </r>
  </si>
  <si>
    <r>
      <t xml:space="preserve">Full school day
</t>
    </r>
    <r>
      <rPr>
        <b/>
        <sz val="10"/>
        <color indexed="10"/>
        <rFont val="Arial"/>
        <family val="2"/>
      </rPr>
      <t>total hours per day</t>
    </r>
  </si>
  <si>
    <r>
      <t xml:space="preserve">Partial school days
</t>
    </r>
    <r>
      <rPr>
        <b/>
        <sz val="10"/>
        <color indexed="10"/>
        <rFont val="Arial"/>
        <family val="2"/>
      </rPr>
      <t>total number</t>
    </r>
  </si>
  <si>
    <t>Approximately once a month, students are released early so teachers can collaborate.</t>
  </si>
  <si>
    <r>
      <t xml:space="preserve">Partial school day
</t>
    </r>
    <r>
      <rPr>
        <b/>
        <sz val="10"/>
        <color indexed="10"/>
        <rFont val="Arial"/>
        <family val="2"/>
      </rPr>
      <t>Start time</t>
    </r>
  </si>
  <si>
    <r>
      <t xml:space="preserve">Partial school day
</t>
    </r>
    <r>
      <rPr>
        <b/>
        <sz val="10"/>
        <color indexed="10"/>
        <rFont val="Arial"/>
        <family val="2"/>
      </rPr>
      <t>End time</t>
    </r>
  </si>
  <si>
    <r>
      <t xml:space="preserve">Partial school day
</t>
    </r>
    <r>
      <rPr>
        <b/>
        <sz val="10"/>
        <color indexed="10"/>
        <rFont val="Arial"/>
        <family val="2"/>
      </rPr>
      <t>total hours per day</t>
    </r>
  </si>
  <si>
    <t>Other additional hours, please explain</t>
  </si>
  <si>
    <t>N/A</t>
  </si>
  <si>
    <t>NA</t>
  </si>
  <si>
    <t>Total School Days</t>
  </si>
  <si>
    <t>Total Annual Hours</t>
  </si>
  <si>
    <t>Non-ELT Student Group Type</t>
  </si>
  <si>
    <t>Number of Students in Group</t>
  </si>
  <si>
    <t>Deviation from ELT Schedule Explanation</t>
  </si>
  <si>
    <t>Prekindergarten</t>
  </si>
  <si>
    <t>The school operates a half-day prekindergarten program; these students are counted towards the school's enrollment figure but are not included.</t>
  </si>
  <si>
    <t xml:space="preserve">B. Implementation Self-Assessment:  Using the chart below, please complete the ELT Expectations for Implementation Self-Assessment.  Be sure to include one self-assessment chart per school for which the district is applying.  Please give one (1) example supported by data (Next Gen MCAS, internal assessments, survey data, attendance data, etc.) for the rating assigned to each expectation.  </t>
  </si>
  <si>
    <t>FY19 Anticipated Changes Based on Needs Reflected in Self-Assessment?</t>
  </si>
  <si>
    <t>School Report(C)</t>
  </si>
  <si>
    <t>FY20 Expanded Learning Time Implementation Grant - Fund Code 225</t>
  </si>
  <si>
    <t>FY20 ELT Implementation Grant Applications Due - Friday, June 21, 2019</t>
  </si>
  <si>
    <t>FY20 - ELT Implementation Grant - Fund Code 225</t>
  </si>
  <si>
    <t>FY20 Fund Code 225
Expanded Learning Time Implementation Grant
Student Schedule - Total Annual Hours Worksheet</t>
  </si>
  <si>
    <r>
      <t>Instructions:</t>
    </r>
    <r>
      <rPr>
        <sz val="10"/>
        <rFont val="Arial"/>
        <family val="2"/>
      </rPr>
      <t xml:space="preserve"> Enter the indicated values in the green cells highlighted below. Please be sure to indicate "</t>
    </r>
    <r>
      <rPr>
        <b/>
        <sz val="10"/>
        <color indexed="10"/>
        <rFont val="Arial"/>
        <family val="2"/>
      </rPr>
      <t>AM</t>
    </r>
    <r>
      <rPr>
        <sz val="10"/>
        <rFont val="Arial"/>
        <family val="2"/>
      </rPr>
      <t>" or "</t>
    </r>
    <r>
      <rPr>
        <b/>
        <sz val="10"/>
        <color indexed="10"/>
        <rFont val="Arial"/>
        <family val="2"/>
      </rPr>
      <t>PM</t>
    </r>
    <r>
      <rPr>
        <sz val="10"/>
        <rFont val="Arial"/>
        <family val="2"/>
      </rPr>
      <t>" for the start and end times to ensure accurate calculation. Yellow cells will calculate automatically. Please contact Moira Connolly (mconnolly@doe.mass.edu or 781-338-3525) if you have questions about filling out this worksheet. Thank you.</t>
    </r>
  </si>
  <si>
    <t>Current 2018-2019
Schedule</t>
  </si>
  <si>
    <t>Current 2018-2019
Notes</t>
  </si>
  <si>
    <t xml:space="preserve">Proposed 2019-2020 
Schedule </t>
  </si>
  <si>
    <t>Proposed 2019-2020
Notes</t>
  </si>
  <si>
    <r>
      <t>Instructions:</t>
    </r>
    <r>
      <rPr>
        <sz val="10"/>
        <rFont val="Arial"/>
        <family val="2"/>
      </rPr>
      <t xml:space="preserve"> Enter the indicated values in the green cells highlighted below. Please be sure to indicate </t>
    </r>
    <r>
      <rPr>
        <b/>
        <sz val="10"/>
        <color indexed="10"/>
        <rFont val="Arial"/>
        <family val="2"/>
      </rPr>
      <t>"AM" or "PM"</t>
    </r>
    <r>
      <rPr>
        <sz val="10"/>
        <rFont val="Arial"/>
        <family val="2"/>
      </rPr>
      <t xml:space="preserve"> for the start and end times to ensure accurate calculation. Yellow and red cells will calculate automatically. Please contact Moira Connolly (mconnolly@doe.mass.edu or 781-338-3525) if you have questions about filling out this worksheet. Thank you.</t>
    </r>
  </si>
  <si>
    <t>FY20 Fund Code 225
Expanded Learning Time Implementation Grant
Student Schedule - Total Annual Hours Worksheet*</t>
  </si>
  <si>
    <r>
      <t>Instructions:</t>
    </r>
    <r>
      <rPr>
        <sz val="10"/>
        <rFont val="Arial"/>
        <family val="2"/>
      </rPr>
      <t xml:space="preserve"> Enter the indicated values in the green cells highlighted below. Please be sure to indicate "</t>
    </r>
    <r>
      <rPr>
        <sz val="10"/>
        <color indexed="10"/>
        <rFont val="Arial"/>
        <family val="2"/>
      </rPr>
      <t>AM</t>
    </r>
    <r>
      <rPr>
        <sz val="10"/>
        <rFont val="Arial"/>
        <family val="2"/>
      </rPr>
      <t>" or "</t>
    </r>
    <r>
      <rPr>
        <sz val="10"/>
        <color indexed="10"/>
        <rFont val="Arial"/>
        <family val="2"/>
      </rPr>
      <t>PM</t>
    </r>
    <r>
      <rPr>
        <sz val="10"/>
        <rFont val="Arial"/>
        <family val="2"/>
      </rPr>
      <t>" for the start and end times to ensure accurate calculation. Yellow and red cells will calculate automatically. Please contact Moira Connolly (mconnolly@doe.mass.edu or 781-338-3525) if you have questions about filling out this worksheet. Thank you.</t>
    </r>
  </si>
  <si>
    <t xml:space="preserve">Proposed 2019-2020
Schedule </t>
  </si>
  <si>
    <r>
      <rPr>
        <b/>
        <sz val="9"/>
        <rFont val="Arial"/>
        <family val="2"/>
      </rPr>
      <t xml:space="preserve">NOTE: </t>
    </r>
    <r>
      <rPr>
        <i/>
        <sz val="9"/>
        <rFont val="Arial"/>
        <family val="2"/>
      </rPr>
      <t>The total number of hours for all ELT middle and high schools should reflect a total amount of no fewer than 1425. The total number of hours for all ELT elementary schools should reflect a total amount of no fewer than 1365 hours. Schools participating in the MA ELT grant prior to June 30,  2014 with fewer than the required minimum hours for their grade levels should contact Moira Connolly at 781-338-3525 with any questions or concerns.</t>
    </r>
  </si>
  <si>
    <r>
      <t>Students who do not participate in ELT:</t>
    </r>
    <r>
      <rPr>
        <sz val="10"/>
        <rFont val="Arial"/>
        <family val="2"/>
      </rPr>
      <t xml:space="preserve"> Please describe below if there are any students enrolled at this school (e.g., pre-kindergarten, kindergarten students, or students whose IEP conflicts with additional time) who do not participate in any or all of the expanded school schedule. Please be sure to clearly identify the group of students, how many students are included, and how their schedule is different than the one displayed above.</t>
    </r>
  </si>
  <si>
    <r>
      <t xml:space="preserve">Students who do not participate in ELT: </t>
    </r>
    <r>
      <rPr>
        <sz val="10"/>
        <rFont val="Arial"/>
        <family val="2"/>
      </rPr>
      <t>Please describe below if there are any students enrolled at this school (e.g., pre-kindergarten, kindergarten students, or students whose IEP conflicts with additional time) who do not participate in any or all of the expanded school schedule. Please be sure to clearly identify the group of students, how many students are included, and how their schedule is different than the one displayed above.</t>
    </r>
  </si>
  <si>
    <t>How do we know if our instructional focus is embedded?</t>
  </si>
  <si>
    <t>Our focus is derived from careful analysis of multiple student data sources which have been disaggregated by subgroups and is based in student-specific instructional needs.</t>
  </si>
  <si>
    <t>Our focus cuts across all content areas, provides a foundation for long-term academic success, and is implemented through common schoolwide strategies, protocols, and/or practices.</t>
  </si>
  <si>
    <t>Our focus is clear and promotes shared expectations for clearly identified instructional best practices across all classrooms and content areas.</t>
  </si>
  <si>
    <t>Our focus represents our willingness to hold ourselves accountable for delivering consistent, high quality instruction to bolster student achievement.</t>
  </si>
  <si>
    <t>Our focus is clearly stated so that it is accessible to all adults and students. The school community understands and shares language around the focus and what it looks like in classrooms and in student work.</t>
  </si>
  <si>
    <r>
      <rPr>
        <b/>
        <sz val="10"/>
        <color theme="1"/>
        <rFont val="Calibri"/>
        <family val="2"/>
        <scheme val="minor"/>
      </rPr>
      <t>Section 1:</t>
    </r>
    <r>
      <rPr>
        <sz val="10"/>
        <color theme="1"/>
        <rFont val="Calibri"/>
        <family val="2"/>
        <scheme val="minor"/>
      </rPr>
      <t xml:space="preserve"> In the space below, please explain how the district is leveraging lessons learned at ELT schools in other district schools. Your response should include:
1. Data to support districtwide decisions to share the practices piloted by ELT schools, and;
2. An explanation of how these lessons learned support district priorities.</t>
    </r>
  </si>
  <si>
    <r>
      <t>Section 2 -</t>
    </r>
    <r>
      <rPr>
        <sz val="10"/>
        <color theme="1"/>
        <rFont val="Calibri"/>
        <family val="2"/>
        <scheme val="minor"/>
      </rPr>
      <t xml:space="preserve"> In what ways are you supporting and monitoring your ELT schools in the use of time to increase instructional rigor? </t>
    </r>
  </si>
  <si>
    <r>
      <rPr>
        <b/>
        <sz val="10"/>
        <color theme="1"/>
        <rFont val="Calibri"/>
        <family val="2"/>
        <scheme val="minor"/>
      </rPr>
      <t xml:space="preserve">Section 3 - </t>
    </r>
    <r>
      <rPr>
        <sz val="10"/>
        <color theme="1"/>
        <rFont val="Calibri"/>
        <family val="2"/>
        <scheme val="minor"/>
      </rPr>
      <t>Describe how you are leveraging time at your ELT schools to support differentiated instruction and support, particularly as they pertain to historically marginalized students.</t>
    </r>
  </si>
  <si>
    <t>B. Professional Development Activity</t>
  </si>
  <si>
    <t>Description of Alignment to Instructional Focus and District Priorities (please be specific)</t>
  </si>
  <si>
    <t>Alignment with Instructional Focus:</t>
  </si>
  <si>
    <t>Alignment with District Priorities:</t>
  </si>
  <si>
    <t>Alignment with Distrit Priorities:</t>
  </si>
  <si>
    <r>
      <t xml:space="preserve">B. Professional Development and Instructional Focus: </t>
    </r>
    <r>
      <rPr>
        <sz val="10"/>
        <color theme="1"/>
        <rFont val="Calibri"/>
        <family val="2"/>
        <scheme val="minor"/>
      </rPr>
      <t xml:space="preserve">Describe your anticipated plans for some of your professional development (PD) activities for the coming academic year (2019-2020) and briefly explain how select activities align with and support your </t>
    </r>
    <r>
      <rPr>
        <b/>
        <sz val="10"/>
        <color theme="1"/>
        <rFont val="Calibri"/>
        <family val="2"/>
        <scheme val="minor"/>
      </rPr>
      <t>instructional focus</t>
    </r>
    <r>
      <rPr>
        <sz val="10"/>
        <color theme="1"/>
        <rFont val="Calibri"/>
        <family val="2"/>
        <scheme val="minor"/>
      </rPr>
      <t xml:space="preserve"> and </t>
    </r>
    <r>
      <rPr>
        <b/>
        <sz val="10"/>
        <color theme="1"/>
        <rFont val="Calibri"/>
        <family val="2"/>
        <scheme val="minor"/>
      </rPr>
      <t>district priorities</t>
    </r>
    <r>
      <rPr>
        <sz val="10"/>
        <color theme="1"/>
        <rFont val="Calibri"/>
        <family val="2"/>
        <scheme val="minor"/>
      </rPr>
      <t>?
Activities may include trainings, collaboration, school-based professional development, working with professional development consultants, coaching, peer observations, etc.</t>
    </r>
  </si>
  <si>
    <t>Next Steps</t>
  </si>
  <si>
    <t>Please provide your current instructional focus:</t>
  </si>
  <si>
    <t>Need to Revisit (Why?)</t>
  </si>
  <si>
    <t>Embedded (How do you know?)</t>
  </si>
  <si>
    <t>Work in Progress (How do you know and why?)</t>
  </si>
  <si>
    <r>
      <rPr>
        <b/>
        <sz val="10"/>
        <color theme="1"/>
        <rFont val="Calibri"/>
        <family val="2"/>
        <scheme val="minor"/>
      </rPr>
      <t>A. The first of the eight (8) ELT Expectations for Implementation is</t>
    </r>
    <r>
      <rPr>
        <b/>
        <i/>
        <sz val="10"/>
        <color theme="1"/>
        <rFont val="Calibri"/>
        <family val="2"/>
        <scheme val="minor"/>
      </rPr>
      <t xml:space="preserve"> - ELT design is driven by focused schoolwide priorities. </t>
    </r>
    <r>
      <rPr>
        <sz val="10"/>
        <color theme="1"/>
        <rFont val="Calibri"/>
        <family val="2"/>
        <scheme val="minor"/>
      </rPr>
      <t>According to reapplication submissions from last year (FY19), a large number of ELT schools noted that developing and embedding a strong instructional focus is a key piece of advice that you would offer to schools starting this work.
Use the chart below to reflect on the impact of your current instructional focus. Use evidence to support your rating.
Use the box at the bottom of the chart to provide a reflection based on how you have rated your instructional focus.</t>
    </r>
  </si>
  <si>
    <t>Reflection on the condition of your current instructional focus based on the ratings above:</t>
  </si>
  <si>
    <t>Outline of the district's approach to utilizing lessons learned; instructional supports</t>
  </si>
  <si>
    <t>Insructional focus reflection, aligned professional development, and ELT self-assessment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</si>
</sst>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
    <numFmt numFmtId="165" formatCode="#,##0.0"/>
    <numFmt numFmtId="166" formatCode="0\ &quot;days&quot;"/>
    <numFmt numFmtId="167" formatCode="[$-409]h:mm\ AM/PM;@"/>
    <numFmt numFmtId="168" formatCode="0.00\ &quot;hours&quot;"/>
    <numFmt numFmtId="169" formatCode="0.00\ &quot;hours per day&quot;"/>
    <numFmt numFmtId="170" formatCode="0\ &quot;hours&quot;"/>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b/>
      <i/>
      <sz val="12"/>
      <color theme="1"/>
      <name val="Calibri"/>
      <family val="2"/>
      <scheme val="minor"/>
    </font>
    <font>
      <b/>
      <i/>
      <sz val="10"/>
      <color theme="1"/>
      <name val="Calibri"/>
      <family val="2"/>
      <scheme val="minor"/>
    </font>
    <font>
      <b/>
      <sz val="10"/>
      <color theme="1"/>
      <name val="Calibri"/>
      <family val="2"/>
      <scheme val="minor"/>
    </font>
    <font>
      <b/>
      <sz val="8"/>
      <color theme="1"/>
      <name val="Calibri"/>
      <family val="2"/>
      <scheme val="minor"/>
    </font>
    <font>
      <sz val="10"/>
      <name val="Arial"/>
      <family val="2"/>
    </font>
    <font>
      <b/>
      <sz val="12"/>
      <name val="Arial"/>
      <family val="2"/>
    </font>
    <font>
      <b/>
      <sz val="10"/>
      <name val="Arial"/>
      <family val="2"/>
    </font>
    <font>
      <b/>
      <sz val="14"/>
      <name val="Arial"/>
      <family val="2"/>
    </font>
    <font>
      <b/>
      <sz val="9"/>
      <name val="Arial"/>
      <family val="2"/>
    </font>
    <font>
      <sz val="9"/>
      <name val="Arial"/>
      <family val="2"/>
    </font>
    <font>
      <sz val="11"/>
      <color indexed="8"/>
      <name val="Calibri"/>
      <family val="2"/>
    </font>
    <font>
      <sz val="10"/>
      <color indexed="8"/>
      <name val="Arial"/>
      <family val="2"/>
    </font>
    <font>
      <sz val="11"/>
      <name val="Arial"/>
      <family val="2"/>
    </font>
    <font>
      <sz val="10"/>
      <name val="Times New Roman"/>
      <family val="1"/>
    </font>
    <font>
      <b/>
      <sz val="10"/>
      <name val="Times New Roman"/>
      <family val="1"/>
    </font>
    <font>
      <sz val="11"/>
      <name val="Times New Roman"/>
      <family val="1"/>
    </font>
    <font>
      <sz val="12"/>
      <name val="Times New Roman"/>
      <family val="1"/>
    </font>
    <font>
      <b/>
      <sz val="12"/>
      <name val="Times New Roman"/>
      <family val="1"/>
    </font>
    <font>
      <b/>
      <sz val="12"/>
      <color indexed="9"/>
      <name val="Times New Roman"/>
      <family val="1"/>
    </font>
    <font>
      <sz val="9"/>
      <name val="Times New Roman"/>
      <family val="1"/>
    </font>
    <font>
      <b/>
      <sz val="16"/>
      <name val="Arial"/>
      <family val="2"/>
    </font>
    <font>
      <b/>
      <sz val="10"/>
      <color indexed="10"/>
      <name val="Arial"/>
      <family val="2"/>
    </font>
    <font>
      <i/>
      <sz val="9"/>
      <name val="Arial"/>
      <family val="2"/>
    </font>
    <font>
      <sz val="8"/>
      <name val="Arial"/>
      <family val="2"/>
    </font>
    <font>
      <sz val="10"/>
      <color indexed="10"/>
      <name val="Arial"/>
      <family val="2"/>
    </font>
    <font>
      <u/>
      <sz val="11"/>
      <color theme="1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FFFFCC"/>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6"/>
      </top>
      <bottom style="thin">
        <color indexed="22"/>
      </bottom>
      <diagonal/>
    </border>
    <border>
      <left/>
      <right/>
      <top style="thin">
        <color indexed="26"/>
      </top>
      <bottom style="thin">
        <color indexed="22"/>
      </bottom>
      <diagonal/>
    </border>
    <border>
      <left style="thin">
        <color indexed="22"/>
      </left>
      <right/>
      <top style="thin">
        <color indexed="26"/>
      </top>
      <bottom style="thin">
        <color indexed="22"/>
      </bottom>
      <diagonal/>
    </border>
    <border>
      <left/>
      <right style="thin">
        <color indexed="22"/>
      </right>
      <top style="thin">
        <color indexed="8"/>
      </top>
      <bottom style="thin">
        <color indexed="26"/>
      </bottom>
      <diagonal/>
    </border>
    <border>
      <left/>
      <right/>
      <top style="thin">
        <color indexed="8"/>
      </top>
      <bottom style="thin">
        <color indexed="26"/>
      </bottom>
      <diagonal/>
    </border>
    <border>
      <left style="thin">
        <color indexed="22"/>
      </left>
      <right/>
      <top style="thin">
        <color indexed="8"/>
      </top>
      <bottom style="thin">
        <color indexed="26"/>
      </bottom>
      <diagonal/>
    </border>
    <border>
      <left style="thin">
        <color indexed="22"/>
      </left>
      <right style="thin">
        <color indexed="22"/>
      </right>
      <top style="thin">
        <color indexed="22"/>
      </top>
      <bottom style="thin">
        <color indexed="8"/>
      </bottom>
      <diagonal/>
    </border>
    <border>
      <left/>
      <right style="thin">
        <color indexed="22"/>
      </right>
      <top style="medium">
        <color indexed="22"/>
      </top>
      <bottom style="thin">
        <color indexed="26"/>
      </bottom>
      <diagonal/>
    </border>
    <border>
      <left/>
      <right/>
      <top style="medium">
        <color indexed="22"/>
      </top>
      <bottom style="thin">
        <color indexed="26"/>
      </bottom>
      <diagonal/>
    </border>
    <border>
      <left style="thin">
        <color indexed="22"/>
      </left>
      <right/>
      <top style="medium">
        <color indexed="22"/>
      </top>
      <bottom style="thin">
        <color indexed="26"/>
      </bottom>
      <diagonal/>
    </border>
    <border>
      <left style="thin">
        <color indexed="22"/>
      </left>
      <right style="thin">
        <color indexed="22"/>
      </right>
      <top style="thin">
        <color indexed="22"/>
      </top>
      <bottom style="medium">
        <color indexed="22"/>
      </bottom>
      <diagonal/>
    </border>
    <border>
      <left/>
      <right style="thin">
        <color indexed="22"/>
      </right>
      <top/>
      <bottom style="thin">
        <color indexed="22"/>
      </bottom>
      <diagonal/>
    </border>
    <border>
      <left/>
      <right/>
      <top/>
      <bottom style="thin">
        <color indexed="22"/>
      </bottom>
      <diagonal/>
    </border>
    <border>
      <left style="thin">
        <color indexed="22"/>
      </left>
      <right/>
      <top/>
      <bottom style="thin">
        <color indexed="22"/>
      </bottom>
      <diagonal/>
    </border>
    <border>
      <left/>
      <right style="thin">
        <color indexed="22"/>
      </right>
      <top style="thin">
        <color indexed="22"/>
      </top>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xf numFmtId="0" fontId="10" fillId="0" borderId="0"/>
    <xf numFmtId="44" fontId="10"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0" fillId="0" borderId="0" applyNumberFormat="0" applyFill="0" applyBorder="0" applyAlignment="0" applyProtection="0"/>
    <xf numFmtId="0" fontId="17" fillId="0" borderId="0"/>
    <xf numFmtId="0" fontId="1" fillId="0" borderId="0"/>
    <xf numFmtId="9" fontId="1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1" fillId="0" borderId="0" applyNumberFormat="0" applyFill="0" applyBorder="0" applyAlignment="0" applyProtection="0"/>
  </cellStyleXfs>
  <cellXfs count="256">
    <xf numFmtId="0" fontId="0" fillId="0" borderId="0" xfId="0"/>
    <xf numFmtId="0" fontId="0" fillId="0" borderId="0" xfId="0" applyAlignment="1">
      <alignment horizontal="center" vertical="center"/>
    </xf>
    <xf numFmtId="0" fontId="4" fillId="4" borderId="1" xfId="0" applyFont="1" applyFill="1" applyBorder="1" applyAlignment="1">
      <alignment horizontal="center" vertical="center" wrapText="1"/>
    </xf>
    <xf numFmtId="0" fontId="10" fillId="0" borderId="0" xfId="1"/>
    <xf numFmtId="0" fontId="10" fillId="0" borderId="0" xfId="1" applyProtection="1">
      <protection locked="0"/>
    </xf>
    <xf numFmtId="0" fontId="18" fillId="0" borderId="0" xfId="1" applyFont="1" applyBorder="1"/>
    <xf numFmtId="0" fontId="10" fillId="0" borderId="0" xfId="1" applyBorder="1"/>
    <xf numFmtId="0" fontId="18" fillId="0" borderId="0" xfId="1" applyFont="1"/>
    <xf numFmtId="0" fontId="18" fillId="0" borderId="0" xfId="1" applyFont="1" applyProtection="1">
      <protection locked="0"/>
    </xf>
    <xf numFmtId="0" fontId="10" fillId="0" borderId="14" xfId="1" applyFont="1" applyBorder="1" applyAlignment="1" applyProtection="1">
      <alignment vertical="center" wrapText="1"/>
      <protection locked="0"/>
    </xf>
    <xf numFmtId="0" fontId="19" fillId="0" borderId="14" xfId="1" applyFont="1" applyFill="1" applyBorder="1" applyAlignment="1" applyProtection="1">
      <alignment horizontal="center" vertical="center" wrapText="1"/>
      <protection locked="0"/>
    </xf>
    <xf numFmtId="0" fontId="10" fillId="0" borderId="14" xfId="1" applyFont="1" applyBorder="1" applyAlignment="1" applyProtection="1">
      <alignment horizontal="center" vertical="center" wrapText="1"/>
      <protection locked="0"/>
    </xf>
    <xf numFmtId="0" fontId="19" fillId="0" borderId="14" xfId="1" applyFont="1" applyBorder="1" applyAlignment="1" applyProtection="1">
      <alignment vertical="center" wrapText="1"/>
      <protection locked="0"/>
    </xf>
    <xf numFmtId="0" fontId="19" fillId="0" borderId="14" xfId="1" applyFont="1" applyBorder="1" applyAlignment="1">
      <alignment vertical="center" wrapText="1"/>
    </xf>
    <xf numFmtId="0" fontId="10" fillId="0" borderId="15" xfId="1" applyFont="1" applyBorder="1" applyAlignment="1" applyProtection="1">
      <alignment vertical="center" wrapText="1"/>
      <protection locked="0"/>
    </xf>
    <xf numFmtId="0" fontId="19" fillId="0" borderId="15" xfId="1" applyFont="1" applyFill="1" applyBorder="1" applyAlignment="1" applyProtection="1">
      <alignment horizontal="center" vertical="center" wrapText="1"/>
      <protection locked="0"/>
    </xf>
    <xf numFmtId="0" fontId="10" fillId="0" borderId="15" xfId="1" applyFont="1" applyBorder="1" applyAlignment="1" applyProtection="1">
      <alignment horizontal="center" vertical="center" wrapText="1"/>
      <protection locked="0"/>
    </xf>
    <xf numFmtId="0" fontId="19" fillId="0" borderId="15" xfId="1" applyFont="1" applyBorder="1" applyAlignment="1" applyProtection="1">
      <alignment vertical="center" wrapText="1"/>
      <protection locked="0"/>
    </xf>
    <xf numFmtId="0" fontId="10" fillId="0" borderId="16" xfId="1" applyFont="1" applyBorder="1" applyAlignment="1" applyProtection="1">
      <alignment vertical="center" wrapText="1"/>
      <protection locked="0"/>
    </xf>
    <xf numFmtId="0" fontId="19" fillId="0" borderId="16" xfId="1" applyFont="1" applyFill="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10" fillId="0" borderId="16" xfId="1" applyFont="1" applyFill="1" applyBorder="1" applyAlignment="1" applyProtection="1">
      <alignment horizontal="center" vertical="center"/>
      <protection locked="0"/>
    </xf>
    <xf numFmtId="1" fontId="10" fillId="0" borderId="16" xfId="1" applyNumberFormat="1" applyFont="1" applyFill="1" applyBorder="1" applyAlignment="1" applyProtection="1">
      <alignment horizontal="center" vertical="center" wrapText="1"/>
      <protection locked="0"/>
    </xf>
    <xf numFmtId="0" fontId="19" fillId="0" borderId="16" xfId="1" applyFont="1" applyBorder="1" applyAlignment="1" applyProtection="1">
      <alignment vertical="center" wrapText="1"/>
      <protection locked="0"/>
    </xf>
    <xf numFmtId="0" fontId="19" fillId="0" borderId="17" xfId="1" applyFont="1" applyBorder="1" applyAlignment="1">
      <alignment vertical="center" wrapText="1"/>
    </xf>
    <xf numFmtId="164" fontId="10" fillId="0" borderId="16" xfId="1" applyNumberFormat="1" applyFont="1" applyFill="1" applyBorder="1" applyAlignment="1" applyProtection="1">
      <alignment horizontal="center" vertical="center" wrapText="1"/>
      <protection locked="0"/>
    </xf>
    <xf numFmtId="165" fontId="10" fillId="0" borderId="16" xfId="1" applyNumberFormat="1" applyFont="1" applyFill="1" applyBorder="1" applyAlignment="1" applyProtection="1">
      <alignment horizontal="center" vertical="center" wrapText="1"/>
      <protection locked="0"/>
    </xf>
    <xf numFmtId="0" fontId="19" fillId="6" borderId="18" xfId="1" applyFont="1" applyFill="1" applyBorder="1" applyAlignment="1">
      <alignment vertical="center" wrapText="1"/>
    </xf>
    <xf numFmtId="0" fontId="19" fillId="6" borderId="18" xfId="1" applyFont="1" applyFill="1" applyBorder="1" applyAlignment="1">
      <alignment horizontal="center" vertical="center" wrapText="1"/>
    </xf>
    <xf numFmtId="0" fontId="20" fillId="6" borderId="14" xfId="1" applyFont="1" applyFill="1" applyBorder="1" applyAlignment="1">
      <alignment vertical="center" wrapText="1"/>
    </xf>
    <xf numFmtId="0" fontId="20" fillId="6" borderId="15" xfId="1" applyFont="1" applyFill="1" applyBorder="1" applyAlignment="1">
      <alignment vertical="center" wrapText="1"/>
    </xf>
    <xf numFmtId="0" fontId="10" fillId="0" borderId="25" xfId="1" applyFont="1" applyBorder="1" applyAlignment="1" applyProtection="1">
      <alignment vertical="center" wrapText="1"/>
      <protection locked="0"/>
    </xf>
    <xf numFmtId="0" fontId="10" fillId="0" borderId="25" xfId="1" applyFont="1" applyBorder="1" applyAlignment="1" applyProtection="1">
      <alignment horizontal="center" vertical="center" wrapText="1"/>
      <protection locked="0"/>
    </xf>
    <xf numFmtId="0" fontId="19" fillId="0" borderId="25" xfId="1" applyFont="1" applyBorder="1" applyAlignment="1" applyProtection="1">
      <alignment vertical="center" wrapText="1"/>
      <protection locked="0"/>
    </xf>
    <xf numFmtId="0" fontId="19" fillId="0" borderId="25" xfId="1" applyFont="1" applyBorder="1" applyAlignment="1">
      <alignment vertical="center" wrapText="1"/>
    </xf>
    <xf numFmtId="164" fontId="10" fillId="0" borderId="16" xfId="1" applyNumberFormat="1" applyFont="1" applyBorder="1" applyAlignment="1" applyProtection="1">
      <alignment horizontal="center" vertical="center" wrapText="1"/>
      <protection locked="0"/>
    </xf>
    <xf numFmtId="164" fontId="10" fillId="0" borderId="16" xfId="1" applyNumberFormat="1" applyFont="1" applyFill="1" applyBorder="1" applyAlignment="1" applyProtection="1">
      <alignment horizontal="center" vertical="center"/>
      <protection locked="0"/>
    </xf>
    <xf numFmtId="0" fontId="20" fillId="7" borderId="14" xfId="1" applyFont="1" applyFill="1" applyBorder="1" applyAlignment="1">
      <alignment vertical="center" wrapText="1"/>
    </xf>
    <xf numFmtId="0" fontId="19" fillId="0" borderId="29" xfId="1" applyFont="1" applyBorder="1" applyAlignment="1" applyProtection="1">
      <alignment vertical="center" wrapText="1"/>
      <protection locked="0"/>
    </xf>
    <xf numFmtId="0" fontId="19" fillId="0" borderId="25" xfId="1" applyFont="1" applyBorder="1" applyAlignment="1" applyProtection="1">
      <alignment horizontal="center" vertical="center" wrapText="1"/>
      <protection locked="0"/>
    </xf>
    <xf numFmtId="0" fontId="19" fillId="0" borderId="29" xfId="1" applyFont="1" applyBorder="1" applyAlignment="1">
      <alignment vertical="center" wrapText="1"/>
    </xf>
    <xf numFmtId="0" fontId="19" fillId="0" borderId="14" xfId="1" applyFont="1" applyBorder="1" applyAlignment="1" applyProtection="1">
      <alignment horizontal="center" vertical="center" wrapText="1"/>
      <protection locked="0"/>
    </xf>
    <xf numFmtId="0" fontId="19" fillId="0" borderId="15" xfId="1" applyFont="1" applyBorder="1" applyAlignment="1" applyProtection="1">
      <alignment horizontal="center" vertical="center" wrapText="1"/>
      <protection locked="0"/>
    </xf>
    <xf numFmtId="9" fontId="10" fillId="0" borderId="15" xfId="1" applyNumberFormat="1" applyFont="1" applyBorder="1" applyAlignment="1" applyProtection="1">
      <alignment horizontal="center" vertical="center" wrapText="1"/>
      <protection locked="0"/>
    </xf>
    <xf numFmtId="0" fontId="19" fillId="0" borderId="16" xfId="1" applyFont="1" applyBorder="1" applyAlignment="1" applyProtection="1">
      <alignment horizontal="center" vertical="center" wrapText="1"/>
      <protection locked="0"/>
    </xf>
    <xf numFmtId="0" fontId="19" fillId="0" borderId="17" xfId="1" applyFont="1" applyBorder="1" applyAlignment="1" applyProtection="1">
      <alignment vertical="center" wrapText="1"/>
      <protection locked="0"/>
    </xf>
    <xf numFmtId="0" fontId="20" fillId="0" borderId="14" xfId="1" applyFont="1" applyBorder="1" applyAlignment="1">
      <alignment horizontal="center" vertical="center" wrapText="1"/>
    </xf>
    <xf numFmtId="0" fontId="10" fillId="0" borderId="0" xfId="1" applyAlignment="1"/>
    <xf numFmtId="0" fontId="10" fillId="0" borderId="0" xfId="1" applyAlignment="1" applyProtection="1">
      <protection locked="0"/>
    </xf>
    <xf numFmtId="0" fontId="23" fillId="6" borderId="14" xfId="1" applyFont="1" applyFill="1" applyBorder="1" applyAlignment="1">
      <alignment vertical="center" wrapText="1"/>
    </xf>
    <xf numFmtId="0" fontId="23" fillId="8" borderId="36" xfId="1" applyFont="1" applyFill="1" applyBorder="1" applyAlignment="1">
      <alignment horizontal="left"/>
    </xf>
    <xf numFmtId="0" fontId="23" fillId="8" borderId="37" xfId="1" applyFont="1" applyFill="1" applyBorder="1" applyAlignment="1">
      <alignment horizontal="left"/>
    </xf>
    <xf numFmtId="0" fontId="23" fillId="8" borderId="17" xfId="1" applyFont="1" applyFill="1" applyBorder="1" applyAlignment="1">
      <alignment horizontal="left"/>
    </xf>
    <xf numFmtId="0" fontId="23" fillId="0" borderId="36" xfId="1" applyFont="1" applyFill="1" applyBorder="1" applyAlignment="1">
      <alignment horizontal="center" vertical="center"/>
    </xf>
    <xf numFmtId="0" fontId="23" fillId="0" borderId="37"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17" xfId="1" applyFont="1" applyFill="1" applyBorder="1" applyAlignment="1">
      <alignment horizontal="left" vertical="center" wrapText="1"/>
    </xf>
    <xf numFmtId="0" fontId="23" fillId="0" borderId="14" xfId="1" applyFont="1" applyFill="1" applyBorder="1" applyAlignment="1">
      <alignment horizontal="left" vertical="center" wrapText="1"/>
    </xf>
    <xf numFmtId="0" fontId="24" fillId="0" borderId="14" xfId="1" applyFont="1" applyFill="1" applyBorder="1" applyAlignment="1" applyProtection="1">
      <alignment horizontal="right" wrapText="1"/>
      <protection locked="0"/>
    </xf>
    <xf numFmtId="0" fontId="18" fillId="9" borderId="0" xfId="1" applyFont="1" applyFill="1" applyBorder="1"/>
    <xf numFmtId="0" fontId="10" fillId="9" borderId="0" xfId="1" applyFill="1" applyBorder="1"/>
    <xf numFmtId="0" fontId="13" fillId="9" borderId="0" xfId="1" applyFont="1" applyFill="1" applyBorder="1"/>
    <xf numFmtId="0" fontId="26" fillId="9" borderId="0" xfId="1" applyFont="1" applyFill="1" applyBorder="1"/>
    <xf numFmtId="0" fontId="10" fillId="9" borderId="0" xfId="1" applyFill="1"/>
    <xf numFmtId="9" fontId="10" fillId="0" borderId="16" xfId="1" applyNumberFormat="1" applyFont="1" applyBorder="1" applyAlignment="1" applyProtection="1">
      <alignment horizontal="center" vertical="center" wrapText="1"/>
      <protection locked="0"/>
    </xf>
    <xf numFmtId="0" fontId="10" fillId="9" borderId="1" xfId="1" applyFont="1" applyFill="1" applyBorder="1" applyAlignment="1">
      <alignment wrapText="1"/>
    </xf>
    <xf numFmtId="0" fontId="10" fillId="11" borderId="1" xfId="1" applyFont="1" applyFill="1" applyBorder="1" applyAlignment="1">
      <alignment wrapText="1"/>
    </xf>
    <xf numFmtId="0" fontId="10" fillId="8" borderId="1" xfId="1" applyFont="1" applyFill="1" applyBorder="1" applyAlignment="1">
      <alignment wrapText="1"/>
    </xf>
    <xf numFmtId="0" fontId="10" fillId="0" borderId="0" xfId="1" applyFont="1" applyFill="1" applyBorder="1" applyAlignment="1">
      <alignment wrapText="1"/>
    </xf>
    <xf numFmtId="0" fontId="10" fillId="0" borderId="0" xfId="1" applyFill="1" applyBorder="1" applyAlignment="1">
      <alignment horizontal="left"/>
    </xf>
    <xf numFmtId="0" fontId="10" fillId="0" borderId="0" xfId="1" applyFill="1" applyBorder="1" applyAlignment="1"/>
    <xf numFmtId="0" fontId="11" fillId="2" borderId="1" xfId="1" applyFont="1" applyFill="1" applyBorder="1" applyAlignment="1">
      <alignment horizontal="left" vertical="top" wrapText="1"/>
    </xf>
    <xf numFmtId="0" fontId="13" fillId="10" borderId="1" xfId="1" applyFont="1" applyFill="1" applyBorder="1" applyAlignment="1">
      <alignment horizontal="right" vertical="top" wrapText="1"/>
    </xf>
    <xf numFmtId="0" fontId="12" fillId="7" borderId="1" xfId="1" applyFont="1" applyFill="1" applyBorder="1" applyAlignment="1">
      <alignment vertical="top" wrapText="1"/>
    </xf>
    <xf numFmtId="0" fontId="12" fillId="7" borderId="1" xfId="1" applyFont="1" applyFill="1" applyBorder="1" applyAlignment="1">
      <alignment horizontal="center" vertical="top" wrapText="1"/>
    </xf>
    <xf numFmtId="0" fontId="10" fillId="0" borderId="0" xfId="1" applyAlignment="1">
      <alignment wrapText="1"/>
    </xf>
    <xf numFmtId="0" fontId="12" fillId="10" borderId="1" xfId="1" applyFont="1" applyFill="1" applyBorder="1" applyAlignment="1">
      <alignment vertical="center" wrapText="1"/>
    </xf>
    <xf numFmtId="166" fontId="10" fillId="9" borderId="1" xfId="1" applyNumberFormat="1" applyFont="1" applyFill="1" applyBorder="1" applyAlignment="1" applyProtection="1">
      <alignment horizontal="center" vertical="center" wrapText="1"/>
      <protection locked="0"/>
    </xf>
    <xf numFmtId="0" fontId="10" fillId="0" borderId="0" xfId="1" applyAlignment="1">
      <alignment vertical="center"/>
    </xf>
    <xf numFmtId="167" fontId="10" fillId="9" borderId="1" xfId="1" applyNumberFormat="1" applyFont="1" applyFill="1" applyBorder="1" applyAlignment="1" applyProtection="1">
      <alignment horizontal="center" vertical="center" wrapText="1"/>
      <protection locked="0"/>
    </xf>
    <xf numFmtId="168" fontId="12" fillId="8" borderId="1" xfId="1" applyNumberFormat="1" applyFont="1" applyFill="1" applyBorder="1" applyAlignment="1">
      <alignment horizontal="center" vertical="center" wrapText="1"/>
    </xf>
    <xf numFmtId="18" fontId="10" fillId="9" borderId="1" xfId="1" applyNumberFormat="1" applyFont="1" applyFill="1" applyBorder="1" applyAlignment="1" applyProtection="1">
      <alignment horizontal="center" vertical="center" wrapText="1"/>
      <protection locked="0"/>
    </xf>
    <xf numFmtId="168" fontId="10" fillId="9" borderId="1" xfId="1" applyNumberFormat="1" applyFont="1" applyFill="1" applyBorder="1" applyAlignment="1" applyProtection="1">
      <alignment horizontal="center" vertical="center" wrapText="1"/>
      <protection locked="0"/>
    </xf>
    <xf numFmtId="169" fontId="10" fillId="0" borderId="1" xfId="1" applyNumberFormat="1" applyFont="1" applyBorder="1" applyAlignment="1" applyProtection="1">
      <alignment horizontal="center" vertical="center" wrapText="1"/>
      <protection locked="0"/>
    </xf>
    <xf numFmtId="0" fontId="12" fillId="8" borderId="1" xfId="1" applyFont="1" applyFill="1" applyBorder="1" applyAlignment="1">
      <alignment vertical="center" wrapText="1"/>
    </xf>
    <xf numFmtId="166" fontId="12" fillId="8" borderId="1" xfId="1" applyNumberFormat="1" applyFont="1" applyFill="1" applyBorder="1" applyAlignment="1">
      <alignment horizontal="center" vertical="center" wrapText="1"/>
    </xf>
    <xf numFmtId="170" fontId="12" fillId="8" borderId="1" xfId="1" applyNumberFormat="1" applyFont="1" applyFill="1" applyBorder="1" applyAlignment="1">
      <alignment horizontal="center" vertical="center" wrapText="1"/>
    </xf>
    <xf numFmtId="0" fontId="10" fillId="13" borderId="0" xfId="1" applyFill="1" applyAlignment="1">
      <alignment wrapText="1"/>
    </xf>
    <xf numFmtId="0" fontId="10" fillId="13" borderId="0" xfId="1" applyFill="1" applyAlignment="1">
      <alignment horizontal="center"/>
    </xf>
    <xf numFmtId="0" fontId="12" fillId="7" borderId="2" xfId="1" applyFont="1" applyFill="1" applyBorder="1" applyAlignment="1">
      <alignment horizontal="center" vertical="center" wrapText="1"/>
    </xf>
    <xf numFmtId="0" fontId="29" fillId="0" borderId="1" xfId="1" applyFont="1" applyBorder="1" applyAlignment="1" applyProtection="1">
      <alignment horizontal="center" vertical="center" wrapText="1"/>
      <protection locked="0"/>
    </xf>
    <xf numFmtId="0" fontId="10" fillId="0" borderId="0" xfId="1" applyAlignment="1">
      <alignment horizontal="center"/>
    </xf>
    <xf numFmtId="0" fontId="10" fillId="7" borderId="4" xfId="1" applyFill="1" applyBorder="1" applyAlignment="1">
      <alignment horizontal="center" vertical="center" wrapText="1"/>
    </xf>
    <xf numFmtId="0" fontId="12" fillId="7"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31" fillId="0" borderId="0" xfId="13"/>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1" xfId="0" applyFont="1" applyFill="1" applyBorder="1"/>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2" borderId="1" xfId="0" applyFill="1" applyBorder="1"/>
    <xf numFmtId="0" fontId="0" fillId="2" borderId="1" xfId="0" applyFill="1" applyBorder="1" applyAlignment="1">
      <alignment horizontal="center"/>
    </xf>
    <xf numFmtId="0" fontId="6"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1" xfId="0" applyFont="1" applyFill="1" applyBorder="1" applyAlignment="1">
      <alignment horizontal="center"/>
    </xf>
    <xf numFmtId="0" fontId="7" fillId="2" borderId="1" xfId="0" applyFont="1" applyFill="1" applyBorder="1" applyAlignment="1">
      <alignment horizontal="left" vertical="center" wrapText="1"/>
    </xf>
    <xf numFmtId="0" fontId="4" fillId="0" borderId="1" xfId="0" applyFont="1" applyBorder="1" applyAlignment="1">
      <alignment horizontal="left" vertical="top" wrapText="1"/>
    </xf>
    <xf numFmtId="0" fontId="8" fillId="5" borderId="6" xfId="0" applyFont="1" applyFill="1" applyBorder="1" applyAlignment="1">
      <alignment horizontal="left" vertical="top"/>
    </xf>
    <xf numFmtId="0" fontId="8" fillId="5" borderId="5" xfId="0" applyFont="1" applyFill="1" applyBorder="1" applyAlignment="1">
      <alignment horizontal="left" vertical="top"/>
    </xf>
    <xf numFmtId="0" fontId="8" fillId="5" borderId="7" xfId="0" applyFont="1" applyFill="1" applyBorder="1" applyAlignment="1">
      <alignment horizontal="left" vertical="top"/>
    </xf>
    <xf numFmtId="0" fontId="8" fillId="5" borderId="8" xfId="0" applyFont="1" applyFill="1" applyBorder="1" applyAlignment="1">
      <alignment horizontal="left" vertical="top"/>
    </xf>
    <xf numFmtId="0" fontId="8" fillId="5" borderId="0" xfId="0" applyFont="1" applyFill="1" applyBorder="1" applyAlignment="1">
      <alignment horizontal="left" vertical="top"/>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8" fillId="5" borderId="12" xfId="0" applyFont="1" applyFill="1" applyBorder="1" applyAlignment="1">
      <alignment horizontal="left" vertical="top"/>
    </xf>
    <xf numFmtId="0" fontId="4" fillId="0" borderId="1" xfId="0" applyFont="1" applyFill="1" applyBorder="1" applyAlignment="1">
      <alignment horizontal="left" vertical="top" wrapText="1"/>
    </xf>
    <xf numFmtId="0" fontId="0" fillId="5" borderId="6" xfId="0" applyFill="1" applyBorder="1"/>
    <xf numFmtId="0" fontId="0" fillId="5" borderId="5" xfId="0" applyFill="1" applyBorder="1"/>
    <xf numFmtId="0" fontId="0" fillId="5" borderId="7" xfId="0" applyFill="1" applyBorder="1"/>
    <xf numFmtId="0" fontId="0" fillId="5" borderId="8" xfId="0" applyFill="1" applyBorder="1"/>
    <xf numFmtId="0" fontId="0" fillId="5" borderId="0" xfId="0" applyFill="1" applyBorder="1"/>
    <xf numFmtId="0" fontId="0" fillId="5" borderId="9" xfId="0" applyFill="1" applyBorder="1"/>
    <xf numFmtId="0" fontId="0" fillId="5" borderId="10" xfId="0" applyFill="1" applyBorder="1"/>
    <xf numFmtId="0" fontId="0" fillId="5" borderId="11" xfId="0" applyFill="1" applyBorder="1"/>
    <xf numFmtId="0" fontId="0" fillId="5" borderId="12" xfId="0" applyFill="1" applyBorder="1"/>
    <xf numFmtId="0" fontId="4" fillId="5" borderId="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12" xfId="0" applyFont="1" applyFill="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left" vertical="top"/>
    </xf>
    <xf numFmtId="0" fontId="4" fillId="5" borderId="3" xfId="0" applyFont="1" applyFill="1" applyBorder="1" applyAlignment="1">
      <alignment horizontal="left" vertical="top"/>
    </xf>
    <xf numFmtId="0" fontId="4" fillId="5" borderId="4" xfId="0" applyFont="1" applyFill="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6" xfId="0" applyFont="1" applyFill="1" applyBorder="1" applyAlignment="1">
      <alignment horizontal="left" vertical="top"/>
    </xf>
    <xf numFmtId="0" fontId="4" fillId="5" borderId="7" xfId="0" applyFont="1" applyFill="1" applyBorder="1" applyAlignment="1">
      <alignment horizontal="left" vertical="top"/>
    </xf>
    <xf numFmtId="0" fontId="4" fillId="5" borderId="8" xfId="0" applyFont="1" applyFill="1" applyBorder="1" applyAlignment="1">
      <alignment horizontal="left" vertical="top"/>
    </xf>
    <xf numFmtId="0" fontId="4" fillId="5" borderId="9" xfId="0" applyFont="1" applyFill="1" applyBorder="1" applyAlignment="1">
      <alignment horizontal="left" vertical="top"/>
    </xf>
    <xf numFmtId="0" fontId="4" fillId="5" borderId="10" xfId="0" applyFont="1" applyFill="1" applyBorder="1" applyAlignment="1">
      <alignment horizontal="left" vertical="top"/>
    </xf>
    <xf numFmtId="0" fontId="4" fillId="5" borderId="12" xfId="0" applyFont="1" applyFill="1" applyBorder="1" applyAlignment="1">
      <alignment horizontal="left" vertical="top"/>
    </xf>
    <xf numFmtId="0" fontId="4" fillId="5" borderId="5" xfId="0" applyFont="1" applyFill="1" applyBorder="1" applyAlignment="1">
      <alignment horizontal="left" vertical="top"/>
    </xf>
    <xf numFmtId="0" fontId="4" fillId="5" borderId="0" xfId="0" applyFont="1" applyFill="1" applyBorder="1" applyAlignment="1">
      <alignment horizontal="left" vertical="top"/>
    </xf>
    <xf numFmtId="0" fontId="4" fillId="5" borderId="11" xfId="0" applyFont="1" applyFill="1" applyBorder="1" applyAlignment="1">
      <alignment horizontal="left" vertical="top"/>
    </xf>
    <xf numFmtId="0" fontId="4" fillId="5" borderId="2" xfId="0" applyFont="1" applyFill="1" applyBorder="1" applyAlignment="1">
      <alignment horizontal="left" vertical="top"/>
    </xf>
    <xf numFmtId="0" fontId="4" fillId="5" borderId="1" xfId="0" applyFont="1" applyFill="1" applyBorder="1" applyAlignment="1">
      <alignment horizontal="left" vertical="top"/>
    </xf>
    <xf numFmtId="0" fontId="0" fillId="5" borderId="1" xfId="0" applyFill="1" applyBorder="1" applyAlignment="1">
      <alignment horizontal="left" vertical="top"/>
    </xf>
    <xf numFmtId="0" fontId="8" fillId="5" borderId="2" xfId="0" applyFont="1" applyFill="1" applyBorder="1" applyAlignment="1">
      <alignment horizontal="left" vertical="top" wrapText="1"/>
    </xf>
    <xf numFmtId="0" fontId="5" fillId="5" borderId="1" xfId="0" applyFont="1" applyFill="1" applyBorder="1" applyAlignment="1">
      <alignment vertical="top" wrapText="1"/>
    </xf>
    <xf numFmtId="0" fontId="7" fillId="0" borderId="1" xfId="0" applyFont="1" applyBorder="1" applyAlignment="1">
      <alignment horizontal="center" vertical="top" wrapText="1"/>
    </xf>
    <xf numFmtId="0" fontId="2" fillId="2" borderId="1" xfId="0" applyFont="1" applyFill="1" applyBorder="1" applyAlignment="1">
      <alignment horizontal="center" vertical="center"/>
    </xf>
    <xf numFmtId="0" fontId="9" fillId="0" borderId="1" xfId="0" applyFont="1" applyBorder="1" applyAlignment="1">
      <alignment horizontal="left" vertical="top" wrapText="1"/>
    </xf>
    <xf numFmtId="0" fontId="0" fillId="2" borderId="5" xfId="0" applyFill="1" applyBorder="1"/>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2" xfId="0" applyFont="1" applyBorder="1" applyAlignment="1">
      <alignment horizontal="left" vertical="top" wrapText="1"/>
    </xf>
    <xf numFmtId="0" fontId="5" fillId="5" borderId="6" xfId="0" applyFont="1" applyFill="1" applyBorder="1" applyAlignment="1">
      <alignment vertical="top" wrapText="1"/>
    </xf>
    <xf numFmtId="0" fontId="5" fillId="5" borderId="7" xfId="0" applyFont="1" applyFill="1" applyBorder="1" applyAlignment="1">
      <alignment vertical="top" wrapText="1"/>
    </xf>
    <xf numFmtId="0" fontId="5" fillId="5" borderId="8" xfId="0" applyFont="1" applyFill="1" applyBorder="1" applyAlignment="1">
      <alignment vertical="top" wrapText="1"/>
    </xf>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5" fillId="5" borderId="12" xfId="0" applyFont="1" applyFill="1" applyBorder="1" applyAlignment="1">
      <alignment vertical="top" wrapText="1"/>
    </xf>
    <xf numFmtId="0" fontId="9" fillId="0" borderId="1" xfId="0" applyFont="1" applyBorder="1" applyAlignment="1">
      <alignment wrapText="1"/>
    </xf>
    <xf numFmtId="0" fontId="20" fillId="6" borderId="24" xfId="1" applyFont="1" applyFill="1" applyBorder="1" applyAlignment="1">
      <alignment horizontal="left" wrapText="1"/>
    </xf>
    <xf numFmtId="0" fontId="20" fillId="6" borderId="23" xfId="1" applyFont="1" applyFill="1" applyBorder="1" applyAlignment="1">
      <alignment horizontal="left" wrapText="1"/>
    </xf>
    <xf numFmtId="0" fontId="20" fillId="6" borderId="22" xfId="1" applyFont="1" applyFill="1" applyBorder="1" applyAlignment="1">
      <alignment horizontal="left" wrapText="1"/>
    </xf>
    <xf numFmtId="0" fontId="19" fillId="6" borderId="21" xfId="1" applyFont="1" applyFill="1" applyBorder="1" applyAlignment="1">
      <alignment horizontal="left" vertical="center" wrapText="1"/>
    </xf>
    <xf numFmtId="0" fontId="19" fillId="6" borderId="20" xfId="1" applyFont="1" applyFill="1" applyBorder="1" applyAlignment="1">
      <alignment horizontal="left" vertical="center" wrapText="1"/>
    </xf>
    <xf numFmtId="0" fontId="19" fillId="6" borderId="19" xfId="1" applyFont="1" applyFill="1" applyBorder="1" applyAlignment="1">
      <alignment horizontal="left" vertical="center" wrapText="1"/>
    </xf>
    <xf numFmtId="0" fontId="19" fillId="6" borderId="21" xfId="1" applyFont="1" applyFill="1" applyBorder="1" applyAlignment="1">
      <alignment vertical="center" wrapText="1"/>
    </xf>
    <xf numFmtId="0" fontId="19" fillId="6" borderId="20" xfId="1" applyFont="1" applyFill="1" applyBorder="1" applyAlignment="1">
      <alignment vertical="center" wrapText="1"/>
    </xf>
    <xf numFmtId="0" fontId="19" fillId="6" borderId="19" xfId="1" applyFont="1" applyFill="1" applyBorder="1" applyAlignment="1">
      <alignment vertical="center" wrapText="1"/>
    </xf>
    <xf numFmtId="49" fontId="23" fillId="0" borderId="14" xfId="1" applyNumberFormat="1" applyFont="1" applyFill="1" applyBorder="1" applyAlignment="1">
      <alignment horizontal="center" vertical="center"/>
    </xf>
    <xf numFmtId="0" fontId="25" fillId="8" borderId="17" xfId="1" applyFont="1" applyFill="1" applyBorder="1" applyAlignment="1">
      <alignment horizontal="left" wrapText="1"/>
    </xf>
    <xf numFmtId="0" fontId="25" fillId="8" borderId="37" xfId="1" applyFont="1" applyFill="1" applyBorder="1" applyAlignment="1">
      <alignment horizontal="left" wrapText="1"/>
    </xf>
    <xf numFmtId="0" fontId="25" fillId="8" borderId="36" xfId="1" applyFont="1" applyFill="1" applyBorder="1" applyAlignment="1">
      <alignment horizontal="left" wrapText="1"/>
    </xf>
    <xf numFmtId="0" fontId="21" fillId="0" borderId="17" xfId="1" applyFont="1" applyBorder="1" applyAlignment="1">
      <alignment horizontal="left" vertical="center" wrapText="1"/>
    </xf>
    <xf numFmtId="0" fontId="21" fillId="0" borderId="37" xfId="1" applyFont="1" applyBorder="1" applyAlignment="1">
      <alignment horizontal="left" vertical="center" wrapText="1"/>
    </xf>
    <xf numFmtId="0" fontId="21" fillId="0" borderId="36" xfId="1" applyFont="1" applyBorder="1" applyAlignment="1">
      <alignment horizontal="left" vertical="center" wrapText="1"/>
    </xf>
    <xf numFmtId="0" fontId="22" fillId="6" borderId="17" xfId="1" applyFont="1" applyFill="1" applyBorder="1" applyAlignment="1">
      <alignment vertical="center" wrapText="1"/>
    </xf>
    <xf numFmtId="0" fontId="22" fillId="6" borderId="37" xfId="1" applyFont="1" applyFill="1" applyBorder="1" applyAlignment="1">
      <alignment vertical="center" wrapText="1"/>
    </xf>
    <xf numFmtId="0" fontId="22" fillId="6" borderId="36" xfId="1" applyFont="1" applyFill="1" applyBorder="1" applyAlignment="1">
      <alignment vertical="center" wrapText="1"/>
    </xf>
    <xf numFmtId="0" fontId="20" fillId="6" borderId="35" xfId="1" applyFont="1" applyFill="1" applyBorder="1" applyAlignment="1">
      <alignment vertical="center" wrapText="1"/>
    </xf>
    <xf numFmtId="0" fontId="20" fillId="6" borderId="34" xfId="1" applyFont="1" applyFill="1" applyBorder="1" applyAlignment="1">
      <alignment vertical="center" wrapText="1"/>
    </xf>
    <xf numFmtId="0" fontId="20" fillId="6" borderId="33" xfId="1" applyFont="1" applyFill="1" applyBorder="1" applyAlignment="1">
      <alignment vertical="center" wrapText="1"/>
    </xf>
    <xf numFmtId="0" fontId="20" fillId="6" borderId="28" xfId="1" applyFont="1" applyFill="1" applyBorder="1" applyAlignment="1">
      <alignment wrapText="1"/>
    </xf>
    <xf numFmtId="0" fontId="20" fillId="6" borderId="27" xfId="1" applyFont="1" applyFill="1" applyBorder="1" applyAlignment="1">
      <alignment wrapText="1"/>
    </xf>
    <xf numFmtId="0" fontId="20" fillId="6" borderId="26" xfId="1" applyFont="1" applyFill="1" applyBorder="1" applyAlignment="1">
      <alignment wrapText="1"/>
    </xf>
    <xf numFmtId="0" fontId="19" fillId="6" borderId="32" xfId="1" applyFont="1" applyFill="1" applyBorder="1" applyAlignment="1">
      <alignment vertical="center" wrapText="1"/>
    </xf>
    <xf numFmtId="0" fontId="19" fillId="6" borderId="31" xfId="1" applyFont="1" applyFill="1" applyBorder="1" applyAlignment="1">
      <alignment vertical="center" wrapText="1"/>
    </xf>
    <xf numFmtId="0" fontId="19" fillId="6" borderId="30" xfId="1" applyFont="1" applyFill="1" applyBorder="1" applyAlignment="1">
      <alignment vertical="center" wrapText="1"/>
    </xf>
    <xf numFmtId="0" fontId="12" fillId="7" borderId="2" xfId="1" applyFont="1" applyFill="1" applyBorder="1" applyAlignment="1">
      <alignment horizontal="center" vertical="center" wrapText="1"/>
    </xf>
    <xf numFmtId="0" fontId="10" fillId="7" borderId="4" xfId="1" applyFill="1" applyBorder="1" applyAlignment="1">
      <alignment horizontal="center" vertical="center" wrapText="1"/>
    </xf>
    <xf numFmtId="0" fontId="10" fillId="0" borderId="2"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166" fontId="10" fillId="0" borderId="38" xfId="1" applyNumberFormat="1" applyFont="1" applyBorder="1" applyAlignment="1" applyProtection="1">
      <alignment horizontal="center" vertical="center" wrapText="1"/>
      <protection locked="0"/>
    </xf>
    <xf numFmtId="0" fontId="10" fillId="0" borderId="39" xfId="1" applyFont="1" applyBorder="1" applyAlignment="1" applyProtection="1">
      <alignment horizontal="center" vertical="center" wrapText="1"/>
      <protection locked="0"/>
    </xf>
    <xf numFmtId="0" fontId="10" fillId="0" borderId="13" xfId="1" applyFont="1" applyBorder="1" applyAlignment="1" applyProtection="1">
      <alignment horizontal="center" vertical="center" wrapText="1"/>
      <protection locked="0"/>
    </xf>
    <xf numFmtId="166" fontId="12" fillId="0" borderId="38" xfId="1" applyNumberFormat="1" applyFont="1" applyFill="1" applyBorder="1" applyAlignment="1" applyProtection="1">
      <alignment horizontal="center" vertical="center" wrapText="1"/>
      <protection locked="0"/>
    </xf>
    <xf numFmtId="0" fontId="10" fillId="0" borderId="13" xfId="1" applyFill="1" applyBorder="1" applyAlignment="1" applyProtection="1">
      <alignment horizontal="center" vertical="center" wrapText="1"/>
      <protection locked="0"/>
    </xf>
    <xf numFmtId="0" fontId="15" fillId="14" borderId="2" xfId="1" applyFont="1" applyFill="1" applyBorder="1" applyAlignment="1">
      <alignment horizontal="left" vertical="top" wrapText="1"/>
    </xf>
    <xf numFmtId="0" fontId="15" fillId="14" borderId="3" xfId="1" applyFont="1" applyFill="1" applyBorder="1" applyAlignment="1">
      <alignment horizontal="left" vertical="top" wrapText="1"/>
    </xf>
    <xf numFmtId="0" fontId="15" fillId="14" borderId="4" xfId="1" applyFont="1" applyFill="1" applyBorder="1" applyAlignment="1">
      <alignment horizontal="left" vertical="top" wrapText="1"/>
    </xf>
    <xf numFmtId="0" fontId="12" fillId="10"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11" fillId="2" borderId="2" xfId="1" applyFont="1" applyFill="1" applyBorder="1" applyAlignment="1">
      <alignment horizontal="center" vertical="top" wrapText="1"/>
    </xf>
    <xf numFmtId="0" fontId="11" fillId="2" borderId="4" xfId="1" applyFont="1" applyFill="1" applyBorder="1" applyAlignment="1">
      <alignment horizontal="center" vertical="top" wrapText="1"/>
    </xf>
    <xf numFmtId="0" fontId="11" fillId="2" borderId="1" xfId="1" applyFont="1" applyFill="1" applyBorder="1" applyAlignment="1" applyProtection="1">
      <alignment horizontal="center" vertical="top" wrapText="1"/>
      <protection locked="0"/>
    </xf>
    <xf numFmtId="0" fontId="13" fillId="12" borderId="2" xfId="1" applyFont="1" applyFill="1" applyBorder="1" applyAlignment="1">
      <alignment horizontal="center" vertical="top" wrapText="1"/>
    </xf>
    <xf numFmtId="0" fontId="13" fillId="12" borderId="4" xfId="1" applyFont="1" applyFill="1" applyBorder="1" applyAlignment="1">
      <alignment horizontal="center" vertical="top" wrapText="1"/>
    </xf>
    <xf numFmtId="0" fontId="13" fillId="12" borderId="1" xfId="1" applyFont="1" applyFill="1" applyBorder="1" applyAlignment="1" applyProtection="1">
      <alignment horizontal="center" vertical="top" wrapText="1"/>
      <protection locked="0"/>
    </xf>
    <xf numFmtId="0" fontId="13" fillId="10" borderId="2" xfId="1" applyFont="1" applyFill="1" applyBorder="1" applyAlignment="1">
      <alignment horizontal="right" vertical="top" wrapText="1"/>
    </xf>
    <xf numFmtId="0" fontId="10" fillId="0" borderId="3" xfId="1" applyBorder="1"/>
    <xf numFmtId="0" fontId="10" fillId="0" borderId="4" xfId="1" applyBorder="1"/>
    <xf numFmtId="0" fontId="13" fillId="10" borderId="1" xfId="1" applyFont="1" applyFill="1" applyBorder="1" applyAlignment="1">
      <alignment horizontal="center" vertical="top" wrapText="1"/>
    </xf>
    <xf numFmtId="0" fontId="10" fillId="0" borderId="1" xfId="1" applyFont="1" applyBorder="1" applyAlignment="1">
      <alignment horizontal="left"/>
    </xf>
    <xf numFmtId="0" fontId="10" fillId="0" borderId="1" xfId="1" applyBorder="1" applyAlignment="1"/>
    <xf numFmtId="0" fontId="10" fillId="0" borderId="2" xfId="1" applyFont="1" applyBorder="1" applyAlignment="1">
      <alignment horizontal="left"/>
    </xf>
    <xf numFmtId="0" fontId="10" fillId="0" borderId="3" xfId="1" applyBorder="1" applyAlignment="1">
      <alignment horizontal="left"/>
    </xf>
    <xf numFmtId="0" fontId="10" fillId="0" borderId="4" xfId="1" applyBorder="1" applyAlignment="1">
      <alignment horizontal="left"/>
    </xf>
    <xf numFmtId="0" fontId="10" fillId="0" borderId="1" xfId="1" applyBorder="1" applyAlignment="1">
      <alignment horizontal="left"/>
    </xf>
    <xf numFmtId="0" fontId="12" fillId="0" borderId="2"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13" borderId="1" xfId="1" applyFont="1" applyFill="1" applyBorder="1" applyAlignment="1">
      <alignment horizontal="center" vertical="center" wrapText="1"/>
    </xf>
    <xf numFmtId="0" fontId="13" fillId="10" borderId="2" xfId="1" applyFont="1" applyFill="1" applyBorder="1" applyAlignment="1">
      <alignment horizontal="center" vertical="top" wrapText="1"/>
    </xf>
    <xf numFmtId="0" fontId="13" fillId="10" borderId="3" xfId="1" applyFont="1" applyFill="1" applyBorder="1" applyAlignment="1">
      <alignment horizontal="center" vertical="top" wrapText="1"/>
    </xf>
    <xf numFmtId="0" fontId="13" fillId="10" borderId="4" xfId="1" applyFont="1" applyFill="1" applyBorder="1" applyAlignment="1">
      <alignment horizontal="center" vertical="top" wrapText="1"/>
    </xf>
  </cellXfs>
  <cellStyles count="14">
    <cellStyle name="Currency 2" xfId="2" xr:uid="{00000000-0005-0000-0000-000000000000}"/>
    <cellStyle name="Currency 3" xfId="3" xr:uid="{00000000-0005-0000-0000-000001000000}"/>
    <cellStyle name="Currency 3 2" xfId="4" xr:uid="{00000000-0005-0000-0000-000002000000}"/>
    <cellStyle name="Currency 4" xfId="5" xr:uid="{00000000-0005-0000-0000-000003000000}"/>
    <cellStyle name="Hyperlink" xfId="13" builtinId="8"/>
    <cellStyle name="Normal" xfId="0" builtinId="0"/>
    <cellStyle name="Normal 2" xfId="1" xr:uid="{00000000-0005-0000-0000-000006000000}"/>
    <cellStyle name="Normal 2 2" xfId="6" xr:uid="{00000000-0005-0000-0000-000007000000}"/>
    <cellStyle name="Normal 3" xfId="7" xr:uid="{00000000-0005-0000-0000-000008000000}"/>
    <cellStyle name="Normal 4" xfId="8" xr:uid="{00000000-0005-0000-0000-000009000000}"/>
    <cellStyle name="Percent 2" xfId="9" xr:uid="{00000000-0005-0000-0000-00000A000000}"/>
    <cellStyle name="Percent 3" xfId="10" xr:uid="{00000000-0005-0000-0000-00000B000000}"/>
    <cellStyle name="Percent 3 2" xfId="11" xr:uid="{00000000-0005-0000-0000-00000C000000}"/>
    <cellStyle name="Percent 4" xfId="12" xr:uid="{00000000-0005-0000-0000-00000D000000}"/>
  </cellStyles>
  <dxfs count="45">
    <dxf>
      <font>
        <condense val="0"/>
        <extend val="0"/>
        <color rgb="FF9C0006"/>
      </font>
      <fill>
        <patternFill>
          <bgColor rgb="FFFFC7CE"/>
        </patternFill>
      </fill>
    </dxf>
    <dxf>
      <fill>
        <patternFill>
          <bgColor indexed="45"/>
        </patternFill>
      </fill>
    </dxf>
    <dxf>
      <fill>
        <patternFill>
          <bgColor indexed="45"/>
        </patternFill>
      </fill>
    </dxf>
    <dxf>
      <font>
        <condense val="0"/>
        <extend val="0"/>
        <color rgb="FF9C0006"/>
      </font>
      <fill>
        <patternFill>
          <bgColor rgb="FFFFC7CE"/>
        </patternFill>
      </fill>
    </dxf>
    <dxf>
      <fill>
        <patternFill>
          <bgColor indexed="45"/>
        </patternFill>
      </fill>
    </dxf>
    <dxf>
      <fill>
        <patternFill>
          <bgColor indexed="45"/>
        </patternFill>
      </fill>
    </dxf>
    <dxf>
      <font>
        <condense val="0"/>
        <extend val="0"/>
        <color rgb="FF9C0006"/>
      </font>
      <fill>
        <patternFill>
          <bgColor rgb="FFFFC7CE"/>
        </patternFill>
      </fill>
    </dxf>
    <dxf>
      <fill>
        <patternFill>
          <bgColor indexed="45"/>
        </patternFill>
      </fill>
    </dxf>
    <dxf>
      <fill>
        <patternFill>
          <bgColor indexed="45"/>
        </patternFill>
      </fill>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s>
  <tableStyles count="0" defaultTableStyle="TableStyleMedium9"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design\Expanded%20Learning%20Time\Funding%20Opportunities\FY18%20Reapplication\Grants%20Management\EdGrants%20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design\Expanded%20Learning%20Time\Funding%20Opportunities\FY18%20Reapplication\Drafts\PA%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First"/>
      <sheetName val="Cover Page (TI)"/>
      <sheetName val="Non Public School (TI)"/>
      <sheetName val="TI Narrative"/>
      <sheetName val="TI District Reservation"/>
      <sheetName val="TI School Funding"/>
      <sheetName val="TI Budget"/>
      <sheetName val="Title I Schedule A"/>
      <sheetName val="Title I Amendment"/>
      <sheetName val="Indirect Costs Calculator"/>
      <sheetName val="Summary Sheet"/>
      <sheetName val="dataESEcontact"/>
      <sheetName val="dataLookupValues"/>
      <sheetName val="dataDistrictList"/>
      <sheetName val="dataExport"/>
      <sheetName val="dataSchoolInfo"/>
      <sheetName val="dataReservation"/>
    </sheetNames>
    <sheetDataSet>
      <sheetData sheetId="0"/>
      <sheetData sheetId="1"/>
      <sheetData sheetId="2">
        <row r="24">
          <cell r="F24">
            <v>0</v>
          </cell>
        </row>
      </sheetData>
      <sheetData sheetId="3"/>
      <sheetData sheetId="4">
        <row r="12">
          <cell r="G12">
            <v>0</v>
          </cell>
        </row>
        <row r="16">
          <cell r="G16">
            <v>0</v>
          </cell>
        </row>
        <row r="32">
          <cell r="G32">
            <v>0</v>
          </cell>
        </row>
        <row r="44">
          <cell r="G44">
            <v>0</v>
          </cell>
        </row>
        <row r="46">
          <cell r="G46">
            <v>0</v>
          </cell>
        </row>
      </sheetData>
      <sheetData sheetId="5">
        <row r="4">
          <cell r="U4">
            <v>0.31541218637992829</v>
          </cell>
        </row>
        <row r="159">
          <cell r="K159">
            <v>0</v>
          </cell>
          <cell r="L159">
            <v>616</v>
          </cell>
          <cell r="X159">
            <v>0</v>
          </cell>
        </row>
        <row r="160">
          <cell r="X160">
            <v>0</v>
          </cell>
        </row>
      </sheetData>
      <sheetData sheetId="6">
        <row r="22">
          <cell r="P22">
            <v>0</v>
          </cell>
        </row>
        <row r="31">
          <cell r="P31">
            <v>0</v>
          </cell>
        </row>
        <row r="37">
          <cell r="P37">
            <v>0</v>
          </cell>
        </row>
        <row r="44">
          <cell r="P44">
            <v>0</v>
          </cell>
        </row>
        <row r="46">
          <cell r="P46">
            <v>0</v>
          </cell>
        </row>
        <row r="47">
          <cell r="P47">
            <v>0</v>
          </cell>
        </row>
        <row r="62">
          <cell r="P62">
            <v>0</v>
          </cell>
        </row>
        <row r="69">
          <cell r="P69">
            <v>0</v>
          </cell>
        </row>
        <row r="76">
          <cell r="P76">
            <v>0</v>
          </cell>
        </row>
        <row r="83">
          <cell r="P83">
            <v>0</v>
          </cell>
        </row>
        <row r="85">
          <cell r="P85"/>
        </row>
        <row r="93">
          <cell r="P93">
            <v>0</v>
          </cell>
        </row>
        <row r="95">
          <cell r="P95">
            <v>0</v>
          </cell>
        </row>
      </sheetData>
      <sheetData sheetId="7"/>
      <sheetData sheetId="8"/>
      <sheetData sheetId="9"/>
      <sheetData sheetId="10"/>
      <sheetData sheetId="11"/>
      <sheetData sheetId="12">
        <row r="1">
          <cell r="B1" t="str">
            <v>Abington</v>
          </cell>
          <cell r="D1" t="str">
            <v>0001</v>
          </cell>
        </row>
        <row r="2">
          <cell r="B2" t="str">
            <v>171 Adams St</v>
          </cell>
          <cell r="D2" t="str">
            <v>Level 3</v>
          </cell>
        </row>
        <row r="4">
          <cell r="B4" t="str">
            <v>Abington, MA 02351</v>
          </cell>
        </row>
        <row r="9">
          <cell r="E9"/>
        </row>
        <row r="10">
          <cell r="A10" t="str">
            <v>SELECT ONE</v>
          </cell>
          <cell r="C10" t="str">
            <v>SELECT ONE</v>
          </cell>
          <cell r="E10" t="str">
            <v>SW</v>
          </cell>
        </row>
        <row r="11">
          <cell r="A11" t="str">
            <v>Oct Eco Dis</v>
          </cell>
          <cell r="C11" t="str">
            <v>District-wide low income percentage</v>
          </cell>
          <cell r="E11" t="str">
            <v>TA</v>
          </cell>
        </row>
        <row r="12">
          <cell r="A12" t="str">
            <v>Oct Eco Dis x 1.6</v>
          </cell>
          <cell r="C12" t="str">
            <v>Grade span grouping and district-wide percentage</v>
          </cell>
          <cell r="E12" t="str">
            <v>NT</v>
          </cell>
        </row>
        <row r="13">
          <cell r="A13" t="str">
            <v>March Eco Dis</v>
          </cell>
          <cell r="C13" t="str">
            <v>35% rule</v>
          </cell>
          <cell r="E13" t="str">
            <v>CL</v>
          </cell>
        </row>
        <row r="14">
          <cell r="A14" t="str">
            <v>March Eco Dis x 1.6</v>
          </cell>
          <cell r="C14" t="str">
            <v>Grade span grouping and 35% rule</v>
          </cell>
        </row>
        <row r="15">
          <cell r="A15" t="str">
            <v xml:space="preserve">Other </v>
          </cell>
          <cell r="C15" t="str">
            <v>Grade span grouping and group-wide percentage</v>
          </cell>
        </row>
        <row r="16">
          <cell r="C16" t="str">
            <v>One school per grade span (eg. K-5, 6-8, 9-12)</v>
          </cell>
        </row>
        <row r="17">
          <cell r="C17" t="str">
            <v>Total enrollment of less than 1000 students</v>
          </cell>
        </row>
        <row r="20">
          <cell r="B20">
            <v>1</v>
          </cell>
        </row>
        <row r="21">
          <cell r="B21">
            <v>1</v>
          </cell>
        </row>
        <row r="28">
          <cell r="B28">
            <v>3</v>
          </cell>
        </row>
        <row r="53">
          <cell r="A53"/>
        </row>
        <row r="54">
          <cell r="A54" t="str">
            <v>Behavioral Supports</v>
          </cell>
        </row>
        <row r="55">
          <cell r="A55" t="str">
            <v>Data Collection/Management</v>
          </cell>
        </row>
        <row r="56">
          <cell r="A56" t="str">
            <v>Family and Community Engagement</v>
          </cell>
        </row>
        <row r="57">
          <cell r="A57" t="str">
            <v>High Quality Professional Development</v>
          </cell>
        </row>
        <row r="58">
          <cell r="A58" t="str">
            <v>Homeless Services</v>
          </cell>
        </row>
        <row r="59">
          <cell r="A59" t="str">
            <v>Instruction Extended Day/Year (K-12) Private</v>
          </cell>
        </row>
        <row r="60">
          <cell r="A60" t="str">
            <v>Instruction Extended Day/Year (K-12) Public</v>
          </cell>
        </row>
        <row r="61">
          <cell r="A61" t="str">
            <v>Instructional Technology</v>
          </cell>
        </row>
        <row r="62">
          <cell r="A62" t="str">
            <v>Instruction-School Day (K-12) Private</v>
          </cell>
        </row>
        <row r="63">
          <cell r="A63" t="str">
            <v>Instruction-School Day (K-12) Public</v>
          </cell>
        </row>
        <row r="64">
          <cell r="A64" t="str">
            <v>Neglected or Delinquent Services</v>
          </cell>
        </row>
        <row r="65">
          <cell r="A65" t="str">
            <v>Planning and Evaluation</v>
          </cell>
        </row>
        <row r="66">
          <cell r="A66" t="str">
            <v>Pre-School Activities</v>
          </cell>
        </row>
        <row r="67">
          <cell r="A67" t="str">
            <v>Program Administration</v>
          </cell>
        </row>
        <row r="73">
          <cell r="A73"/>
        </row>
        <row r="74">
          <cell r="A74" t="str">
            <v>Grant Program Manager/Coordinator</v>
          </cell>
        </row>
        <row r="75">
          <cell r="A75" t="str">
            <v>Other (please describe)</v>
          </cell>
        </row>
        <row r="78">
          <cell r="A78"/>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3">
          <cell r="A93"/>
        </row>
        <row r="94">
          <cell r="A94" t="str">
            <v>Non-Clerical Paras/Instructional Assistants</v>
          </cell>
        </row>
        <row r="95">
          <cell r="A95" t="str">
            <v>Parent Liaison</v>
          </cell>
        </row>
        <row r="96">
          <cell r="A96" t="str">
            <v>Secretary/Bookkeeper/Clerical Support</v>
          </cell>
        </row>
        <row r="97">
          <cell r="A97" t="str">
            <v>Other (please describe)</v>
          </cell>
        </row>
        <row r="100">
          <cell r="A100"/>
        </row>
        <row r="101">
          <cell r="A101" t="str">
            <v>Administrator</v>
          </cell>
        </row>
        <row r="102">
          <cell r="A102" t="str">
            <v>Support Staff</v>
          </cell>
        </row>
        <row r="103">
          <cell r="A103" t="str">
            <v>Teacher Instructional/Professional Staff</v>
          </cell>
        </row>
        <row r="104">
          <cell r="A104" t="str">
            <v>Other (please describe)</v>
          </cell>
        </row>
        <row r="105">
          <cell r="A105"/>
        </row>
        <row r="106">
          <cell r="A106"/>
        </row>
        <row r="107">
          <cell r="A107"/>
        </row>
        <row r="108">
          <cell r="A108"/>
        </row>
        <row r="117">
          <cell r="A117"/>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8">
          <cell r="A128"/>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8">
          <cell r="A138"/>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6">
          <cell r="A146"/>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8">
          <cell r="A158"/>
        </row>
        <row r="159">
          <cell r="A159" t="str">
            <v xml:space="preserve">Instructional Equipment </v>
          </cell>
        </row>
        <row r="160">
          <cell r="A160" t="str">
            <v>Non Instructional Equipment</v>
          </cell>
        </row>
        <row r="231">
          <cell r="A231" t="str">
            <v>Select</v>
          </cell>
        </row>
        <row r="232">
          <cell r="A232" t="str">
            <v>Behavioral Supports</v>
          </cell>
        </row>
        <row r="233">
          <cell r="A233" t="str">
            <v>Data Collection/Mgmt</v>
          </cell>
        </row>
        <row r="234">
          <cell r="A234" t="str">
            <v>Family and Community Engagement</v>
          </cell>
        </row>
        <row r="235">
          <cell r="A235" t="str">
            <v>High Quality Professional Dev</v>
          </cell>
        </row>
        <row r="236">
          <cell r="A236" t="str">
            <v xml:space="preserve">Instruction Extended Day/Year (K-12) </v>
          </cell>
        </row>
        <row r="237">
          <cell r="A237" t="str">
            <v>Instructional Technology</v>
          </cell>
        </row>
        <row r="238">
          <cell r="A238" t="str">
            <v xml:space="preserve">Instruction-School Day (K-12) </v>
          </cell>
        </row>
        <row r="239">
          <cell r="A239" t="str">
            <v>Planning and Evaluation</v>
          </cell>
        </row>
        <row r="240">
          <cell r="A240" t="str">
            <v>Pre-School Activities</v>
          </cell>
        </row>
        <row r="252">
          <cell r="A252" t="str">
            <v>Select</v>
          </cell>
        </row>
        <row r="253">
          <cell r="A253" t="str">
            <v>EES</v>
          </cell>
        </row>
        <row r="254">
          <cell r="A254" t="str">
            <v>ES</v>
          </cell>
        </row>
        <row r="255">
          <cell r="A255" t="str">
            <v xml:space="preserve">MS </v>
          </cell>
        </row>
        <row r="256">
          <cell r="A256" t="str">
            <v>ESMS</v>
          </cell>
        </row>
        <row r="257">
          <cell r="A257" t="str">
            <v>MSHS</v>
          </cell>
        </row>
        <row r="258">
          <cell r="A258" t="str">
            <v>HS</v>
          </cell>
        </row>
        <row r="259">
          <cell r="A259" t="str">
            <v>All Grades</v>
          </cell>
        </row>
        <row r="262">
          <cell r="A262" t="str">
            <v>Select</v>
          </cell>
        </row>
        <row r="263">
          <cell r="A263" t="str">
            <v>English Language Arts</v>
          </cell>
        </row>
        <row r="264">
          <cell r="A264" t="str">
            <v>Mathematics</v>
          </cell>
        </row>
        <row r="265">
          <cell r="A265" t="str">
            <v>Science</v>
          </cell>
        </row>
        <row r="266">
          <cell r="A266" t="str">
            <v>Other</v>
          </cell>
        </row>
        <row r="274">
          <cell r="A274" t="str">
            <v>Yes</v>
          </cell>
        </row>
        <row r="275">
          <cell r="A275" t="str">
            <v>No</v>
          </cell>
        </row>
      </sheetData>
      <sheetData sheetId="13">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H35"/>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H251"/>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4"/>
      <sheetData sheetId="15"/>
      <sheetData sheetId="16">
        <row r="1">
          <cell r="E1" t="str">
            <v>Org Code</v>
          </cell>
          <cell r="F1" t="str">
            <v>District Name</v>
          </cell>
          <cell r="G1" t="str">
            <v xml:space="preserve">FY16 Percentage of Title I, Part A Allocation Reserved to Provide Additional Supports to Level 2-5 Schools </v>
          </cell>
        </row>
        <row r="2">
          <cell r="A2" t="str">
            <v>0001</v>
          </cell>
          <cell r="B2" t="str">
            <v>Abington</v>
          </cell>
          <cell r="C2" t="str">
            <v>20%</v>
          </cell>
          <cell r="E2" t="str">
            <v>0001</v>
          </cell>
          <cell r="F2" t="str">
            <v>Abington</v>
          </cell>
          <cell r="G2" t="str">
            <v>20%</v>
          </cell>
        </row>
        <row r="3">
          <cell r="A3" t="str">
            <v>0003</v>
          </cell>
          <cell r="B3" t="str">
            <v>Acushnet</v>
          </cell>
          <cell r="C3" t="str">
            <v>15%</v>
          </cell>
          <cell r="E3" t="str">
            <v>0003</v>
          </cell>
          <cell r="F3" t="str">
            <v>Acushnet</v>
          </cell>
          <cell r="G3" t="str">
            <v>20%</v>
          </cell>
        </row>
        <row r="4">
          <cell r="A4" t="str">
            <v>0005</v>
          </cell>
          <cell r="B4" t="str">
            <v>Agawam</v>
          </cell>
          <cell r="C4" t="str">
            <v>15%</v>
          </cell>
          <cell r="E4" t="str">
            <v>0005</v>
          </cell>
          <cell r="F4" t="str">
            <v>Agawam</v>
          </cell>
          <cell r="G4" t="str">
            <v>20%</v>
          </cell>
        </row>
        <row r="5">
          <cell r="A5" t="str">
            <v>0007</v>
          </cell>
          <cell r="B5" t="str">
            <v>Amesbury</v>
          </cell>
          <cell r="C5" t="str">
            <v>15%</v>
          </cell>
          <cell r="E5" t="str">
            <v>0007</v>
          </cell>
          <cell r="F5" t="str">
            <v>Amesbury</v>
          </cell>
          <cell r="G5" t="str">
            <v>15%</v>
          </cell>
        </row>
        <row r="6">
          <cell r="A6" t="str">
            <v>0008</v>
          </cell>
          <cell r="B6" t="str">
            <v>Amherst</v>
          </cell>
          <cell r="C6" t="str">
            <v>20%</v>
          </cell>
          <cell r="E6" t="str">
            <v>0008</v>
          </cell>
          <cell r="F6" t="str">
            <v>Amherst</v>
          </cell>
          <cell r="G6" t="str">
            <v>15%</v>
          </cell>
        </row>
        <row r="7">
          <cell r="A7" t="str">
            <v>0009</v>
          </cell>
          <cell r="B7" t="str">
            <v>Andover</v>
          </cell>
          <cell r="C7" t="str">
            <v>10%</v>
          </cell>
          <cell r="E7" t="str">
            <v>0009</v>
          </cell>
          <cell r="F7" t="str">
            <v>Andover</v>
          </cell>
          <cell r="G7" t="str">
            <v>10%</v>
          </cell>
        </row>
        <row r="8">
          <cell r="A8" t="str">
            <v>0010</v>
          </cell>
          <cell r="B8" t="str">
            <v>Arlington</v>
          </cell>
          <cell r="C8" t="str">
            <v>5%</v>
          </cell>
          <cell r="E8" t="str">
            <v>0010</v>
          </cell>
          <cell r="F8" t="str">
            <v>Arlington</v>
          </cell>
          <cell r="G8" t="str">
            <v>5%</v>
          </cell>
        </row>
        <row r="9">
          <cell r="A9" t="str">
            <v>0014</v>
          </cell>
          <cell r="B9" t="str">
            <v>Ashland</v>
          </cell>
          <cell r="C9" t="str">
            <v>10%</v>
          </cell>
          <cell r="E9" t="str">
            <v>0014</v>
          </cell>
          <cell r="F9" t="str">
            <v>Ashland</v>
          </cell>
          <cell r="G9" t="str">
            <v>15%</v>
          </cell>
        </row>
        <row r="10">
          <cell r="A10" t="str">
            <v>0016</v>
          </cell>
          <cell r="B10" t="str">
            <v>Attleboro</v>
          </cell>
          <cell r="C10" t="str">
            <v>20%</v>
          </cell>
          <cell r="E10" t="str">
            <v>0016</v>
          </cell>
          <cell r="F10" t="str">
            <v>Attleboro</v>
          </cell>
          <cell r="G10" t="str">
            <v>15%</v>
          </cell>
        </row>
        <row r="11">
          <cell r="A11" t="str">
            <v>0017</v>
          </cell>
          <cell r="B11" t="str">
            <v>Auburn</v>
          </cell>
          <cell r="C11" t="str">
            <v>15%</v>
          </cell>
          <cell r="E11" t="str">
            <v>0017</v>
          </cell>
          <cell r="F11" t="str">
            <v>Auburn</v>
          </cell>
          <cell r="G11" t="str">
            <v>15%</v>
          </cell>
        </row>
        <row r="12">
          <cell r="A12" t="str">
            <v>0018</v>
          </cell>
          <cell r="B12" t="str">
            <v>Avon</v>
          </cell>
          <cell r="C12" t="str">
            <v>20%</v>
          </cell>
          <cell r="E12" t="str">
            <v>0018</v>
          </cell>
          <cell r="F12" t="str">
            <v>Avon</v>
          </cell>
          <cell r="G12" t="str">
            <v>15%</v>
          </cell>
        </row>
        <row r="13">
          <cell r="A13" t="str">
            <v>0020</v>
          </cell>
          <cell r="B13" t="str">
            <v>Barnstable</v>
          </cell>
          <cell r="C13" t="str">
            <v>20%</v>
          </cell>
          <cell r="E13" t="str">
            <v>0020</v>
          </cell>
          <cell r="F13" t="str">
            <v>Barnstable</v>
          </cell>
          <cell r="G13" t="str">
            <v>20%</v>
          </cell>
        </row>
        <row r="14">
          <cell r="A14" t="str">
            <v>0023</v>
          </cell>
          <cell r="B14" t="str">
            <v>Bedford</v>
          </cell>
          <cell r="C14" t="str">
            <v>10%</v>
          </cell>
          <cell r="E14" t="str">
            <v>0023</v>
          </cell>
          <cell r="F14" t="str">
            <v>Bedford</v>
          </cell>
          <cell r="G14" t="str">
            <v>10%</v>
          </cell>
        </row>
        <row r="15">
          <cell r="A15" t="str">
            <v>0024</v>
          </cell>
          <cell r="B15" t="str">
            <v>Belchertown</v>
          </cell>
          <cell r="C15" t="str">
            <v>15%</v>
          </cell>
          <cell r="E15" t="str">
            <v>0024</v>
          </cell>
          <cell r="F15" t="str">
            <v>Belchertown</v>
          </cell>
          <cell r="G15" t="str">
            <v>15%</v>
          </cell>
        </row>
        <row r="16">
          <cell r="A16" t="str">
            <v>0025</v>
          </cell>
          <cell r="B16" t="str">
            <v>Bellingham</v>
          </cell>
          <cell r="C16" t="str">
            <v>20%</v>
          </cell>
          <cell r="E16" t="str">
            <v>0025</v>
          </cell>
          <cell r="F16" t="str">
            <v>Bellingham</v>
          </cell>
          <cell r="G16" t="str">
            <v>20%</v>
          </cell>
        </row>
        <row r="17">
          <cell r="A17" t="str">
            <v>0026</v>
          </cell>
          <cell r="B17" t="str">
            <v>Belmont</v>
          </cell>
          <cell r="C17" t="str">
            <v>0%</v>
          </cell>
          <cell r="E17" t="str">
            <v>0026</v>
          </cell>
          <cell r="F17" t="str">
            <v>Belmont</v>
          </cell>
          <cell r="G17" t="str">
            <v>0%</v>
          </cell>
        </row>
        <row r="18">
          <cell r="A18" t="str">
            <v>0027</v>
          </cell>
          <cell r="B18" t="str">
            <v>Berkley</v>
          </cell>
          <cell r="C18" t="str">
            <v>20%</v>
          </cell>
          <cell r="E18" t="str">
            <v>0027</v>
          </cell>
          <cell r="F18" t="str">
            <v>Berkley</v>
          </cell>
          <cell r="G18" t="str">
            <v>20%</v>
          </cell>
        </row>
        <row r="19">
          <cell r="A19" t="str">
            <v>0028</v>
          </cell>
          <cell r="B19" t="str">
            <v>Berlin</v>
          </cell>
          <cell r="C19" t="str">
            <v>20%</v>
          </cell>
          <cell r="E19" t="str">
            <v>0028</v>
          </cell>
          <cell r="F19" t="str">
            <v>Berlin</v>
          </cell>
          <cell r="G19" t="str">
            <v>20%</v>
          </cell>
        </row>
        <row r="20">
          <cell r="A20" t="str">
            <v>0030</v>
          </cell>
          <cell r="B20" t="str">
            <v>Beverly</v>
          </cell>
          <cell r="C20" t="str">
            <v>15%</v>
          </cell>
          <cell r="E20" t="str">
            <v>0030</v>
          </cell>
          <cell r="F20" t="str">
            <v>Beverly</v>
          </cell>
          <cell r="G20" t="str">
            <v>15%</v>
          </cell>
        </row>
        <row r="21">
          <cell r="A21" t="str">
            <v>0031</v>
          </cell>
          <cell r="B21" t="str">
            <v>Billerica</v>
          </cell>
          <cell r="C21" t="str">
            <v>20%</v>
          </cell>
          <cell r="E21" t="str">
            <v>0031</v>
          </cell>
          <cell r="F21" t="str">
            <v>Billerica</v>
          </cell>
          <cell r="G21" t="str">
            <v>20%</v>
          </cell>
        </row>
        <row r="22">
          <cell r="A22" t="str">
            <v>0035</v>
          </cell>
          <cell r="B22" t="str">
            <v>Boston</v>
          </cell>
          <cell r="C22" t="str">
            <v>25%</v>
          </cell>
          <cell r="E22" t="str">
            <v>0035</v>
          </cell>
          <cell r="F22" t="str">
            <v>Boston</v>
          </cell>
          <cell r="G22" t="str">
            <v>25%</v>
          </cell>
        </row>
        <row r="23">
          <cell r="A23" t="str">
            <v>0036</v>
          </cell>
          <cell r="B23" t="str">
            <v>Bourne</v>
          </cell>
          <cell r="C23" t="str">
            <v>20%</v>
          </cell>
          <cell r="E23" t="str">
            <v>0036</v>
          </cell>
          <cell r="F23" t="str">
            <v>Bourne</v>
          </cell>
          <cell r="G23" t="str">
            <v>20%</v>
          </cell>
        </row>
        <row r="24">
          <cell r="A24" t="str">
            <v>0038</v>
          </cell>
          <cell r="B24" t="str">
            <v>Boxford</v>
          </cell>
          <cell r="C24" t="str">
            <v>0%</v>
          </cell>
          <cell r="E24" t="str">
            <v>0038</v>
          </cell>
          <cell r="F24" t="str">
            <v>Boxford</v>
          </cell>
          <cell r="G24" t="str">
            <v>0%</v>
          </cell>
        </row>
        <row r="25">
          <cell r="A25" t="str">
            <v>0039</v>
          </cell>
          <cell r="B25" t="str">
            <v>Boylston</v>
          </cell>
          <cell r="C25" t="str">
            <v>15%</v>
          </cell>
          <cell r="E25" t="str">
            <v>0039</v>
          </cell>
          <cell r="F25" t="str">
            <v>Boylston</v>
          </cell>
          <cell r="G25" t="str">
            <v>15%</v>
          </cell>
        </row>
        <row r="26">
          <cell r="A26" t="str">
            <v>0040</v>
          </cell>
          <cell r="B26" t="str">
            <v>Braintree</v>
          </cell>
          <cell r="C26" t="str">
            <v>10%</v>
          </cell>
          <cell r="E26" t="str">
            <v>0040</v>
          </cell>
          <cell r="F26" t="str">
            <v>Braintree</v>
          </cell>
          <cell r="G26" t="str">
            <v>10%</v>
          </cell>
        </row>
        <row r="27">
          <cell r="A27" t="str">
            <v>0041</v>
          </cell>
          <cell r="B27" t="str">
            <v>Brewster</v>
          </cell>
          <cell r="C27" t="str">
            <v>15%</v>
          </cell>
          <cell r="E27" t="str">
            <v>0041</v>
          </cell>
          <cell r="F27" t="str">
            <v>Brewster</v>
          </cell>
          <cell r="G27" t="str">
            <v>15%</v>
          </cell>
        </row>
        <row r="28">
          <cell r="A28" t="str">
            <v>0043</v>
          </cell>
          <cell r="B28" t="str">
            <v>Brimfield</v>
          </cell>
          <cell r="C28" t="str">
            <v>10%</v>
          </cell>
          <cell r="E28" t="str">
            <v>0043</v>
          </cell>
          <cell r="F28" t="str">
            <v>Brimfield</v>
          </cell>
          <cell r="G28" t="str">
            <v>10%</v>
          </cell>
        </row>
        <row r="29">
          <cell r="A29" t="str">
            <v>0044</v>
          </cell>
          <cell r="B29" t="str">
            <v>Brockton</v>
          </cell>
          <cell r="C29" t="str">
            <v>20%</v>
          </cell>
          <cell r="E29" t="str">
            <v>0044</v>
          </cell>
          <cell r="F29" t="str">
            <v>Brockton</v>
          </cell>
          <cell r="G29" t="str">
            <v>20%</v>
          </cell>
        </row>
        <row r="30">
          <cell r="A30" t="str">
            <v>0045</v>
          </cell>
          <cell r="B30" t="str">
            <v>Brookfield</v>
          </cell>
          <cell r="C30" t="str">
            <v>15%</v>
          </cell>
          <cell r="E30" t="str">
            <v>0045</v>
          </cell>
          <cell r="F30" t="str">
            <v>Brookfield</v>
          </cell>
          <cell r="G30" t="str">
            <v>15%</v>
          </cell>
        </row>
        <row r="31">
          <cell r="A31" t="str">
            <v>0046</v>
          </cell>
          <cell r="B31" t="str">
            <v>Brookline</v>
          </cell>
          <cell r="C31" t="str">
            <v>10%</v>
          </cell>
          <cell r="E31" t="str">
            <v>0046</v>
          </cell>
          <cell r="F31" t="str">
            <v>Brookline</v>
          </cell>
          <cell r="G31" t="str">
            <v>10%</v>
          </cell>
        </row>
        <row r="32">
          <cell r="A32" t="str">
            <v>0048</v>
          </cell>
          <cell r="B32" t="str">
            <v>Burlington</v>
          </cell>
          <cell r="C32" t="str">
            <v>20%</v>
          </cell>
          <cell r="E32" t="str">
            <v>0048</v>
          </cell>
          <cell r="F32" t="str">
            <v>Burlington</v>
          </cell>
          <cell r="G32" t="str">
            <v>10%</v>
          </cell>
        </row>
        <row r="33">
          <cell r="A33" t="str">
            <v>0049</v>
          </cell>
          <cell r="B33" t="str">
            <v>Cambridge</v>
          </cell>
          <cell r="C33" t="str">
            <v>15%</v>
          </cell>
          <cell r="E33" t="str">
            <v>0049</v>
          </cell>
          <cell r="F33" t="str">
            <v>Cambridge</v>
          </cell>
          <cell r="G33" t="str">
            <v>20%</v>
          </cell>
        </row>
        <row r="34">
          <cell r="A34" t="str">
            <v>0050</v>
          </cell>
          <cell r="B34" t="str">
            <v>Canton</v>
          </cell>
          <cell r="C34" t="str">
            <v>10%</v>
          </cell>
          <cell r="E34" t="str">
            <v>0050</v>
          </cell>
          <cell r="F34" t="str">
            <v>Canton</v>
          </cell>
          <cell r="G34" t="str">
            <v>10%</v>
          </cell>
        </row>
        <row r="35">
          <cell r="A35" t="str">
            <v>0051</v>
          </cell>
          <cell r="B35" t="str">
            <v>Carlisle</v>
          </cell>
          <cell r="C35" t="str">
            <v>0%</v>
          </cell>
          <cell r="E35" t="str">
            <v>0051</v>
          </cell>
          <cell r="F35" t="str">
            <v>Carlisle</v>
          </cell>
          <cell r="G35" t="str">
            <v>0%</v>
          </cell>
        </row>
        <row r="36">
          <cell r="A36" t="str">
            <v>0052</v>
          </cell>
          <cell r="B36" t="str">
            <v>Carver</v>
          </cell>
          <cell r="C36" t="str">
            <v>20%</v>
          </cell>
          <cell r="E36" t="str">
            <v>0052</v>
          </cell>
          <cell r="F36" t="str">
            <v>Carver</v>
          </cell>
          <cell r="G36" t="str">
            <v>20%</v>
          </cell>
        </row>
        <row r="37">
          <cell r="A37" t="str">
            <v>0056</v>
          </cell>
          <cell r="B37" t="str">
            <v>Chelmsford</v>
          </cell>
          <cell r="C37" t="str">
            <v>10%</v>
          </cell>
          <cell r="E37" t="str">
            <v>0056</v>
          </cell>
          <cell r="F37" t="str">
            <v>Chelmsford</v>
          </cell>
          <cell r="G37" t="str">
            <v>10%</v>
          </cell>
        </row>
        <row r="38">
          <cell r="A38" t="str">
            <v>0057</v>
          </cell>
          <cell r="B38" t="str">
            <v>Chelsea</v>
          </cell>
          <cell r="C38" t="str">
            <v>20%</v>
          </cell>
          <cell r="E38" t="str">
            <v>0057</v>
          </cell>
          <cell r="F38" t="str">
            <v>Chelsea</v>
          </cell>
          <cell r="G38" t="str">
            <v>20%</v>
          </cell>
        </row>
        <row r="39">
          <cell r="A39" t="str">
            <v>0061</v>
          </cell>
          <cell r="B39" t="str">
            <v>Chicopee</v>
          </cell>
          <cell r="C39" t="str">
            <v>20%</v>
          </cell>
          <cell r="E39" t="str">
            <v>0061</v>
          </cell>
          <cell r="F39" t="str">
            <v>Chicopee</v>
          </cell>
          <cell r="G39" t="str">
            <v>20%</v>
          </cell>
        </row>
        <row r="40">
          <cell r="A40" t="str">
            <v>0063</v>
          </cell>
          <cell r="B40" t="str">
            <v>Clarksburg</v>
          </cell>
          <cell r="C40" t="str">
            <v>20%</v>
          </cell>
          <cell r="E40" t="str">
            <v>0063</v>
          </cell>
          <cell r="F40" t="str">
            <v>Clarksburg</v>
          </cell>
          <cell r="G40" t="str">
            <v>20%</v>
          </cell>
        </row>
        <row r="41">
          <cell r="A41" t="str">
            <v>0064</v>
          </cell>
          <cell r="B41" t="str">
            <v>Clinton</v>
          </cell>
          <cell r="C41" t="str">
            <v>20%</v>
          </cell>
          <cell r="E41" t="str">
            <v>0064</v>
          </cell>
          <cell r="F41" t="str">
            <v>Clinton</v>
          </cell>
          <cell r="G41" t="str">
            <v>20%</v>
          </cell>
        </row>
        <row r="42">
          <cell r="A42" t="str">
            <v>0065</v>
          </cell>
          <cell r="B42" t="str">
            <v>Cohasset</v>
          </cell>
          <cell r="C42" t="str">
            <v>0%</v>
          </cell>
          <cell r="E42" t="str">
            <v>0065</v>
          </cell>
          <cell r="F42" t="str">
            <v>Cohasset</v>
          </cell>
          <cell r="G42" t="str">
            <v>0%</v>
          </cell>
        </row>
        <row r="43">
          <cell r="A43" t="str">
            <v>0067</v>
          </cell>
          <cell r="B43" t="str">
            <v>Concord</v>
          </cell>
          <cell r="C43" t="str">
            <v>5%</v>
          </cell>
          <cell r="E43" t="str">
            <v>0067</v>
          </cell>
          <cell r="F43" t="str">
            <v>Concord</v>
          </cell>
          <cell r="G43" t="str">
            <v>5%</v>
          </cell>
        </row>
        <row r="44">
          <cell r="A44" t="str">
            <v>0068</v>
          </cell>
          <cell r="B44" t="str">
            <v>Conway</v>
          </cell>
          <cell r="C44" t="str">
            <v>10%</v>
          </cell>
          <cell r="E44" t="str">
            <v>0068</v>
          </cell>
          <cell r="F44" t="str">
            <v>Conway</v>
          </cell>
          <cell r="G44" t="str">
            <v>15%</v>
          </cell>
        </row>
        <row r="45">
          <cell r="A45" t="str">
            <v>0071</v>
          </cell>
          <cell r="B45" t="str">
            <v>Danvers</v>
          </cell>
          <cell r="C45" t="str">
            <v>20%</v>
          </cell>
          <cell r="E45" t="str">
            <v>0071</v>
          </cell>
          <cell r="F45" t="str">
            <v>Danvers</v>
          </cell>
          <cell r="G45" t="str">
            <v>20%</v>
          </cell>
        </row>
        <row r="46">
          <cell r="A46" t="str">
            <v>0072</v>
          </cell>
          <cell r="B46" t="str">
            <v>Dartmouth</v>
          </cell>
          <cell r="C46" t="str">
            <v>15%</v>
          </cell>
          <cell r="E46" t="str">
            <v>0072</v>
          </cell>
          <cell r="F46" t="str">
            <v>Dartmouth</v>
          </cell>
          <cell r="G46" t="str">
            <v>15%</v>
          </cell>
        </row>
        <row r="47">
          <cell r="A47" t="str">
            <v>0073</v>
          </cell>
          <cell r="B47" t="str">
            <v>Dedham</v>
          </cell>
          <cell r="C47" t="str">
            <v>15%</v>
          </cell>
          <cell r="E47" t="str">
            <v>0073</v>
          </cell>
          <cell r="F47" t="str">
            <v>Dedham</v>
          </cell>
          <cell r="G47" t="str">
            <v>15%</v>
          </cell>
        </row>
        <row r="48">
          <cell r="A48" t="str">
            <v>0074</v>
          </cell>
          <cell r="B48" t="str">
            <v>Deerfield</v>
          </cell>
          <cell r="C48" t="str">
            <v>15%</v>
          </cell>
          <cell r="E48" t="str">
            <v>0074</v>
          </cell>
          <cell r="F48" t="str">
            <v>Deerfield</v>
          </cell>
          <cell r="G48" t="str">
            <v>15%</v>
          </cell>
        </row>
        <row r="49">
          <cell r="A49" t="str">
            <v>0077</v>
          </cell>
          <cell r="B49" t="str">
            <v>Douglas</v>
          </cell>
          <cell r="C49" t="str">
            <v>20%</v>
          </cell>
          <cell r="E49" t="str">
            <v>0077</v>
          </cell>
          <cell r="F49" t="str">
            <v>Douglas</v>
          </cell>
          <cell r="G49" t="str">
            <v>20%</v>
          </cell>
        </row>
        <row r="50">
          <cell r="A50" t="str">
            <v>0078</v>
          </cell>
          <cell r="B50" t="str">
            <v>Dover</v>
          </cell>
          <cell r="C50" t="str">
            <v>0%</v>
          </cell>
          <cell r="E50" t="str">
            <v>0078</v>
          </cell>
          <cell r="F50" t="str">
            <v>Dover</v>
          </cell>
          <cell r="G50" t="str">
            <v>0%</v>
          </cell>
        </row>
        <row r="51">
          <cell r="A51" t="str">
            <v>0079</v>
          </cell>
          <cell r="B51" t="str">
            <v>Dracut</v>
          </cell>
          <cell r="C51" t="str">
            <v>20%</v>
          </cell>
          <cell r="E51" t="str">
            <v>0079</v>
          </cell>
          <cell r="F51" t="str">
            <v>Dracut</v>
          </cell>
          <cell r="G51" t="str">
            <v>20%</v>
          </cell>
        </row>
        <row r="52">
          <cell r="A52" t="str">
            <v>0082</v>
          </cell>
          <cell r="B52" t="str">
            <v>Duxbury</v>
          </cell>
          <cell r="C52" t="str">
            <v>5%</v>
          </cell>
          <cell r="E52" t="str">
            <v>0082</v>
          </cell>
          <cell r="F52" t="str">
            <v>Duxbury</v>
          </cell>
          <cell r="G52" t="str">
            <v>0%</v>
          </cell>
        </row>
        <row r="53">
          <cell r="A53" t="str">
            <v>0083</v>
          </cell>
          <cell r="B53" t="str">
            <v>East Bridgewater</v>
          </cell>
          <cell r="C53" t="str">
            <v>15%</v>
          </cell>
          <cell r="E53" t="str">
            <v>0083</v>
          </cell>
          <cell r="F53" t="str">
            <v>East Bridgewater</v>
          </cell>
          <cell r="G53" t="str">
            <v>15%</v>
          </cell>
        </row>
        <row r="54">
          <cell r="A54" t="str">
            <v>0085</v>
          </cell>
          <cell r="B54" t="str">
            <v>Eastham</v>
          </cell>
          <cell r="C54" t="str">
            <v>10%</v>
          </cell>
          <cell r="E54" t="str">
            <v>0085</v>
          </cell>
          <cell r="F54" t="str">
            <v>Eastham</v>
          </cell>
          <cell r="G54" t="str">
            <v>15%</v>
          </cell>
        </row>
        <row r="55">
          <cell r="A55" t="str">
            <v>0086</v>
          </cell>
          <cell r="B55" t="str">
            <v>Easthampton</v>
          </cell>
          <cell r="C55" t="str">
            <v>20%</v>
          </cell>
          <cell r="E55" t="str">
            <v>0086</v>
          </cell>
          <cell r="F55" t="str">
            <v>Easthampton</v>
          </cell>
          <cell r="G55" t="str">
            <v>20%</v>
          </cell>
        </row>
        <row r="56">
          <cell r="A56" t="str">
            <v>0087</v>
          </cell>
          <cell r="B56" t="str">
            <v>East Longmeadow</v>
          </cell>
          <cell r="C56" t="str">
            <v>15%</v>
          </cell>
          <cell r="E56" t="str">
            <v>0087</v>
          </cell>
          <cell r="F56" t="str">
            <v>East Longmeadow</v>
          </cell>
          <cell r="G56" t="str">
            <v>15%</v>
          </cell>
        </row>
        <row r="57">
          <cell r="A57" t="str">
            <v>0088</v>
          </cell>
          <cell r="B57" t="str">
            <v>Easton</v>
          </cell>
          <cell r="C57" t="str">
            <v>10%</v>
          </cell>
          <cell r="E57" t="str">
            <v>0088</v>
          </cell>
          <cell r="F57" t="str">
            <v>Easton</v>
          </cell>
          <cell r="G57" t="str">
            <v>15%</v>
          </cell>
        </row>
        <row r="58">
          <cell r="A58" t="str">
            <v>0089</v>
          </cell>
          <cell r="B58" t="str">
            <v>Edgartown</v>
          </cell>
          <cell r="C58" t="str">
            <v>0%</v>
          </cell>
          <cell r="E58" t="str">
            <v>0089</v>
          </cell>
          <cell r="F58" t="str">
            <v>Edgartown</v>
          </cell>
          <cell r="G58" t="str">
            <v>0%</v>
          </cell>
        </row>
        <row r="59">
          <cell r="A59" t="str">
            <v>0091</v>
          </cell>
          <cell r="B59" t="str">
            <v>Erving</v>
          </cell>
          <cell r="C59" t="str">
            <v>20%</v>
          </cell>
          <cell r="E59" t="str">
            <v>0091</v>
          </cell>
          <cell r="F59" t="str">
            <v>Erving</v>
          </cell>
          <cell r="G59" t="str">
            <v>20%</v>
          </cell>
        </row>
        <row r="60">
          <cell r="A60" t="str">
            <v>0093</v>
          </cell>
          <cell r="B60" t="str">
            <v>Everett</v>
          </cell>
          <cell r="C60" t="str">
            <v>20%</v>
          </cell>
          <cell r="E60" t="str">
            <v>0093</v>
          </cell>
          <cell r="F60" t="str">
            <v>Everett</v>
          </cell>
          <cell r="G60" t="str">
            <v>20%</v>
          </cell>
        </row>
        <row r="61">
          <cell r="A61" t="str">
            <v>0094</v>
          </cell>
          <cell r="B61" t="str">
            <v>Fairhaven</v>
          </cell>
          <cell r="C61" t="str">
            <v>20%</v>
          </cell>
          <cell r="E61" t="str">
            <v>0094</v>
          </cell>
          <cell r="F61" t="str">
            <v>Fairhaven</v>
          </cell>
          <cell r="G61" t="str">
            <v>15%</v>
          </cell>
        </row>
        <row r="62">
          <cell r="A62" t="str">
            <v>0095</v>
          </cell>
          <cell r="B62" t="str">
            <v>Fall River</v>
          </cell>
          <cell r="C62" t="str">
            <v>25%</v>
          </cell>
          <cell r="E62" t="str">
            <v>0095</v>
          </cell>
          <cell r="F62" t="str">
            <v>Fall River</v>
          </cell>
          <cell r="G62" t="str">
            <v>25%</v>
          </cell>
        </row>
        <row r="63">
          <cell r="A63" t="str">
            <v>0096</v>
          </cell>
          <cell r="B63" t="str">
            <v>Falmouth</v>
          </cell>
          <cell r="C63" t="str">
            <v>15%</v>
          </cell>
          <cell r="E63" t="str">
            <v>0096</v>
          </cell>
          <cell r="F63" t="str">
            <v>Falmouth</v>
          </cell>
          <cell r="G63" t="str">
            <v>15%</v>
          </cell>
        </row>
        <row r="64">
          <cell r="A64" t="str">
            <v>0097</v>
          </cell>
          <cell r="B64" t="str">
            <v>Fitchburg</v>
          </cell>
          <cell r="C64" t="str">
            <v>20%</v>
          </cell>
          <cell r="E64" t="str">
            <v>0097</v>
          </cell>
          <cell r="F64" t="str">
            <v>Fitchburg</v>
          </cell>
          <cell r="G64" t="str">
            <v>20%</v>
          </cell>
        </row>
        <row r="65">
          <cell r="A65" t="str">
            <v>0098</v>
          </cell>
          <cell r="B65" t="str">
            <v>Florida</v>
          </cell>
          <cell r="C65" t="str">
            <v>20%</v>
          </cell>
          <cell r="E65" t="str">
            <v>0098</v>
          </cell>
          <cell r="F65" t="str">
            <v>Florida</v>
          </cell>
          <cell r="G65" t="str">
            <v>20%</v>
          </cell>
        </row>
        <row r="66">
          <cell r="A66" t="str">
            <v>0099</v>
          </cell>
          <cell r="B66" t="str">
            <v>Foxborough</v>
          </cell>
          <cell r="C66" t="str">
            <v>10%</v>
          </cell>
          <cell r="E66" t="str">
            <v>0099</v>
          </cell>
          <cell r="F66" t="str">
            <v>Foxborough</v>
          </cell>
          <cell r="G66" t="str">
            <v>10%</v>
          </cell>
        </row>
        <row r="67">
          <cell r="A67" t="str">
            <v>0100</v>
          </cell>
          <cell r="B67" t="str">
            <v>Framingham</v>
          </cell>
          <cell r="C67" t="str">
            <v>20%</v>
          </cell>
          <cell r="E67" t="str">
            <v>0100</v>
          </cell>
          <cell r="F67" t="str">
            <v>Framingham</v>
          </cell>
          <cell r="G67" t="str">
            <v>20%</v>
          </cell>
        </row>
        <row r="68">
          <cell r="A68" t="str">
            <v>0101</v>
          </cell>
          <cell r="B68" t="str">
            <v>Franklin</v>
          </cell>
          <cell r="C68" t="str">
            <v>10%</v>
          </cell>
          <cell r="E68" t="str">
            <v>0101</v>
          </cell>
          <cell r="F68" t="str">
            <v>Franklin</v>
          </cell>
          <cell r="G68" t="str">
            <v>10%</v>
          </cell>
        </row>
        <row r="69">
          <cell r="A69" t="str">
            <v>0103</v>
          </cell>
          <cell r="B69" t="str">
            <v>Gardner</v>
          </cell>
          <cell r="C69" t="str">
            <v>20%</v>
          </cell>
          <cell r="E69" t="str">
            <v>0103</v>
          </cell>
          <cell r="F69" t="str">
            <v>Gardner</v>
          </cell>
          <cell r="G69" t="str">
            <v>20%</v>
          </cell>
        </row>
        <row r="70">
          <cell r="A70" t="str">
            <v>0105</v>
          </cell>
          <cell r="B70" t="str">
            <v>Georgetown</v>
          </cell>
          <cell r="C70" t="str">
            <v>20%</v>
          </cell>
          <cell r="E70" t="str">
            <v>0105</v>
          </cell>
          <cell r="F70" t="str">
            <v>Georgetown</v>
          </cell>
          <cell r="G70" t="str">
            <v>15%</v>
          </cell>
        </row>
        <row r="71">
          <cell r="A71" t="str">
            <v>0107</v>
          </cell>
          <cell r="B71" t="str">
            <v>Gloucester</v>
          </cell>
          <cell r="C71" t="str">
            <v>20%</v>
          </cell>
          <cell r="E71" t="str">
            <v>0107</v>
          </cell>
          <cell r="F71" t="str">
            <v>Gloucester</v>
          </cell>
          <cell r="G71" t="str">
            <v>20%</v>
          </cell>
        </row>
        <row r="72">
          <cell r="A72" t="str">
            <v>0109</v>
          </cell>
          <cell r="B72" t="str">
            <v>Gosnold</v>
          </cell>
          <cell r="C72" t="str">
            <v>0%</v>
          </cell>
          <cell r="E72" t="str">
            <v>0109</v>
          </cell>
          <cell r="F72" t="str">
            <v>Gosnold</v>
          </cell>
          <cell r="G72" t="str">
            <v>0%</v>
          </cell>
        </row>
        <row r="73">
          <cell r="A73" t="str">
            <v>0110</v>
          </cell>
          <cell r="B73" t="str">
            <v>Grafton</v>
          </cell>
          <cell r="C73" t="str">
            <v>10%</v>
          </cell>
          <cell r="E73" t="str">
            <v>0110</v>
          </cell>
          <cell r="F73" t="str">
            <v>Grafton</v>
          </cell>
          <cell r="G73" t="str">
            <v>10%</v>
          </cell>
        </row>
        <row r="74">
          <cell r="A74" t="str">
            <v>0111</v>
          </cell>
          <cell r="B74" t="str">
            <v>Granby</v>
          </cell>
          <cell r="C74" t="str">
            <v>15%</v>
          </cell>
          <cell r="E74" t="str">
            <v>0111</v>
          </cell>
          <cell r="F74" t="str">
            <v>Granby</v>
          </cell>
          <cell r="G74" t="str">
            <v>20%</v>
          </cell>
        </row>
        <row r="75">
          <cell r="A75" t="str">
            <v>0114</v>
          </cell>
          <cell r="B75" t="str">
            <v>Greenfield</v>
          </cell>
          <cell r="C75" t="str">
            <v>20%</v>
          </cell>
          <cell r="E75" t="str">
            <v>0114</v>
          </cell>
          <cell r="F75" t="str">
            <v>Greenfield</v>
          </cell>
          <cell r="G75" t="str">
            <v>20%</v>
          </cell>
        </row>
        <row r="76">
          <cell r="A76" t="str">
            <v>0117</v>
          </cell>
          <cell r="B76" t="str">
            <v>Hadley</v>
          </cell>
          <cell r="C76" t="str">
            <v>15%</v>
          </cell>
          <cell r="E76" t="str">
            <v>0117</v>
          </cell>
          <cell r="F76" t="str">
            <v>Hadley</v>
          </cell>
          <cell r="G76" t="str">
            <v>20%</v>
          </cell>
        </row>
        <row r="77">
          <cell r="A77" t="str">
            <v>0118</v>
          </cell>
          <cell r="B77" t="str">
            <v>Halifax</v>
          </cell>
          <cell r="C77" t="str">
            <v>15%</v>
          </cell>
          <cell r="E77" t="str">
            <v>0118</v>
          </cell>
          <cell r="F77" t="str">
            <v>Halifax</v>
          </cell>
          <cell r="G77" t="str">
            <v>15%</v>
          </cell>
        </row>
        <row r="78">
          <cell r="A78" t="str">
            <v>0121</v>
          </cell>
          <cell r="B78" t="str">
            <v>Hancock</v>
          </cell>
          <cell r="C78" t="str">
            <v>0%</v>
          </cell>
          <cell r="E78" t="str">
            <v>0121</v>
          </cell>
          <cell r="F78" t="str">
            <v>Hancock</v>
          </cell>
          <cell r="G78" t="str">
            <v>0%</v>
          </cell>
        </row>
        <row r="79">
          <cell r="A79" t="str">
            <v>0122</v>
          </cell>
          <cell r="B79" t="str">
            <v>Hanover</v>
          </cell>
          <cell r="C79" t="str">
            <v>10%</v>
          </cell>
          <cell r="E79" t="str">
            <v>0122</v>
          </cell>
          <cell r="F79" t="str">
            <v>Hanover</v>
          </cell>
          <cell r="G79" t="str">
            <v>10%</v>
          </cell>
        </row>
        <row r="80">
          <cell r="A80" t="str">
            <v>0125</v>
          </cell>
          <cell r="B80" t="str">
            <v>Harvard</v>
          </cell>
          <cell r="C80" t="str">
            <v>5%</v>
          </cell>
          <cell r="E80" t="str">
            <v>0125</v>
          </cell>
          <cell r="F80" t="str">
            <v>Harvard</v>
          </cell>
          <cell r="G80" t="str">
            <v>5%</v>
          </cell>
        </row>
        <row r="81">
          <cell r="A81" t="str">
            <v>0127</v>
          </cell>
          <cell r="B81" t="str">
            <v>Hatfield</v>
          </cell>
          <cell r="C81" t="str">
            <v>15%</v>
          </cell>
          <cell r="E81" t="str">
            <v>0127</v>
          </cell>
          <cell r="F81" t="str">
            <v>Hatfield</v>
          </cell>
          <cell r="G81" t="str">
            <v>15%</v>
          </cell>
        </row>
        <row r="82">
          <cell r="A82" t="str">
            <v>0128</v>
          </cell>
          <cell r="B82" t="str">
            <v>Haverhill</v>
          </cell>
          <cell r="C82" t="str">
            <v>20%</v>
          </cell>
          <cell r="E82" t="str">
            <v>0128</v>
          </cell>
          <cell r="F82" t="str">
            <v>Haverhill</v>
          </cell>
          <cell r="G82" t="str">
            <v>20%</v>
          </cell>
        </row>
        <row r="83">
          <cell r="A83" t="str">
            <v>0131</v>
          </cell>
          <cell r="B83" t="str">
            <v>Hingham</v>
          </cell>
          <cell r="C83" t="str">
            <v>5%</v>
          </cell>
          <cell r="E83" t="str">
            <v>0131</v>
          </cell>
          <cell r="F83" t="str">
            <v>Hingham</v>
          </cell>
          <cell r="G83" t="str">
            <v>5%</v>
          </cell>
        </row>
        <row r="84">
          <cell r="A84" t="str">
            <v>0133</v>
          </cell>
          <cell r="B84" t="str">
            <v>Holbrook</v>
          </cell>
          <cell r="C84" t="str">
            <v>20%</v>
          </cell>
          <cell r="E84" t="str">
            <v>0133</v>
          </cell>
          <cell r="F84" t="str">
            <v>Holbrook</v>
          </cell>
          <cell r="G84" t="str">
            <v>20%</v>
          </cell>
        </row>
        <row r="85">
          <cell r="A85" t="str">
            <v>0135</v>
          </cell>
          <cell r="B85" t="str">
            <v>Holland</v>
          </cell>
          <cell r="C85" t="str">
            <v>20%</v>
          </cell>
          <cell r="E85" t="str">
            <v>0135</v>
          </cell>
          <cell r="F85" t="str">
            <v>Holland</v>
          </cell>
          <cell r="G85" t="str">
            <v>15%</v>
          </cell>
        </row>
        <row r="86">
          <cell r="A86" t="str">
            <v>0136</v>
          </cell>
          <cell r="B86" t="str">
            <v>Holliston</v>
          </cell>
          <cell r="C86" t="str">
            <v>10%</v>
          </cell>
          <cell r="E86" t="str">
            <v>0136</v>
          </cell>
          <cell r="F86" t="str">
            <v>Holliston</v>
          </cell>
          <cell r="G86" t="str">
            <v>5%</v>
          </cell>
        </row>
        <row r="87">
          <cell r="A87" t="str">
            <v>0137</v>
          </cell>
          <cell r="B87" t="str">
            <v>Holyoke</v>
          </cell>
          <cell r="C87" t="str">
            <v>25%</v>
          </cell>
          <cell r="E87" t="str">
            <v>0137</v>
          </cell>
          <cell r="F87" t="str">
            <v>Holyoke</v>
          </cell>
          <cell r="G87" t="str">
            <v>25%</v>
          </cell>
        </row>
        <row r="88">
          <cell r="A88" t="str">
            <v>0138</v>
          </cell>
          <cell r="B88" t="str">
            <v>Hopedale</v>
          </cell>
          <cell r="C88" t="str">
            <v>10%</v>
          </cell>
          <cell r="E88" t="str">
            <v>0138</v>
          </cell>
          <cell r="F88" t="str">
            <v>Hopedale</v>
          </cell>
          <cell r="G88" t="str">
            <v>10%</v>
          </cell>
        </row>
        <row r="89">
          <cell r="A89" t="str">
            <v>0139</v>
          </cell>
          <cell r="B89" t="str">
            <v>Hopkinton</v>
          </cell>
          <cell r="C89" t="str">
            <v>5%</v>
          </cell>
          <cell r="E89" t="str">
            <v>0139</v>
          </cell>
          <cell r="F89" t="str">
            <v>Hopkinton</v>
          </cell>
          <cell r="G89" t="str">
            <v>5%</v>
          </cell>
        </row>
        <row r="90">
          <cell r="A90" t="str">
            <v>0141</v>
          </cell>
          <cell r="B90" t="str">
            <v>Hudson</v>
          </cell>
          <cell r="C90" t="str">
            <v>20%</v>
          </cell>
          <cell r="E90" t="str">
            <v>0141</v>
          </cell>
          <cell r="F90" t="str">
            <v>Hudson</v>
          </cell>
          <cell r="G90" t="str">
            <v>20%</v>
          </cell>
        </row>
        <row r="91">
          <cell r="A91" t="str">
            <v>0142</v>
          </cell>
          <cell r="B91" t="str">
            <v>Hull</v>
          </cell>
          <cell r="C91" t="str">
            <v>20%</v>
          </cell>
          <cell r="E91" t="str">
            <v>0142</v>
          </cell>
          <cell r="F91" t="str">
            <v>Hull</v>
          </cell>
          <cell r="G91" t="str">
            <v>20%</v>
          </cell>
        </row>
        <row r="92">
          <cell r="A92" t="str">
            <v>0144</v>
          </cell>
          <cell r="B92" t="str">
            <v>Ipswich</v>
          </cell>
          <cell r="C92" t="str">
            <v>10%</v>
          </cell>
          <cell r="E92" t="str">
            <v>0144</v>
          </cell>
          <cell r="F92" t="str">
            <v>Ipswich</v>
          </cell>
          <cell r="G92" t="str">
            <v>15%</v>
          </cell>
        </row>
        <row r="93">
          <cell r="A93" t="str">
            <v>0145</v>
          </cell>
          <cell r="B93" t="str">
            <v>Kingston</v>
          </cell>
          <cell r="C93" t="str">
            <v>15%</v>
          </cell>
          <cell r="E93" t="str">
            <v>0145</v>
          </cell>
          <cell r="F93" t="str">
            <v>Kingston</v>
          </cell>
          <cell r="G93" t="str">
            <v>15%</v>
          </cell>
        </row>
        <row r="94">
          <cell r="A94" t="str">
            <v>0148</v>
          </cell>
          <cell r="B94" t="str">
            <v>Lanesborough</v>
          </cell>
          <cell r="C94" t="str">
            <v>0%</v>
          </cell>
          <cell r="E94" t="str">
            <v>0148</v>
          </cell>
          <cell r="F94" t="str">
            <v>Lanesborough</v>
          </cell>
          <cell r="G94" t="str">
            <v>0%</v>
          </cell>
        </row>
        <row r="95">
          <cell r="A95" t="str">
            <v>0149</v>
          </cell>
          <cell r="B95" t="str">
            <v>Lawrence</v>
          </cell>
          <cell r="C95" t="str">
            <v>25%</v>
          </cell>
          <cell r="E95" t="str">
            <v>0149</v>
          </cell>
          <cell r="F95" t="str">
            <v>Lawrence</v>
          </cell>
          <cell r="G95" t="str">
            <v>25%</v>
          </cell>
        </row>
        <row r="96">
          <cell r="A96" t="str">
            <v>0150</v>
          </cell>
          <cell r="B96" t="str">
            <v>Lee</v>
          </cell>
          <cell r="C96" t="str">
            <v>20%</v>
          </cell>
          <cell r="E96" t="str">
            <v>0150</v>
          </cell>
          <cell r="F96" t="str">
            <v>Lee</v>
          </cell>
          <cell r="G96" t="str">
            <v>20%</v>
          </cell>
        </row>
        <row r="97">
          <cell r="A97" t="str">
            <v>0151</v>
          </cell>
          <cell r="B97" t="str">
            <v>Leicester</v>
          </cell>
          <cell r="C97" t="str">
            <v>20%</v>
          </cell>
          <cell r="E97" t="str">
            <v>0151</v>
          </cell>
          <cell r="F97" t="str">
            <v>Leicester</v>
          </cell>
          <cell r="G97" t="str">
            <v>20%</v>
          </cell>
        </row>
        <row r="98">
          <cell r="A98" t="str">
            <v>0152</v>
          </cell>
          <cell r="B98" t="str">
            <v>Lenox</v>
          </cell>
          <cell r="C98" t="str">
            <v>10%</v>
          </cell>
          <cell r="E98" t="str">
            <v>0152</v>
          </cell>
          <cell r="F98" t="str">
            <v>Lenox</v>
          </cell>
          <cell r="G98" t="str">
            <v>0%</v>
          </cell>
        </row>
        <row r="99">
          <cell r="A99" t="str">
            <v>0153</v>
          </cell>
          <cell r="B99" t="str">
            <v>Leominster</v>
          </cell>
          <cell r="C99" t="str">
            <v>20%</v>
          </cell>
          <cell r="E99" t="str">
            <v>0153</v>
          </cell>
          <cell r="F99" t="str">
            <v>Leominster</v>
          </cell>
          <cell r="G99" t="str">
            <v>20%</v>
          </cell>
        </row>
        <row r="100">
          <cell r="A100" t="str">
            <v>0154</v>
          </cell>
          <cell r="B100" t="str">
            <v>Leverett</v>
          </cell>
          <cell r="C100" t="str">
            <v>15%</v>
          </cell>
          <cell r="E100" t="str">
            <v>0154</v>
          </cell>
          <cell r="F100" t="str">
            <v>Leverett</v>
          </cell>
          <cell r="G100" t="str">
            <v>20%</v>
          </cell>
        </row>
        <row r="101">
          <cell r="A101" t="str">
            <v>0155</v>
          </cell>
          <cell r="B101" t="str">
            <v>Lexington</v>
          </cell>
          <cell r="C101" t="str">
            <v>5%</v>
          </cell>
          <cell r="E101" t="str">
            <v>0155</v>
          </cell>
          <cell r="F101" t="str">
            <v>Lexington</v>
          </cell>
          <cell r="G101" t="str">
            <v>5%</v>
          </cell>
        </row>
        <row r="102">
          <cell r="A102" t="str">
            <v>0157</v>
          </cell>
          <cell r="B102" t="str">
            <v>Lincoln</v>
          </cell>
          <cell r="C102" t="str">
            <v>15%</v>
          </cell>
          <cell r="E102" t="str">
            <v>0157</v>
          </cell>
          <cell r="F102" t="str">
            <v>Lincoln</v>
          </cell>
          <cell r="G102" t="str">
            <v>10%</v>
          </cell>
        </row>
        <row r="103">
          <cell r="A103" t="str">
            <v>0158</v>
          </cell>
          <cell r="B103" t="str">
            <v>Littleton</v>
          </cell>
          <cell r="C103" t="str">
            <v>10%</v>
          </cell>
          <cell r="E103" t="str">
            <v>0158</v>
          </cell>
          <cell r="F103" t="str">
            <v>Littleton</v>
          </cell>
          <cell r="G103" t="str">
            <v>10%</v>
          </cell>
        </row>
        <row r="104">
          <cell r="A104" t="str">
            <v>0159</v>
          </cell>
          <cell r="B104" t="str">
            <v>Longmeadow</v>
          </cell>
          <cell r="C104" t="str">
            <v>10%</v>
          </cell>
          <cell r="E104" t="str">
            <v>0159</v>
          </cell>
          <cell r="F104" t="str">
            <v>Longmeadow</v>
          </cell>
          <cell r="G104" t="str">
            <v>10%</v>
          </cell>
        </row>
        <row r="105">
          <cell r="A105" t="str">
            <v>0160</v>
          </cell>
          <cell r="B105" t="str">
            <v>Lowell</v>
          </cell>
          <cell r="C105" t="str">
            <v>20%</v>
          </cell>
          <cell r="E105" t="str">
            <v>0160</v>
          </cell>
          <cell r="F105" t="str">
            <v>Lowell</v>
          </cell>
          <cell r="G105" t="str">
            <v>20%</v>
          </cell>
        </row>
        <row r="106">
          <cell r="A106" t="str">
            <v>0161</v>
          </cell>
          <cell r="B106" t="str">
            <v>Ludlow</v>
          </cell>
          <cell r="C106" t="str">
            <v>20%</v>
          </cell>
          <cell r="E106" t="str">
            <v>0161</v>
          </cell>
          <cell r="F106" t="str">
            <v>Ludlow</v>
          </cell>
          <cell r="G106" t="str">
            <v>20%</v>
          </cell>
        </row>
        <row r="107">
          <cell r="A107" t="str">
            <v>0162</v>
          </cell>
          <cell r="B107" t="str">
            <v>Lunenburg</v>
          </cell>
          <cell r="C107" t="str">
            <v>15%</v>
          </cell>
          <cell r="E107" t="str">
            <v>0162</v>
          </cell>
          <cell r="F107" t="str">
            <v>Lunenburg</v>
          </cell>
          <cell r="G107" t="str">
            <v>15%</v>
          </cell>
        </row>
        <row r="108">
          <cell r="A108" t="str">
            <v>0163</v>
          </cell>
          <cell r="B108" t="str">
            <v>Lynn</v>
          </cell>
          <cell r="C108" t="str">
            <v>20%</v>
          </cell>
          <cell r="E108" t="str">
            <v>0163</v>
          </cell>
          <cell r="F108" t="str">
            <v>Lynn</v>
          </cell>
          <cell r="G108" t="str">
            <v>20%</v>
          </cell>
        </row>
        <row r="109">
          <cell r="A109" t="str">
            <v>0164</v>
          </cell>
          <cell r="B109" t="str">
            <v>Lynnfield</v>
          </cell>
          <cell r="C109" t="str">
            <v>5%</v>
          </cell>
          <cell r="E109" t="str">
            <v>0164</v>
          </cell>
          <cell r="F109" t="str">
            <v>Lynnfield</v>
          </cell>
          <cell r="G109" t="str">
            <v>5%</v>
          </cell>
        </row>
        <row r="110">
          <cell r="A110" t="str">
            <v>0165</v>
          </cell>
          <cell r="B110" t="str">
            <v>Malden</v>
          </cell>
          <cell r="C110" t="str">
            <v>20%</v>
          </cell>
          <cell r="E110" t="str">
            <v>0165</v>
          </cell>
          <cell r="F110" t="str">
            <v>Malden</v>
          </cell>
          <cell r="G110" t="str">
            <v>20%</v>
          </cell>
        </row>
        <row r="111">
          <cell r="A111" t="str">
            <v>0167</v>
          </cell>
          <cell r="B111" t="str">
            <v>Mansfield</v>
          </cell>
          <cell r="C111" t="str">
            <v>10%</v>
          </cell>
          <cell r="E111" t="str">
            <v>0167</v>
          </cell>
          <cell r="F111" t="str">
            <v>Mansfield</v>
          </cell>
          <cell r="G111" t="str">
            <v>10%</v>
          </cell>
        </row>
        <row r="112">
          <cell r="A112" t="str">
            <v>0168</v>
          </cell>
          <cell r="B112" t="str">
            <v>Marblehead</v>
          </cell>
          <cell r="C112" t="str">
            <v>10%</v>
          </cell>
          <cell r="E112" t="str">
            <v>0168</v>
          </cell>
          <cell r="F112" t="str">
            <v>Marblehead</v>
          </cell>
          <cell r="G112" t="str">
            <v>10%</v>
          </cell>
        </row>
        <row r="113">
          <cell r="A113" t="str">
            <v>0169</v>
          </cell>
          <cell r="B113" t="str">
            <v>Marion</v>
          </cell>
          <cell r="C113" t="str">
            <v>0%</v>
          </cell>
          <cell r="E113" t="str">
            <v>0169</v>
          </cell>
          <cell r="F113" t="str">
            <v>Marion</v>
          </cell>
          <cell r="G113" t="str">
            <v>0%</v>
          </cell>
        </row>
        <row r="114">
          <cell r="A114" t="str">
            <v>0170</v>
          </cell>
          <cell r="B114" t="str">
            <v>Marlborough</v>
          </cell>
          <cell r="C114" t="str">
            <v>20%</v>
          </cell>
          <cell r="E114" t="str">
            <v>0170</v>
          </cell>
          <cell r="F114" t="str">
            <v>Marlborough</v>
          </cell>
          <cell r="G114" t="str">
            <v>20%</v>
          </cell>
        </row>
        <row r="115">
          <cell r="A115" t="str">
            <v>0171</v>
          </cell>
          <cell r="B115" t="str">
            <v>Marshfield</v>
          </cell>
          <cell r="C115" t="str">
            <v>10%</v>
          </cell>
          <cell r="E115" t="str">
            <v>0171</v>
          </cell>
          <cell r="F115" t="str">
            <v>Marshfield</v>
          </cell>
          <cell r="G115" t="str">
            <v>15%</v>
          </cell>
        </row>
        <row r="116">
          <cell r="A116" t="str">
            <v>0172</v>
          </cell>
          <cell r="B116" t="str">
            <v>Mashpee</v>
          </cell>
          <cell r="C116" t="str">
            <v>20%</v>
          </cell>
          <cell r="E116" t="str">
            <v>0172</v>
          </cell>
          <cell r="F116" t="str">
            <v>Mashpee</v>
          </cell>
          <cell r="G116" t="str">
            <v>20%</v>
          </cell>
        </row>
        <row r="117">
          <cell r="A117" t="str">
            <v>0173</v>
          </cell>
          <cell r="B117" t="str">
            <v>Mattapoisett</v>
          </cell>
          <cell r="C117" t="str">
            <v>10%</v>
          </cell>
          <cell r="E117" t="str">
            <v>0173</v>
          </cell>
          <cell r="F117" t="str">
            <v>Mattapoisett</v>
          </cell>
          <cell r="G117" t="str">
            <v>10%</v>
          </cell>
        </row>
        <row r="118">
          <cell r="A118" t="str">
            <v>0174</v>
          </cell>
          <cell r="B118" t="str">
            <v>Maynard</v>
          </cell>
          <cell r="C118" t="str">
            <v>15%</v>
          </cell>
          <cell r="E118" t="str">
            <v>0174</v>
          </cell>
          <cell r="F118" t="str">
            <v>Maynard</v>
          </cell>
          <cell r="G118" t="str">
            <v>20%</v>
          </cell>
        </row>
        <row r="119">
          <cell r="A119" t="str">
            <v>0175</v>
          </cell>
          <cell r="B119" t="str">
            <v>Medfield</v>
          </cell>
          <cell r="C119" t="str">
            <v>5%</v>
          </cell>
          <cell r="E119" t="str">
            <v>0175</v>
          </cell>
          <cell r="F119" t="str">
            <v>Medfield</v>
          </cell>
          <cell r="G119" t="str">
            <v>10%</v>
          </cell>
        </row>
        <row r="120">
          <cell r="A120" t="str">
            <v>0176</v>
          </cell>
          <cell r="B120" t="str">
            <v>Medford</v>
          </cell>
          <cell r="C120" t="str">
            <v>20%</v>
          </cell>
          <cell r="E120" t="str">
            <v>0176</v>
          </cell>
          <cell r="F120" t="str">
            <v>Medford</v>
          </cell>
          <cell r="G120" t="str">
            <v>20%</v>
          </cell>
        </row>
        <row r="121">
          <cell r="A121" t="str">
            <v>0177</v>
          </cell>
          <cell r="B121" t="str">
            <v>Medway</v>
          </cell>
          <cell r="C121" t="str">
            <v>5%</v>
          </cell>
          <cell r="E121" t="str">
            <v>0177</v>
          </cell>
          <cell r="F121" t="str">
            <v>Medway</v>
          </cell>
          <cell r="G121" t="str">
            <v>10%</v>
          </cell>
        </row>
        <row r="122">
          <cell r="A122" t="str">
            <v>0178</v>
          </cell>
          <cell r="B122" t="str">
            <v>Melrose</v>
          </cell>
          <cell r="C122" t="str">
            <v>10%</v>
          </cell>
          <cell r="E122" t="str">
            <v>0178</v>
          </cell>
          <cell r="F122" t="str">
            <v>Melrose</v>
          </cell>
          <cell r="G122" t="str">
            <v>20%</v>
          </cell>
        </row>
        <row r="123">
          <cell r="A123" t="str">
            <v>0181</v>
          </cell>
          <cell r="B123" t="str">
            <v>Methuen</v>
          </cell>
          <cell r="C123" t="str">
            <v>20%</v>
          </cell>
          <cell r="E123" t="str">
            <v>0181</v>
          </cell>
          <cell r="F123" t="str">
            <v>Methuen</v>
          </cell>
          <cell r="G123" t="str">
            <v>20%</v>
          </cell>
        </row>
        <row r="124">
          <cell r="A124" t="str">
            <v>0182</v>
          </cell>
          <cell r="B124" t="str">
            <v>Middleborough</v>
          </cell>
          <cell r="C124" t="str">
            <v>20%</v>
          </cell>
          <cell r="E124" t="str">
            <v>0182</v>
          </cell>
          <cell r="F124" t="str">
            <v>Middleborough</v>
          </cell>
          <cell r="G124" t="str">
            <v>20%</v>
          </cell>
        </row>
        <row r="125">
          <cell r="A125" t="str">
            <v>0184</v>
          </cell>
          <cell r="B125" t="str">
            <v>Middleton</v>
          </cell>
          <cell r="C125" t="str">
            <v>0%</v>
          </cell>
          <cell r="E125" t="str">
            <v>0184</v>
          </cell>
          <cell r="F125" t="str">
            <v>Middleton</v>
          </cell>
          <cell r="G125" t="str">
            <v>0%</v>
          </cell>
        </row>
        <row r="126">
          <cell r="A126" t="str">
            <v>0185</v>
          </cell>
          <cell r="B126" t="str">
            <v>Milford</v>
          </cell>
          <cell r="C126" t="str">
            <v>20%</v>
          </cell>
          <cell r="E126" t="str">
            <v>0185</v>
          </cell>
          <cell r="F126" t="str">
            <v>Milford</v>
          </cell>
          <cell r="G126" t="str">
            <v>15%</v>
          </cell>
        </row>
        <row r="127">
          <cell r="A127" t="str">
            <v>0186</v>
          </cell>
          <cell r="B127" t="str">
            <v>Millbury</v>
          </cell>
          <cell r="C127" t="str">
            <v>15%</v>
          </cell>
          <cell r="E127" t="str">
            <v>0186</v>
          </cell>
          <cell r="F127" t="str">
            <v>Millbury</v>
          </cell>
          <cell r="G127" t="str">
            <v>15%</v>
          </cell>
        </row>
        <row r="128">
          <cell r="A128" t="str">
            <v>0187</v>
          </cell>
          <cell r="B128" t="str">
            <v>Millis</v>
          </cell>
          <cell r="C128" t="str">
            <v>15%</v>
          </cell>
          <cell r="E128" t="str">
            <v>0187</v>
          </cell>
          <cell r="F128" t="str">
            <v>Millis</v>
          </cell>
          <cell r="G128" t="str">
            <v>15%</v>
          </cell>
        </row>
        <row r="129">
          <cell r="A129" t="str">
            <v>0189</v>
          </cell>
          <cell r="B129" t="str">
            <v>Milton</v>
          </cell>
          <cell r="C129" t="str">
            <v>10%</v>
          </cell>
          <cell r="E129" t="str">
            <v>0189</v>
          </cell>
          <cell r="F129" t="str">
            <v>Milton</v>
          </cell>
          <cell r="G129" t="str">
            <v>10%</v>
          </cell>
        </row>
        <row r="130">
          <cell r="A130" t="str">
            <v>0191</v>
          </cell>
          <cell r="B130" t="str">
            <v>Monson</v>
          </cell>
          <cell r="C130" t="str">
            <v>20%</v>
          </cell>
          <cell r="E130" t="str">
            <v>0191</v>
          </cell>
          <cell r="F130" t="str">
            <v>Monson</v>
          </cell>
          <cell r="G130" t="str">
            <v>20%</v>
          </cell>
        </row>
        <row r="131">
          <cell r="A131" t="str">
            <v>0196</v>
          </cell>
          <cell r="B131" t="str">
            <v>Nahant</v>
          </cell>
          <cell r="C131" t="str">
            <v>15%</v>
          </cell>
          <cell r="E131" t="str">
            <v>0196</v>
          </cell>
          <cell r="F131" t="str">
            <v>Nahant</v>
          </cell>
          <cell r="G131" t="str">
            <v>15%</v>
          </cell>
        </row>
        <row r="132">
          <cell r="A132" t="str">
            <v>0197</v>
          </cell>
          <cell r="B132" t="str">
            <v>Nantucket</v>
          </cell>
          <cell r="C132" t="str">
            <v>20%</v>
          </cell>
          <cell r="E132" t="str">
            <v>0197</v>
          </cell>
          <cell r="F132" t="str">
            <v>Nantucket</v>
          </cell>
          <cell r="G132" t="str">
            <v>20%</v>
          </cell>
        </row>
        <row r="133">
          <cell r="A133" t="str">
            <v>0198</v>
          </cell>
          <cell r="B133" t="str">
            <v>Natick</v>
          </cell>
          <cell r="C133" t="str">
            <v>10%</v>
          </cell>
          <cell r="E133" t="str">
            <v>0198</v>
          </cell>
          <cell r="F133" t="str">
            <v>Natick</v>
          </cell>
          <cell r="G133" t="str">
            <v>10%</v>
          </cell>
        </row>
        <row r="134">
          <cell r="A134" t="str">
            <v>0199</v>
          </cell>
          <cell r="B134" t="str">
            <v>Needham</v>
          </cell>
          <cell r="C134" t="str">
            <v>5%</v>
          </cell>
          <cell r="E134" t="str">
            <v>0199</v>
          </cell>
          <cell r="F134" t="str">
            <v>Needham</v>
          </cell>
          <cell r="G134" t="str">
            <v>5%</v>
          </cell>
        </row>
        <row r="135">
          <cell r="A135" t="str">
            <v>0201</v>
          </cell>
          <cell r="B135" t="str">
            <v>New Bedford</v>
          </cell>
          <cell r="C135" t="str">
            <v>25%</v>
          </cell>
          <cell r="E135" t="str">
            <v>0201</v>
          </cell>
          <cell r="F135" t="str">
            <v>New Bedford</v>
          </cell>
          <cell r="G135" t="str">
            <v>25%</v>
          </cell>
        </row>
        <row r="136">
          <cell r="A136" t="str">
            <v>0204</v>
          </cell>
          <cell r="B136" t="str">
            <v>Newburyport</v>
          </cell>
          <cell r="C136" t="str">
            <v>10%</v>
          </cell>
          <cell r="E136" t="str">
            <v>0204</v>
          </cell>
          <cell r="F136" t="str">
            <v>Newburyport</v>
          </cell>
          <cell r="G136" t="str">
            <v>10%</v>
          </cell>
        </row>
        <row r="137">
          <cell r="A137" t="str">
            <v>0207</v>
          </cell>
          <cell r="B137" t="str">
            <v>Newton</v>
          </cell>
          <cell r="C137" t="str">
            <v>5%</v>
          </cell>
          <cell r="E137" t="str">
            <v>0207</v>
          </cell>
          <cell r="F137" t="str">
            <v>Newton</v>
          </cell>
          <cell r="G137" t="str">
            <v>5%</v>
          </cell>
        </row>
        <row r="138">
          <cell r="A138" t="str">
            <v>0208</v>
          </cell>
          <cell r="B138" t="str">
            <v>Norfolk</v>
          </cell>
          <cell r="C138" t="str">
            <v>10%</v>
          </cell>
          <cell r="E138" t="str">
            <v>0208</v>
          </cell>
          <cell r="F138" t="str">
            <v>Norfolk</v>
          </cell>
          <cell r="G138" t="str">
            <v>5%</v>
          </cell>
        </row>
        <row r="139">
          <cell r="A139" t="str">
            <v>0209</v>
          </cell>
          <cell r="B139" t="str">
            <v>North Adams</v>
          </cell>
          <cell r="C139" t="str">
            <v>20%</v>
          </cell>
          <cell r="E139" t="str">
            <v>0209</v>
          </cell>
          <cell r="F139" t="str">
            <v>North Adams</v>
          </cell>
          <cell r="G139" t="str">
            <v>20%</v>
          </cell>
        </row>
        <row r="140">
          <cell r="A140" t="str">
            <v>0210</v>
          </cell>
          <cell r="B140" t="str">
            <v>Northampton</v>
          </cell>
          <cell r="C140" t="str">
            <v>20%</v>
          </cell>
          <cell r="E140" t="str">
            <v>0210</v>
          </cell>
          <cell r="F140" t="str">
            <v>Northampton</v>
          </cell>
          <cell r="G140" t="str">
            <v>20%</v>
          </cell>
        </row>
        <row r="141">
          <cell r="A141" t="str">
            <v>0211</v>
          </cell>
          <cell r="B141" t="str">
            <v>North Andover</v>
          </cell>
          <cell r="C141" t="str">
            <v>10%</v>
          </cell>
          <cell r="E141" t="str">
            <v>0211</v>
          </cell>
          <cell r="F141" t="str">
            <v>North Andover</v>
          </cell>
          <cell r="G141" t="str">
            <v>10%</v>
          </cell>
        </row>
        <row r="142">
          <cell r="A142" t="str">
            <v>0212</v>
          </cell>
          <cell r="B142" t="str">
            <v>North Attleborough</v>
          </cell>
          <cell r="C142" t="str">
            <v>10%</v>
          </cell>
          <cell r="E142" t="str">
            <v>0212</v>
          </cell>
          <cell r="F142" t="str">
            <v>North Attleborough</v>
          </cell>
          <cell r="G142" t="str">
            <v>10%</v>
          </cell>
        </row>
        <row r="143">
          <cell r="A143" t="str">
            <v>0213</v>
          </cell>
          <cell r="B143" t="str">
            <v>Northborough</v>
          </cell>
          <cell r="C143" t="str">
            <v>10%</v>
          </cell>
          <cell r="E143" t="str">
            <v>0213</v>
          </cell>
          <cell r="F143" t="str">
            <v>Northborough</v>
          </cell>
          <cell r="G143" t="str">
            <v>15%</v>
          </cell>
        </row>
        <row r="144">
          <cell r="A144" t="str">
            <v>0214</v>
          </cell>
          <cell r="B144" t="str">
            <v>Northbridge</v>
          </cell>
          <cell r="C144" t="str">
            <v>20%</v>
          </cell>
          <cell r="E144" t="str">
            <v>0214</v>
          </cell>
          <cell r="F144" t="str">
            <v>Northbridge</v>
          </cell>
          <cell r="G144" t="str">
            <v>20%</v>
          </cell>
        </row>
        <row r="145">
          <cell r="A145" t="str">
            <v>0215</v>
          </cell>
          <cell r="B145" t="str">
            <v>North Brookfield</v>
          </cell>
          <cell r="C145" t="str">
            <v>20%</v>
          </cell>
          <cell r="E145" t="str">
            <v>0215</v>
          </cell>
          <cell r="F145" t="str">
            <v>North Brookfield</v>
          </cell>
          <cell r="G145" t="str">
            <v>20%</v>
          </cell>
        </row>
        <row r="146">
          <cell r="A146" t="str">
            <v>0217</v>
          </cell>
          <cell r="B146" t="str">
            <v>North Reading</v>
          </cell>
          <cell r="C146" t="str">
            <v>10%</v>
          </cell>
          <cell r="E146" t="str">
            <v>0217</v>
          </cell>
          <cell r="F146" t="str">
            <v>North Reading</v>
          </cell>
          <cell r="G146" t="str">
            <v>10%</v>
          </cell>
        </row>
        <row r="147">
          <cell r="A147" t="str">
            <v>0218</v>
          </cell>
          <cell r="B147" t="str">
            <v>Norton</v>
          </cell>
          <cell r="C147" t="str">
            <v>15%</v>
          </cell>
          <cell r="E147" t="str">
            <v>0218</v>
          </cell>
          <cell r="F147" t="str">
            <v>Norton</v>
          </cell>
          <cell r="G147" t="str">
            <v>15%</v>
          </cell>
        </row>
        <row r="148">
          <cell r="A148" t="str">
            <v>0219</v>
          </cell>
          <cell r="B148" t="str">
            <v>Norwell</v>
          </cell>
          <cell r="C148" t="str">
            <v>10%</v>
          </cell>
          <cell r="E148" t="str">
            <v>0219</v>
          </cell>
          <cell r="F148" t="str">
            <v>Norwell</v>
          </cell>
          <cell r="G148" t="str">
            <v>10%</v>
          </cell>
        </row>
        <row r="149">
          <cell r="A149" t="str">
            <v>0220</v>
          </cell>
          <cell r="B149" t="str">
            <v>Norwood</v>
          </cell>
          <cell r="C149" t="str">
            <v>15%</v>
          </cell>
          <cell r="E149" t="str">
            <v>0220</v>
          </cell>
          <cell r="F149" t="str">
            <v>Norwood</v>
          </cell>
          <cell r="G149" t="str">
            <v>15%</v>
          </cell>
        </row>
        <row r="150">
          <cell r="A150" t="str">
            <v>0221</v>
          </cell>
          <cell r="B150" t="str">
            <v>Oak Bluffs</v>
          </cell>
          <cell r="C150" t="str">
            <v>0%</v>
          </cell>
          <cell r="E150" t="str">
            <v>0221</v>
          </cell>
          <cell r="F150" t="str">
            <v>Oak Bluffs</v>
          </cell>
          <cell r="G150" t="str">
            <v>0%</v>
          </cell>
        </row>
        <row r="151">
          <cell r="A151" t="str">
            <v>0223</v>
          </cell>
          <cell r="B151" t="str">
            <v>Orange</v>
          </cell>
          <cell r="C151" t="str">
            <v>20%</v>
          </cell>
          <cell r="E151" t="str">
            <v>0223</v>
          </cell>
          <cell r="F151" t="str">
            <v>Orange</v>
          </cell>
          <cell r="G151" t="str">
            <v>20%</v>
          </cell>
        </row>
        <row r="152">
          <cell r="A152" t="str">
            <v>0224</v>
          </cell>
          <cell r="B152" t="str">
            <v>Orleans</v>
          </cell>
          <cell r="C152" t="str">
            <v>10%</v>
          </cell>
          <cell r="E152" t="str">
            <v>0224</v>
          </cell>
          <cell r="F152" t="str">
            <v>Orleans</v>
          </cell>
          <cell r="G152" t="str">
            <v>10%</v>
          </cell>
        </row>
        <row r="153">
          <cell r="A153" t="str">
            <v>0226</v>
          </cell>
          <cell r="B153" t="str">
            <v>Oxford</v>
          </cell>
          <cell r="C153" t="str">
            <v>20%</v>
          </cell>
          <cell r="E153" t="str">
            <v>0226</v>
          </cell>
          <cell r="F153" t="str">
            <v>Oxford</v>
          </cell>
          <cell r="G153" t="str">
            <v>20%</v>
          </cell>
        </row>
        <row r="154">
          <cell r="A154" t="str">
            <v>0227</v>
          </cell>
          <cell r="B154" t="str">
            <v>Palmer</v>
          </cell>
          <cell r="C154" t="str">
            <v>20%</v>
          </cell>
          <cell r="E154" t="str">
            <v>0227</v>
          </cell>
          <cell r="F154" t="str">
            <v>Palmer</v>
          </cell>
          <cell r="G154" t="str">
            <v>20%</v>
          </cell>
        </row>
        <row r="155">
          <cell r="A155" t="str">
            <v>0229</v>
          </cell>
          <cell r="B155" t="str">
            <v>Peabody</v>
          </cell>
          <cell r="C155" t="str">
            <v>20%</v>
          </cell>
          <cell r="E155" t="str">
            <v>0229</v>
          </cell>
          <cell r="F155" t="str">
            <v>Peabody</v>
          </cell>
          <cell r="G155" t="str">
            <v>20%</v>
          </cell>
        </row>
        <row r="156">
          <cell r="A156" t="str">
            <v>0230</v>
          </cell>
          <cell r="B156" t="str">
            <v>Pelham</v>
          </cell>
          <cell r="C156" t="str">
            <v>0%</v>
          </cell>
          <cell r="E156" t="str">
            <v>0230</v>
          </cell>
          <cell r="F156" t="str">
            <v>Pelham</v>
          </cell>
          <cell r="G156" t="str">
            <v>15%</v>
          </cell>
        </row>
        <row r="157">
          <cell r="A157" t="str">
            <v>0231</v>
          </cell>
          <cell r="B157" t="str">
            <v>Pembroke</v>
          </cell>
          <cell r="C157" t="str">
            <v>15%</v>
          </cell>
          <cell r="E157" t="str">
            <v>0231</v>
          </cell>
          <cell r="F157" t="str">
            <v>Pembroke</v>
          </cell>
          <cell r="G157" t="str">
            <v>15%</v>
          </cell>
        </row>
        <row r="158">
          <cell r="A158" t="str">
            <v>0234</v>
          </cell>
          <cell r="B158" t="str">
            <v>Petersham</v>
          </cell>
          <cell r="C158" t="str">
            <v>20%</v>
          </cell>
          <cell r="E158" t="str">
            <v>0234</v>
          </cell>
          <cell r="F158" t="str">
            <v>Petersham</v>
          </cell>
          <cell r="G158" t="str">
            <v>20%</v>
          </cell>
        </row>
        <row r="159">
          <cell r="A159" t="str">
            <v>0236</v>
          </cell>
          <cell r="B159" t="str">
            <v>Pittsfield</v>
          </cell>
          <cell r="C159" t="str">
            <v>20%</v>
          </cell>
          <cell r="E159" t="str">
            <v>0236</v>
          </cell>
          <cell r="F159" t="str">
            <v>Pittsfield</v>
          </cell>
          <cell r="G159" t="str">
            <v>20%</v>
          </cell>
        </row>
        <row r="160">
          <cell r="A160" t="str">
            <v>0238</v>
          </cell>
          <cell r="B160" t="str">
            <v>Plainville</v>
          </cell>
          <cell r="C160" t="str">
            <v>15%</v>
          </cell>
          <cell r="E160" t="str">
            <v>0238</v>
          </cell>
          <cell r="F160" t="str">
            <v>Plainville</v>
          </cell>
          <cell r="G160" t="str">
            <v>15%</v>
          </cell>
        </row>
        <row r="161">
          <cell r="A161" t="str">
            <v>0239</v>
          </cell>
          <cell r="B161" t="str">
            <v>Plymouth</v>
          </cell>
          <cell r="C161" t="str">
            <v>20%</v>
          </cell>
          <cell r="E161" t="str">
            <v>0239</v>
          </cell>
          <cell r="F161" t="str">
            <v>Plymouth</v>
          </cell>
          <cell r="G161" t="str">
            <v>15%</v>
          </cell>
        </row>
        <row r="162">
          <cell r="A162" t="str">
            <v>0240</v>
          </cell>
          <cell r="B162" t="str">
            <v>Plympton</v>
          </cell>
          <cell r="C162" t="str">
            <v>0%</v>
          </cell>
          <cell r="E162" t="str">
            <v>0240</v>
          </cell>
          <cell r="F162" t="str">
            <v>Plympton</v>
          </cell>
          <cell r="G162" t="str">
            <v>0%</v>
          </cell>
        </row>
        <row r="163">
          <cell r="A163" t="str">
            <v>0242</v>
          </cell>
          <cell r="B163" t="str">
            <v>Provincetown</v>
          </cell>
          <cell r="C163" t="str">
            <v>20%</v>
          </cell>
          <cell r="E163" t="str">
            <v>0242</v>
          </cell>
          <cell r="F163" t="str">
            <v>Provincetown</v>
          </cell>
          <cell r="G163" t="str">
            <v>15%</v>
          </cell>
        </row>
        <row r="164">
          <cell r="A164" t="str">
            <v>0243</v>
          </cell>
          <cell r="B164" t="str">
            <v>Quincy</v>
          </cell>
          <cell r="C164" t="str">
            <v>20%</v>
          </cell>
          <cell r="E164" t="str">
            <v>0243</v>
          </cell>
          <cell r="F164" t="str">
            <v>Quincy</v>
          </cell>
          <cell r="G164" t="str">
            <v>20%</v>
          </cell>
        </row>
        <row r="165">
          <cell r="A165" t="str">
            <v>0244</v>
          </cell>
          <cell r="B165" t="str">
            <v>Randolph</v>
          </cell>
          <cell r="C165" t="str">
            <v>25%</v>
          </cell>
          <cell r="E165" t="str">
            <v>0244</v>
          </cell>
          <cell r="F165" t="str">
            <v>Randolph</v>
          </cell>
          <cell r="G165" t="str">
            <v>25%</v>
          </cell>
        </row>
        <row r="166">
          <cell r="A166" t="str">
            <v>0246</v>
          </cell>
          <cell r="B166" t="str">
            <v>Reading</v>
          </cell>
          <cell r="C166" t="str">
            <v>20%</v>
          </cell>
          <cell r="E166" t="str">
            <v>0246</v>
          </cell>
          <cell r="F166" t="str">
            <v>Reading</v>
          </cell>
          <cell r="G166" t="str">
            <v>20%</v>
          </cell>
        </row>
        <row r="167">
          <cell r="A167" t="str">
            <v>0248</v>
          </cell>
          <cell r="B167" t="str">
            <v>Revere</v>
          </cell>
          <cell r="C167" t="str">
            <v>20%</v>
          </cell>
          <cell r="E167" t="str">
            <v>0248</v>
          </cell>
          <cell r="F167" t="str">
            <v>Revere</v>
          </cell>
          <cell r="G167" t="str">
            <v>20%</v>
          </cell>
        </row>
        <row r="168">
          <cell r="A168" t="str">
            <v>0249</v>
          </cell>
          <cell r="B168" t="str">
            <v>Richmond</v>
          </cell>
          <cell r="C168" t="str">
            <v>0%</v>
          </cell>
          <cell r="E168" t="str">
            <v>0249</v>
          </cell>
          <cell r="F168" t="str">
            <v>Richmond</v>
          </cell>
          <cell r="G168" t="str">
            <v>0%</v>
          </cell>
        </row>
        <row r="169">
          <cell r="A169" t="str">
            <v>0250</v>
          </cell>
          <cell r="B169" t="str">
            <v>Rochester</v>
          </cell>
          <cell r="C169" t="str">
            <v>15%</v>
          </cell>
          <cell r="E169" t="str">
            <v>0250</v>
          </cell>
          <cell r="F169" t="str">
            <v>Rochester</v>
          </cell>
          <cell r="G169" t="str">
            <v>15%</v>
          </cell>
        </row>
        <row r="170">
          <cell r="A170" t="str">
            <v>0251</v>
          </cell>
          <cell r="B170" t="str">
            <v>Rockland</v>
          </cell>
          <cell r="C170" t="str">
            <v>20%</v>
          </cell>
          <cell r="E170" t="str">
            <v>0251</v>
          </cell>
          <cell r="F170" t="str">
            <v>Rockland</v>
          </cell>
          <cell r="G170" t="str">
            <v>20%</v>
          </cell>
        </row>
        <row r="171">
          <cell r="A171" t="str">
            <v>0252</v>
          </cell>
          <cell r="B171" t="str">
            <v>Rockport</v>
          </cell>
          <cell r="C171" t="str">
            <v>10%</v>
          </cell>
          <cell r="E171" t="str">
            <v>0252</v>
          </cell>
          <cell r="F171" t="str">
            <v>Rockport</v>
          </cell>
          <cell r="G171" t="str">
            <v>15%</v>
          </cell>
        </row>
        <row r="172">
          <cell r="A172" t="str">
            <v>0253</v>
          </cell>
          <cell r="B172" t="str">
            <v>Rowe</v>
          </cell>
          <cell r="C172" t="str">
            <v>0%</v>
          </cell>
          <cell r="E172" t="str">
            <v>0253</v>
          </cell>
          <cell r="F172" t="str">
            <v>Rowe</v>
          </cell>
          <cell r="G172" t="str">
            <v>0%</v>
          </cell>
        </row>
        <row r="173">
          <cell r="A173" t="str">
            <v>0258</v>
          </cell>
          <cell r="B173" t="str">
            <v>Salem</v>
          </cell>
          <cell r="C173" t="str">
            <v>25%</v>
          </cell>
          <cell r="E173" t="str">
            <v>0258</v>
          </cell>
          <cell r="F173" t="str">
            <v>Salem</v>
          </cell>
          <cell r="G173" t="str">
            <v>25%</v>
          </cell>
        </row>
        <row r="174">
          <cell r="A174" t="str">
            <v>0261</v>
          </cell>
          <cell r="B174" t="str">
            <v>Sandwich</v>
          </cell>
          <cell r="C174" t="str">
            <v>15%</v>
          </cell>
          <cell r="E174" t="str">
            <v>0261</v>
          </cell>
          <cell r="F174" t="str">
            <v>Sandwich</v>
          </cell>
          <cell r="G174" t="str">
            <v>15%</v>
          </cell>
        </row>
        <row r="175">
          <cell r="A175" t="str">
            <v>0262</v>
          </cell>
          <cell r="B175" t="str">
            <v>Saugus</v>
          </cell>
          <cell r="C175" t="str">
            <v>20%</v>
          </cell>
          <cell r="E175" t="str">
            <v>0262</v>
          </cell>
          <cell r="F175" t="str">
            <v>Saugus</v>
          </cell>
          <cell r="G175" t="str">
            <v>20%</v>
          </cell>
        </row>
        <row r="176">
          <cell r="A176" t="str">
            <v>0263</v>
          </cell>
          <cell r="B176" t="str">
            <v>Savoy</v>
          </cell>
          <cell r="C176" t="str">
            <v>0%</v>
          </cell>
          <cell r="E176" t="str">
            <v>0263</v>
          </cell>
          <cell r="F176" t="str">
            <v>Savoy</v>
          </cell>
          <cell r="G176" t="str">
            <v>0%</v>
          </cell>
        </row>
        <row r="177">
          <cell r="A177" t="str">
            <v>0264</v>
          </cell>
          <cell r="B177" t="str">
            <v>Scituate</v>
          </cell>
          <cell r="C177" t="str">
            <v>10%</v>
          </cell>
          <cell r="E177" t="str">
            <v>0264</v>
          </cell>
          <cell r="F177" t="str">
            <v>Scituate</v>
          </cell>
          <cell r="G177" t="str">
            <v>10%</v>
          </cell>
        </row>
        <row r="178">
          <cell r="A178" t="str">
            <v>0265</v>
          </cell>
          <cell r="B178" t="str">
            <v>Seekonk</v>
          </cell>
          <cell r="C178" t="str">
            <v>15%</v>
          </cell>
          <cell r="E178" t="str">
            <v>0265</v>
          </cell>
          <cell r="F178" t="str">
            <v>Seekonk</v>
          </cell>
          <cell r="G178" t="str">
            <v>15%</v>
          </cell>
        </row>
        <row r="179">
          <cell r="A179" t="str">
            <v>0266</v>
          </cell>
          <cell r="B179" t="str">
            <v>Sharon</v>
          </cell>
          <cell r="C179" t="str">
            <v>5%</v>
          </cell>
          <cell r="E179" t="str">
            <v>0266</v>
          </cell>
          <cell r="F179" t="str">
            <v>Sharon</v>
          </cell>
          <cell r="G179" t="str">
            <v>5%</v>
          </cell>
        </row>
        <row r="180">
          <cell r="A180" t="str">
            <v>0269</v>
          </cell>
          <cell r="B180" t="str">
            <v>Sherborn</v>
          </cell>
          <cell r="C180" t="str">
            <v>0%</v>
          </cell>
          <cell r="E180" t="str">
            <v>0269</v>
          </cell>
          <cell r="F180" t="str">
            <v>Sherborn</v>
          </cell>
          <cell r="G180" t="str">
            <v>0%</v>
          </cell>
        </row>
        <row r="181">
          <cell r="A181" t="str">
            <v>0271</v>
          </cell>
          <cell r="B181" t="str">
            <v>Shrewsbury</v>
          </cell>
          <cell r="C181" t="str">
            <v>5%</v>
          </cell>
          <cell r="E181" t="str">
            <v>0271</v>
          </cell>
          <cell r="F181" t="str">
            <v>Shrewsbury</v>
          </cell>
          <cell r="G181" t="str">
            <v>5%</v>
          </cell>
        </row>
        <row r="182">
          <cell r="A182" t="str">
            <v>0272</v>
          </cell>
          <cell r="B182" t="str">
            <v>Shutesbury</v>
          </cell>
          <cell r="C182" t="str">
            <v>15%</v>
          </cell>
          <cell r="E182" t="str">
            <v>0272</v>
          </cell>
          <cell r="F182" t="str">
            <v>Shutesbury</v>
          </cell>
          <cell r="G182" t="str">
            <v>15%</v>
          </cell>
        </row>
        <row r="183">
          <cell r="A183" t="str">
            <v>0273</v>
          </cell>
          <cell r="B183" t="str">
            <v>Somerset</v>
          </cell>
          <cell r="C183" t="str">
            <v>20%</v>
          </cell>
          <cell r="E183" t="str">
            <v>0273</v>
          </cell>
          <cell r="F183" t="str">
            <v>Somerset</v>
          </cell>
          <cell r="G183" t="str">
            <v>15%</v>
          </cell>
        </row>
        <row r="184">
          <cell r="A184" t="str">
            <v>0274</v>
          </cell>
          <cell r="B184" t="str">
            <v>Somerville</v>
          </cell>
          <cell r="C184" t="str">
            <v>20%</v>
          </cell>
          <cell r="E184" t="str">
            <v>0274</v>
          </cell>
          <cell r="F184" t="str">
            <v>Somerville</v>
          </cell>
          <cell r="G184" t="str">
            <v>20%</v>
          </cell>
        </row>
        <row r="185">
          <cell r="A185" t="str">
            <v>0275</v>
          </cell>
          <cell r="B185" t="str">
            <v>Southampton</v>
          </cell>
          <cell r="C185" t="str">
            <v>15%</v>
          </cell>
          <cell r="E185" t="str">
            <v>0275</v>
          </cell>
          <cell r="F185" t="str">
            <v>Southampton</v>
          </cell>
          <cell r="G185" t="str">
            <v>15%</v>
          </cell>
        </row>
        <row r="186">
          <cell r="A186" t="str">
            <v>0276</v>
          </cell>
          <cell r="B186" t="str">
            <v>Southborough</v>
          </cell>
          <cell r="C186" t="str">
            <v>10%</v>
          </cell>
          <cell r="E186" t="str">
            <v>0276</v>
          </cell>
          <cell r="F186" t="str">
            <v>Southborough</v>
          </cell>
          <cell r="G186" t="str">
            <v>10%</v>
          </cell>
        </row>
        <row r="187">
          <cell r="A187" t="str">
            <v>0277</v>
          </cell>
          <cell r="B187" t="str">
            <v>Southbridge</v>
          </cell>
          <cell r="C187" t="str">
            <v>25%</v>
          </cell>
          <cell r="E187" t="str">
            <v>0277</v>
          </cell>
          <cell r="F187" t="str">
            <v>Southbridge</v>
          </cell>
          <cell r="G187" t="str">
            <v>25%</v>
          </cell>
        </row>
        <row r="188">
          <cell r="A188" t="str">
            <v>0278</v>
          </cell>
          <cell r="B188" t="str">
            <v>South Hadley</v>
          </cell>
          <cell r="C188" t="str">
            <v>15%</v>
          </cell>
          <cell r="E188" t="str">
            <v>0278</v>
          </cell>
          <cell r="F188" t="str">
            <v>South Hadley</v>
          </cell>
          <cell r="G188" t="str">
            <v>15%</v>
          </cell>
        </row>
        <row r="189">
          <cell r="A189" t="str">
            <v>0281</v>
          </cell>
          <cell r="B189" t="str">
            <v>Springfield</v>
          </cell>
          <cell r="C189" t="str">
            <v>25%</v>
          </cell>
          <cell r="E189" t="str">
            <v>0281</v>
          </cell>
          <cell r="F189" t="str">
            <v>Springfield</v>
          </cell>
          <cell r="G189" t="str">
            <v>25%</v>
          </cell>
        </row>
        <row r="190">
          <cell r="A190" t="str">
            <v>0284</v>
          </cell>
          <cell r="B190" t="str">
            <v>Stoneham</v>
          </cell>
          <cell r="C190" t="str">
            <v>15%</v>
          </cell>
          <cell r="E190" t="str">
            <v>0284</v>
          </cell>
          <cell r="F190" t="str">
            <v>Stoneham</v>
          </cell>
          <cell r="G190" t="str">
            <v>15%</v>
          </cell>
        </row>
        <row r="191">
          <cell r="A191" t="str">
            <v>0285</v>
          </cell>
          <cell r="B191" t="str">
            <v>Stoughton</v>
          </cell>
          <cell r="C191" t="str">
            <v>20%</v>
          </cell>
          <cell r="E191" t="str">
            <v>0285</v>
          </cell>
          <cell r="F191" t="str">
            <v>Stoughton</v>
          </cell>
          <cell r="G191" t="str">
            <v>15%</v>
          </cell>
        </row>
        <row r="192">
          <cell r="A192" t="str">
            <v>0287</v>
          </cell>
          <cell r="B192" t="str">
            <v>Sturbridge</v>
          </cell>
          <cell r="C192" t="str">
            <v>0%</v>
          </cell>
          <cell r="E192" t="str">
            <v>0287</v>
          </cell>
          <cell r="F192" t="str">
            <v>Sturbridge</v>
          </cell>
          <cell r="G192" t="str">
            <v>0%</v>
          </cell>
        </row>
        <row r="193">
          <cell r="A193" t="str">
            <v>0288</v>
          </cell>
          <cell r="B193" t="str">
            <v>Sudbury</v>
          </cell>
          <cell r="C193" t="str">
            <v>5%</v>
          </cell>
          <cell r="E193" t="str">
            <v>0288</v>
          </cell>
          <cell r="F193" t="str">
            <v>Sudbury</v>
          </cell>
          <cell r="G193" t="str">
            <v>5%</v>
          </cell>
        </row>
        <row r="194">
          <cell r="A194" t="str">
            <v>0289</v>
          </cell>
          <cell r="B194" t="str">
            <v>Sunderland</v>
          </cell>
          <cell r="C194" t="str">
            <v>10%</v>
          </cell>
          <cell r="E194" t="str">
            <v>0289</v>
          </cell>
          <cell r="F194" t="str">
            <v>Sunderland</v>
          </cell>
          <cell r="G194" t="str">
            <v>10%</v>
          </cell>
        </row>
        <row r="195">
          <cell r="A195" t="str">
            <v>0290</v>
          </cell>
          <cell r="B195" t="str">
            <v>Sutton</v>
          </cell>
          <cell r="C195" t="str">
            <v>15%</v>
          </cell>
          <cell r="E195" t="str">
            <v>0290</v>
          </cell>
          <cell r="F195" t="str">
            <v>Sutton</v>
          </cell>
          <cell r="G195" t="str">
            <v>15%</v>
          </cell>
        </row>
        <row r="196">
          <cell r="A196" t="str">
            <v>0291</v>
          </cell>
          <cell r="B196" t="str">
            <v>Swampscott</v>
          </cell>
          <cell r="C196" t="str">
            <v>10%</v>
          </cell>
          <cell r="E196" t="str">
            <v>0291</v>
          </cell>
          <cell r="F196" t="str">
            <v>Swampscott</v>
          </cell>
          <cell r="G196" t="str">
            <v>10%</v>
          </cell>
        </row>
        <row r="197">
          <cell r="A197" t="str">
            <v>0292</v>
          </cell>
          <cell r="B197" t="str">
            <v>Swansea</v>
          </cell>
          <cell r="C197" t="str">
            <v>20%</v>
          </cell>
          <cell r="E197" t="str">
            <v>0292</v>
          </cell>
          <cell r="F197" t="str">
            <v>Swansea</v>
          </cell>
          <cell r="G197" t="str">
            <v>20%</v>
          </cell>
        </row>
        <row r="198">
          <cell r="A198" t="str">
            <v>0293</v>
          </cell>
          <cell r="B198" t="str">
            <v>Taunton</v>
          </cell>
          <cell r="C198" t="str">
            <v>20%</v>
          </cell>
          <cell r="E198" t="str">
            <v>0293</v>
          </cell>
          <cell r="F198" t="str">
            <v>Taunton</v>
          </cell>
          <cell r="G198" t="str">
            <v>20%</v>
          </cell>
        </row>
        <row r="199">
          <cell r="A199" t="str">
            <v>0295</v>
          </cell>
          <cell r="B199" t="str">
            <v>Tewksbury</v>
          </cell>
          <cell r="C199" t="str">
            <v>15%</v>
          </cell>
          <cell r="E199" t="str">
            <v>0295</v>
          </cell>
          <cell r="F199" t="str">
            <v>Tewksbury</v>
          </cell>
          <cell r="G199" t="str">
            <v>15%</v>
          </cell>
        </row>
        <row r="200">
          <cell r="A200" t="str">
            <v>0296</v>
          </cell>
          <cell r="B200" t="str">
            <v>Tisbury</v>
          </cell>
          <cell r="C200" t="str">
            <v>15%</v>
          </cell>
          <cell r="E200" t="str">
            <v>0296</v>
          </cell>
          <cell r="F200" t="str">
            <v>Tisbury</v>
          </cell>
          <cell r="G200" t="str">
            <v>5%</v>
          </cell>
        </row>
        <row r="201">
          <cell r="A201" t="str">
            <v>0298</v>
          </cell>
          <cell r="B201" t="str">
            <v>Topsfield</v>
          </cell>
          <cell r="C201" t="str">
            <v>10%</v>
          </cell>
          <cell r="E201" t="str">
            <v>0298</v>
          </cell>
          <cell r="F201" t="str">
            <v>Topsfield</v>
          </cell>
          <cell r="G201" t="str">
            <v>10%</v>
          </cell>
        </row>
        <row r="202">
          <cell r="A202" t="str">
            <v>0300</v>
          </cell>
          <cell r="B202" t="str">
            <v>Truro</v>
          </cell>
          <cell r="C202" t="str">
            <v>15%</v>
          </cell>
          <cell r="E202" t="str">
            <v>0300</v>
          </cell>
          <cell r="F202" t="str">
            <v>Truro</v>
          </cell>
          <cell r="G202" t="str">
            <v>20%</v>
          </cell>
        </row>
        <row r="203">
          <cell r="A203" t="str">
            <v>0301</v>
          </cell>
          <cell r="B203" t="str">
            <v>Tyngsborough</v>
          </cell>
          <cell r="C203" t="str">
            <v>15%</v>
          </cell>
          <cell r="E203" t="str">
            <v>0301</v>
          </cell>
          <cell r="F203" t="str">
            <v>Tyngsborough</v>
          </cell>
          <cell r="G203" t="str">
            <v>15%</v>
          </cell>
        </row>
        <row r="204">
          <cell r="A204" t="str">
            <v>0304</v>
          </cell>
          <cell r="B204" t="str">
            <v>Uxbridge</v>
          </cell>
          <cell r="C204" t="str">
            <v>20%</v>
          </cell>
          <cell r="E204" t="str">
            <v>0304</v>
          </cell>
          <cell r="F204" t="str">
            <v>Uxbridge</v>
          </cell>
          <cell r="G204" t="str">
            <v>20%</v>
          </cell>
        </row>
        <row r="205">
          <cell r="A205" t="str">
            <v>0305</v>
          </cell>
          <cell r="B205" t="str">
            <v>Wakefield</v>
          </cell>
          <cell r="C205" t="str">
            <v>15%</v>
          </cell>
          <cell r="E205" t="str">
            <v>0305</v>
          </cell>
          <cell r="F205" t="str">
            <v>Wakefield</v>
          </cell>
          <cell r="G205" t="str">
            <v>15%</v>
          </cell>
        </row>
        <row r="206">
          <cell r="A206" t="str">
            <v>0306</v>
          </cell>
          <cell r="B206" t="str">
            <v>Wales</v>
          </cell>
          <cell r="C206" t="str">
            <v>0%</v>
          </cell>
          <cell r="E206" t="str">
            <v>0306</v>
          </cell>
          <cell r="F206" t="str">
            <v>Wales</v>
          </cell>
          <cell r="G206" t="str">
            <v>0%</v>
          </cell>
        </row>
        <row r="207">
          <cell r="A207" t="str">
            <v>0307</v>
          </cell>
          <cell r="B207" t="str">
            <v>Walpole</v>
          </cell>
          <cell r="C207" t="str">
            <v>10%</v>
          </cell>
          <cell r="E207" t="str">
            <v>0307</v>
          </cell>
          <cell r="F207" t="str">
            <v>Walpole</v>
          </cell>
          <cell r="G207" t="str">
            <v>10%</v>
          </cell>
        </row>
        <row r="208">
          <cell r="A208" t="str">
            <v>0308</v>
          </cell>
          <cell r="B208" t="str">
            <v>Waltham</v>
          </cell>
          <cell r="C208" t="str">
            <v>20%</v>
          </cell>
          <cell r="E208" t="str">
            <v>0308</v>
          </cell>
          <cell r="F208" t="str">
            <v>Waltham</v>
          </cell>
          <cell r="G208" t="str">
            <v>20%</v>
          </cell>
        </row>
        <row r="209">
          <cell r="A209" t="str">
            <v>0309</v>
          </cell>
          <cell r="B209" t="str">
            <v>Ware</v>
          </cell>
          <cell r="C209" t="str">
            <v>20%</v>
          </cell>
          <cell r="E209" t="str">
            <v>0309</v>
          </cell>
          <cell r="F209" t="str">
            <v>Ware</v>
          </cell>
          <cell r="G209" t="str">
            <v>20%</v>
          </cell>
        </row>
        <row r="210">
          <cell r="A210" t="str">
            <v>0310</v>
          </cell>
          <cell r="B210" t="str">
            <v>Wareham</v>
          </cell>
          <cell r="C210" t="str">
            <v>20%</v>
          </cell>
          <cell r="E210" t="str">
            <v>0310</v>
          </cell>
          <cell r="F210" t="str">
            <v>Wareham</v>
          </cell>
          <cell r="G210" t="str">
            <v>20%</v>
          </cell>
        </row>
        <row r="211">
          <cell r="A211" t="str">
            <v>0314</v>
          </cell>
          <cell r="B211" t="str">
            <v>Watertown</v>
          </cell>
          <cell r="C211" t="str">
            <v>20%</v>
          </cell>
          <cell r="E211" t="str">
            <v>0314</v>
          </cell>
          <cell r="F211" t="str">
            <v>Watertown</v>
          </cell>
          <cell r="G211" t="str">
            <v>15%</v>
          </cell>
        </row>
        <row r="212">
          <cell r="A212" t="str">
            <v>0315</v>
          </cell>
          <cell r="B212" t="str">
            <v>Wayland</v>
          </cell>
          <cell r="C212" t="str">
            <v>5%</v>
          </cell>
          <cell r="E212" t="str">
            <v>0315</v>
          </cell>
          <cell r="F212" t="str">
            <v>Wayland</v>
          </cell>
          <cell r="G212" t="str">
            <v>5%</v>
          </cell>
        </row>
        <row r="213">
          <cell r="A213" t="str">
            <v>0316</v>
          </cell>
          <cell r="B213" t="str">
            <v>Webster</v>
          </cell>
          <cell r="C213" t="str">
            <v>20%</v>
          </cell>
          <cell r="E213" t="str">
            <v>0316</v>
          </cell>
          <cell r="F213" t="str">
            <v>Webster</v>
          </cell>
          <cell r="G213" t="str">
            <v>20%</v>
          </cell>
        </row>
        <row r="214">
          <cell r="A214" t="str">
            <v>0317</v>
          </cell>
          <cell r="B214" t="str">
            <v>Wellesley</v>
          </cell>
          <cell r="C214" t="str">
            <v>0%</v>
          </cell>
          <cell r="E214" t="str">
            <v>0317</v>
          </cell>
          <cell r="F214" t="str">
            <v>Wellesley</v>
          </cell>
          <cell r="G214" t="str">
            <v>5%</v>
          </cell>
        </row>
        <row r="215">
          <cell r="A215" t="str">
            <v>0318</v>
          </cell>
          <cell r="B215" t="str">
            <v>Wellfleet</v>
          </cell>
          <cell r="C215" t="str">
            <v>0%</v>
          </cell>
          <cell r="E215" t="str">
            <v>0318</v>
          </cell>
          <cell r="F215" t="str">
            <v>Wellfleet</v>
          </cell>
          <cell r="G215" t="str">
            <v>0%</v>
          </cell>
        </row>
        <row r="216">
          <cell r="A216" t="str">
            <v>0321</v>
          </cell>
          <cell r="B216" t="str">
            <v>Westborough</v>
          </cell>
          <cell r="C216" t="str">
            <v>0%</v>
          </cell>
          <cell r="E216" t="str">
            <v>0321</v>
          </cell>
          <cell r="F216" t="str">
            <v>Westborough</v>
          </cell>
          <cell r="G216" t="str">
            <v>0%</v>
          </cell>
        </row>
        <row r="217">
          <cell r="A217" t="str">
            <v>0322</v>
          </cell>
          <cell r="B217" t="str">
            <v>West Boylston</v>
          </cell>
          <cell r="C217" t="str">
            <v>15%</v>
          </cell>
          <cell r="E217" t="str">
            <v>0322</v>
          </cell>
          <cell r="F217" t="str">
            <v>West Boylston</v>
          </cell>
          <cell r="G217" t="str">
            <v>15%</v>
          </cell>
        </row>
        <row r="218">
          <cell r="A218" t="str">
            <v>0323</v>
          </cell>
          <cell r="B218" t="str">
            <v>West Bridgewater</v>
          </cell>
          <cell r="C218" t="str">
            <v>15%</v>
          </cell>
          <cell r="E218" t="str">
            <v>0323</v>
          </cell>
          <cell r="F218" t="str">
            <v>West Bridgewater</v>
          </cell>
          <cell r="G218" t="str">
            <v>10%</v>
          </cell>
        </row>
        <row r="219">
          <cell r="A219" t="str">
            <v>0325</v>
          </cell>
          <cell r="B219" t="str">
            <v>Westfield</v>
          </cell>
          <cell r="C219" t="str">
            <v>20%</v>
          </cell>
          <cell r="E219" t="str">
            <v>0325</v>
          </cell>
          <cell r="F219" t="str">
            <v>Westfield</v>
          </cell>
          <cell r="G219" t="str">
            <v>20%</v>
          </cell>
        </row>
        <row r="220">
          <cell r="A220" t="str">
            <v>0326</v>
          </cell>
          <cell r="B220" t="str">
            <v>Westford</v>
          </cell>
          <cell r="C220" t="str">
            <v>0%</v>
          </cell>
          <cell r="E220" t="str">
            <v>0326</v>
          </cell>
          <cell r="F220" t="str">
            <v>Westford</v>
          </cell>
          <cell r="G220" t="str">
            <v>5%</v>
          </cell>
        </row>
        <row r="221">
          <cell r="A221" t="str">
            <v>0327</v>
          </cell>
          <cell r="B221" t="str">
            <v>Westhampton</v>
          </cell>
          <cell r="C221" t="str">
            <v>0%</v>
          </cell>
          <cell r="E221" t="str">
            <v>0327</v>
          </cell>
          <cell r="F221" t="str">
            <v>Westhampton</v>
          </cell>
          <cell r="G221" t="str">
            <v>0%</v>
          </cell>
        </row>
        <row r="222">
          <cell r="A222" t="str">
            <v>0330</v>
          </cell>
          <cell r="B222" t="str">
            <v>Weston</v>
          </cell>
          <cell r="C222" t="str">
            <v>5%</v>
          </cell>
          <cell r="E222" t="str">
            <v>0330</v>
          </cell>
          <cell r="F222" t="str">
            <v>Weston</v>
          </cell>
          <cell r="G222" t="str">
            <v>5%</v>
          </cell>
        </row>
        <row r="223">
          <cell r="A223" t="str">
            <v>0331</v>
          </cell>
          <cell r="B223" t="str">
            <v>Westport</v>
          </cell>
          <cell r="C223" t="str">
            <v>15%</v>
          </cell>
          <cell r="E223" t="str">
            <v>0331</v>
          </cell>
          <cell r="F223" t="str">
            <v>Westport</v>
          </cell>
          <cell r="G223" t="str">
            <v>20%</v>
          </cell>
        </row>
        <row r="224">
          <cell r="A224" t="str">
            <v>0332</v>
          </cell>
          <cell r="B224" t="str">
            <v>West Springfield</v>
          </cell>
          <cell r="C224" t="str">
            <v>20%</v>
          </cell>
          <cell r="E224" t="str">
            <v>0332</v>
          </cell>
          <cell r="F224" t="str">
            <v>West Springfield</v>
          </cell>
          <cell r="G224" t="str">
            <v>20%</v>
          </cell>
        </row>
        <row r="225">
          <cell r="A225" t="str">
            <v>0335</v>
          </cell>
          <cell r="B225" t="str">
            <v>Westwood</v>
          </cell>
          <cell r="C225" t="str">
            <v>10%</v>
          </cell>
          <cell r="E225" t="str">
            <v>0335</v>
          </cell>
          <cell r="F225" t="str">
            <v>Westwood</v>
          </cell>
          <cell r="G225" t="str">
            <v>5%</v>
          </cell>
        </row>
        <row r="226">
          <cell r="A226" t="str">
            <v>0336</v>
          </cell>
          <cell r="B226" t="str">
            <v>Weymouth</v>
          </cell>
          <cell r="C226" t="str">
            <v>20%</v>
          </cell>
          <cell r="E226" t="str">
            <v>0336</v>
          </cell>
          <cell r="F226" t="str">
            <v>Weymouth</v>
          </cell>
          <cell r="G226" t="str">
            <v>20%</v>
          </cell>
        </row>
        <row r="227">
          <cell r="A227" t="str">
            <v>0337</v>
          </cell>
          <cell r="B227" t="str">
            <v>Whately</v>
          </cell>
          <cell r="C227" t="str">
            <v>15%</v>
          </cell>
          <cell r="E227" t="str">
            <v>0337</v>
          </cell>
          <cell r="F227" t="str">
            <v>Whately</v>
          </cell>
          <cell r="G227" t="str">
            <v>20%</v>
          </cell>
        </row>
        <row r="228">
          <cell r="A228" t="str">
            <v>0340</v>
          </cell>
          <cell r="B228" t="str">
            <v>Williamsburg</v>
          </cell>
          <cell r="C228" t="str">
            <v>15%</v>
          </cell>
          <cell r="E228" t="str">
            <v>0340</v>
          </cell>
          <cell r="F228" t="str">
            <v>Williamsburg</v>
          </cell>
          <cell r="G228" t="str">
            <v>15%</v>
          </cell>
        </row>
        <row r="229">
          <cell r="A229" t="str">
            <v>0341</v>
          </cell>
          <cell r="B229" t="str">
            <v>Williamstown</v>
          </cell>
          <cell r="C229" t="str">
            <v>5%</v>
          </cell>
          <cell r="E229" t="str">
            <v>0341</v>
          </cell>
          <cell r="F229" t="str">
            <v>Williamstown</v>
          </cell>
          <cell r="G229" t="str">
            <v>5%</v>
          </cell>
        </row>
        <row r="230">
          <cell r="A230" t="str">
            <v>0342</v>
          </cell>
          <cell r="B230" t="str">
            <v>Wilmington</v>
          </cell>
          <cell r="C230" t="str">
            <v>15%</v>
          </cell>
          <cell r="E230" t="str">
            <v>0342</v>
          </cell>
          <cell r="F230" t="str">
            <v>Wilmington</v>
          </cell>
          <cell r="G230" t="str">
            <v>15%</v>
          </cell>
        </row>
        <row r="231">
          <cell r="A231" t="str">
            <v>0343</v>
          </cell>
          <cell r="B231" t="str">
            <v>Winchendon</v>
          </cell>
          <cell r="C231" t="str">
            <v>20%</v>
          </cell>
          <cell r="E231" t="str">
            <v>0343</v>
          </cell>
          <cell r="F231" t="str">
            <v>Winchendon</v>
          </cell>
          <cell r="G231" t="str">
            <v>20%</v>
          </cell>
        </row>
        <row r="232">
          <cell r="A232" t="str">
            <v>0344</v>
          </cell>
          <cell r="B232" t="str">
            <v>Winchester</v>
          </cell>
          <cell r="C232" t="str">
            <v>5%</v>
          </cell>
          <cell r="E232" t="str">
            <v>0344</v>
          </cell>
          <cell r="F232" t="str">
            <v>Winchester</v>
          </cell>
          <cell r="G232" t="str">
            <v>5%</v>
          </cell>
        </row>
        <row r="233">
          <cell r="A233" t="str">
            <v>0346</v>
          </cell>
          <cell r="B233" t="str">
            <v>Winthrop</v>
          </cell>
          <cell r="C233" t="str">
            <v>20%</v>
          </cell>
          <cell r="E233" t="str">
            <v>0346</v>
          </cell>
          <cell r="F233" t="str">
            <v>Winthrop</v>
          </cell>
          <cell r="G233" t="str">
            <v>20%</v>
          </cell>
        </row>
        <row r="234">
          <cell r="A234" t="str">
            <v>0347</v>
          </cell>
          <cell r="B234" t="str">
            <v>Woburn</v>
          </cell>
          <cell r="C234" t="str">
            <v>15%</v>
          </cell>
          <cell r="E234" t="str">
            <v>0347</v>
          </cell>
          <cell r="F234" t="str">
            <v>Woburn</v>
          </cell>
          <cell r="G234" t="str">
            <v>20%</v>
          </cell>
        </row>
        <row r="235">
          <cell r="A235" t="str">
            <v>0348</v>
          </cell>
          <cell r="B235" t="str">
            <v>Worcester</v>
          </cell>
          <cell r="C235" t="str">
            <v>25%</v>
          </cell>
          <cell r="E235" t="str">
            <v>0348</v>
          </cell>
          <cell r="F235" t="str">
            <v>Worcester</v>
          </cell>
          <cell r="G235" t="str">
            <v>25%</v>
          </cell>
        </row>
        <row r="236">
          <cell r="A236" t="str">
            <v>0349</v>
          </cell>
          <cell r="B236" t="str">
            <v>Worthington</v>
          </cell>
          <cell r="C236" t="str">
            <v>0%</v>
          </cell>
          <cell r="E236" t="str">
            <v>0349</v>
          </cell>
          <cell r="F236" t="str">
            <v>Worthington</v>
          </cell>
          <cell r="G236" t="str">
            <v>0%</v>
          </cell>
        </row>
        <row r="237">
          <cell r="A237" t="str">
            <v>0350</v>
          </cell>
          <cell r="B237" t="str">
            <v>Wrentham</v>
          </cell>
          <cell r="C237" t="str">
            <v>5%</v>
          </cell>
          <cell r="E237" t="str">
            <v>0350</v>
          </cell>
          <cell r="F237" t="str">
            <v>Wrentham</v>
          </cell>
          <cell r="G237" t="str">
            <v>10%</v>
          </cell>
        </row>
        <row r="238">
          <cell r="A238" t="str">
            <v>0406</v>
          </cell>
          <cell r="B238" t="str">
            <v>Northampton-Smith Vocational Agricultural</v>
          </cell>
          <cell r="C238" t="str">
            <v>15%</v>
          </cell>
          <cell r="E238" t="str">
            <v>0406</v>
          </cell>
          <cell r="F238" t="str">
            <v>Northampton-Smith Vocational Agricultural</v>
          </cell>
          <cell r="G238" t="str">
            <v>0%</v>
          </cell>
        </row>
        <row r="239">
          <cell r="A239" t="str">
            <v>0407</v>
          </cell>
          <cell r="B239" t="str">
            <v>Dudley Street Neighborhood Charter School (District)</v>
          </cell>
          <cell r="C239" t="str">
            <v>0%</v>
          </cell>
          <cell r="E239" t="str">
            <v>0407</v>
          </cell>
          <cell r="F239" t="str">
            <v>Dudley Street Neighborhood Charter School (District)</v>
          </cell>
          <cell r="G239" t="str">
            <v>0%</v>
          </cell>
        </row>
        <row r="240">
          <cell r="A240" t="str">
            <v>0409</v>
          </cell>
          <cell r="B240" t="str">
            <v>Alma del Mar Charter School</v>
          </cell>
          <cell r="C240" t="str">
            <v>0%</v>
          </cell>
          <cell r="E240" t="str">
            <v>0409</v>
          </cell>
          <cell r="F240" t="str">
            <v>Alma del Mar Charter School (District)</v>
          </cell>
          <cell r="G240" t="str">
            <v>0%</v>
          </cell>
        </row>
        <row r="241">
          <cell r="A241" t="str">
            <v>0410</v>
          </cell>
          <cell r="B241" t="str">
            <v>Excel Academy Charter</v>
          </cell>
          <cell r="C241" t="str">
            <v>0%</v>
          </cell>
          <cell r="E241" t="str">
            <v>0410</v>
          </cell>
          <cell r="F241" t="str">
            <v>Excel Academy Charter (District)</v>
          </cell>
          <cell r="G241" t="str">
            <v>0%</v>
          </cell>
        </row>
        <row r="242">
          <cell r="A242" t="str">
            <v>0411</v>
          </cell>
          <cell r="B242" t="str">
            <v>Boston Green Academy Horace Mann Charter School</v>
          </cell>
          <cell r="C242" t="str">
            <v>20%</v>
          </cell>
          <cell r="E242" t="str">
            <v>0411</v>
          </cell>
          <cell r="F242" t="str">
            <v>Boston Green Academy Horace Mann Charter School (District)</v>
          </cell>
          <cell r="G242" t="str">
            <v>20%</v>
          </cell>
        </row>
        <row r="243">
          <cell r="A243" t="str">
            <v>0412</v>
          </cell>
          <cell r="B243" t="str">
            <v>Academy Of the Pacific Rim Charter Public</v>
          </cell>
          <cell r="C243" t="str">
            <v>20%</v>
          </cell>
          <cell r="E243" t="str">
            <v>0412</v>
          </cell>
          <cell r="F243" t="str">
            <v>Academy Of the Pacific Rim Charter Public (District)</v>
          </cell>
          <cell r="G243" t="str">
            <v>20%</v>
          </cell>
        </row>
        <row r="244">
          <cell r="A244" t="str">
            <v>0413</v>
          </cell>
          <cell r="B244" t="str">
            <v>Four Rivers Charter Public</v>
          </cell>
          <cell r="C244" t="str">
            <v>10%</v>
          </cell>
          <cell r="E244" t="str">
            <v>0413</v>
          </cell>
          <cell r="F244" t="str">
            <v>Four Rivers Charter Public (District)</v>
          </cell>
          <cell r="G244" t="str">
            <v>10%</v>
          </cell>
        </row>
        <row r="245">
          <cell r="A245" t="str">
            <v>0414</v>
          </cell>
          <cell r="B245" t="str">
            <v>Berkshire Arts and Technology Charter Public</v>
          </cell>
          <cell r="C245" t="str">
            <v>20%</v>
          </cell>
          <cell r="E245" t="str">
            <v>0414</v>
          </cell>
          <cell r="F245" t="str">
            <v>Berkshire Arts and Technology Charter Public (District)</v>
          </cell>
          <cell r="G245" t="str">
            <v>20%</v>
          </cell>
        </row>
        <row r="246">
          <cell r="A246" t="str">
            <v>0416</v>
          </cell>
          <cell r="B246" t="str">
            <v>Boston Preparatory Charter Public</v>
          </cell>
          <cell r="C246" t="str">
            <v>20%</v>
          </cell>
          <cell r="E246" t="str">
            <v>0416</v>
          </cell>
          <cell r="F246" t="str">
            <v>Boston Preparatory Charter Public (District)</v>
          </cell>
          <cell r="G246" t="str">
            <v>20%</v>
          </cell>
        </row>
        <row r="247">
          <cell r="A247" t="str">
            <v>0417</v>
          </cell>
          <cell r="B247" t="str">
            <v>Bridge Boston Charter School</v>
          </cell>
          <cell r="C247" t="str">
            <v>0%</v>
          </cell>
          <cell r="E247" t="str">
            <v>0417</v>
          </cell>
          <cell r="F247" t="str">
            <v>Bridge Boston Charter School (District)</v>
          </cell>
          <cell r="G247" t="str">
            <v>0%</v>
          </cell>
        </row>
        <row r="248">
          <cell r="A248" t="str">
            <v>0418</v>
          </cell>
          <cell r="B248" t="str">
            <v>Christa McAuliffe Charter Public (District)</v>
          </cell>
          <cell r="C248" t="str">
            <v>15%</v>
          </cell>
          <cell r="E248" t="str">
            <v>0418</v>
          </cell>
          <cell r="F248" t="str">
            <v>Christa McAuliffe Regional Charter Public (District)</v>
          </cell>
          <cell r="G248" t="str">
            <v>15%</v>
          </cell>
        </row>
        <row r="249">
          <cell r="A249" t="str">
            <v>0419</v>
          </cell>
          <cell r="B249" t="str">
            <v>Helen Y. Davis Leadership Academy Charter Public (District)</v>
          </cell>
          <cell r="C249" t="str">
            <v>0%</v>
          </cell>
          <cell r="E249" t="str">
            <v>0419</v>
          </cell>
          <cell r="F249" t="str">
            <v>Smith Leadership Academy Charter Public (District)</v>
          </cell>
          <cell r="G249" t="str">
            <v>0%</v>
          </cell>
        </row>
        <row r="250">
          <cell r="A250" t="str">
            <v>0420</v>
          </cell>
          <cell r="B250" t="str">
            <v>Benjamin Banneker Charter Public (District)</v>
          </cell>
          <cell r="C250" t="str">
            <v>0%</v>
          </cell>
          <cell r="E250" t="str">
            <v>0420</v>
          </cell>
          <cell r="F250" t="str">
            <v>Benjamin Banneker Charter Public (District)</v>
          </cell>
          <cell r="G250" t="str">
            <v>0%</v>
          </cell>
        </row>
        <row r="251">
          <cell r="A251" t="str">
            <v>0424</v>
          </cell>
          <cell r="B251" t="str">
            <v>Boston Day and Evening Academy Charter</v>
          </cell>
          <cell r="C251" t="str">
            <v>20%</v>
          </cell>
          <cell r="E251" t="str">
            <v>0424</v>
          </cell>
          <cell r="F251" t="str">
            <v>Boston Day and Evening Academy Charter (District)</v>
          </cell>
          <cell r="G251" t="str">
            <v>20%</v>
          </cell>
        </row>
        <row r="252">
          <cell r="A252" t="str">
            <v>0426</v>
          </cell>
          <cell r="B252" t="str">
            <v>Community Day Charter Public School - Gateway</v>
          </cell>
          <cell r="C252" t="str">
            <v>0%</v>
          </cell>
          <cell r="E252" t="str">
            <v>0426</v>
          </cell>
          <cell r="F252" t="str">
            <v>Community Day Charter Public School - Gateway (District)</v>
          </cell>
          <cell r="G252" t="str">
            <v>0%</v>
          </cell>
        </row>
        <row r="253">
          <cell r="A253" t="str">
            <v>0427</v>
          </cell>
          <cell r="B253" t="str">
            <v>Barnstable Community Horace Mann Charter Public</v>
          </cell>
          <cell r="C253" t="str">
            <v>20%</v>
          </cell>
          <cell r="E253" t="str">
            <v>0427</v>
          </cell>
          <cell r="F253" t="str">
            <v>Barnstable Community Horace Mann Charter Public (District)</v>
          </cell>
          <cell r="G253" t="str">
            <v>15%</v>
          </cell>
        </row>
        <row r="254">
          <cell r="A254" t="str">
            <v>0428</v>
          </cell>
          <cell r="B254" t="str">
            <v>Brooke Charter School Roslindale</v>
          </cell>
          <cell r="C254" t="str">
            <v>0%</v>
          </cell>
          <cell r="E254" t="str">
            <v>0428</v>
          </cell>
          <cell r="F254" t="str">
            <v>Edward Brooke Charter (District)</v>
          </cell>
          <cell r="G254" t="str">
            <v>0%</v>
          </cell>
        </row>
        <row r="255">
          <cell r="A255" t="str">
            <v>0429</v>
          </cell>
          <cell r="B255" t="str">
            <v>KIPP Academy Lynn Charter</v>
          </cell>
          <cell r="C255" t="str">
            <v>0%</v>
          </cell>
          <cell r="E255" t="str">
            <v>0429</v>
          </cell>
          <cell r="F255" t="str">
            <v>KIPP Academy Lynn Charter (District)</v>
          </cell>
          <cell r="G255" t="str">
            <v>0%</v>
          </cell>
        </row>
        <row r="256">
          <cell r="A256" t="str">
            <v>0430</v>
          </cell>
          <cell r="B256" t="str">
            <v>Advanced Math and Science Academy Charter (District)</v>
          </cell>
          <cell r="C256" t="str">
            <v>0%</v>
          </cell>
          <cell r="E256" t="str">
            <v>0430</v>
          </cell>
          <cell r="F256" t="str">
            <v>Advanced Math and Science Academy Charter (District)</v>
          </cell>
          <cell r="G256" t="str">
            <v>0%</v>
          </cell>
        </row>
        <row r="257">
          <cell r="A257" t="str">
            <v>0431</v>
          </cell>
          <cell r="B257" t="str">
            <v>Community Day Charter Public School - R. Kingman Webster</v>
          </cell>
          <cell r="C257" t="str">
            <v>0%</v>
          </cell>
          <cell r="E257" t="str">
            <v>0431</v>
          </cell>
          <cell r="F257" t="str">
            <v>Community Day Charter Public School - R. Kingman Webster (District)</v>
          </cell>
          <cell r="G257" t="str">
            <v>0%</v>
          </cell>
        </row>
        <row r="258">
          <cell r="A258" t="str">
            <v>0432</v>
          </cell>
          <cell r="B258" t="str">
            <v>Cape Cod Lighthouse Charter</v>
          </cell>
          <cell r="C258" t="str">
            <v>10%</v>
          </cell>
          <cell r="E258" t="str">
            <v>0432</v>
          </cell>
          <cell r="F258" t="str">
            <v>Cape Cod Lighthouse Charter (District)</v>
          </cell>
          <cell r="G258" t="str">
            <v>15%</v>
          </cell>
        </row>
        <row r="259">
          <cell r="A259" t="str">
            <v>0435</v>
          </cell>
          <cell r="B259" t="str">
            <v>Innovation Academy Charter</v>
          </cell>
          <cell r="C259" t="str">
            <v>15%</v>
          </cell>
          <cell r="E259" t="str">
            <v>0435</v>
          </cell>
          <cell r="F259" t="str">
            <v>Innovation Academy Charter (District)</v>
          </cell>
          <cell r="G259" t="str">
            <v>15%</v>
          </cell>
        </row>
        <row r="260">
          <cell r="A260" t="str">
            <v>0436</v>
          </cell>
          <cell r="B260" t="str">
            <v>Community Charter School of Cambridge</v>
          </cell>
          <cell r="C260" t="str">
            <v>0%</v>
          </cell>
          <cell r="E260" t="str">
            <v>0436</v>
          </cell>
          <cell r="F260" t="str">
            <v>Community Charter School of Cambridge (District)</v>
          </cell>
          <cell r="G260" t="str">
            <v>0%</v>
          </cell>
        </row>
        <row r="261">
          <cell r="A261" t="str">
            <v>0437</v>
          </cell>
          <cell r="B261" t="str">
            <v>City on a Hill Charter Public School Circuit Street (District)</v>
          </cell>
          <cell r="C261" t="str">
            <v>0%</v>
          </cell>
          <cell r="E261" t="str">
            <v>0437</v>
          </cell>
          <cell r="F261" t="str">
            <v>City On A Hill Charter Public (District)</v>
          </cell>
          <cell r="G261" t="str">
            <v>5%</v>
          </cell>
        </row>
        <row r="262">
          <cell r="A262" t="str">
            <v>0438</v>
          </cell>
          <cell r="B262" t="str">
            <v>Codman Academy Charter Public (District)</v>
          </cell>
          <cell r="C262" t="str">
            <v>20%</v>
          </cell>
          <cell r="E262" t="str">
            <v>0438</v>
          </cell>
          <cell r="F262" t="str">
            <v>Codman Academy Charter Public (District)</v>
          </cell>
          <cell r="G262" t="str">
            <v>5%</v>
          </cell>
        </row>
        <row r="263">
          <cell r="A263" t="str">
            <v>0439</v>
          </cell>
          <cell r="B263" t="str">
            <v>Conservatory Lab Charter (District)</v>
          </cell>
          <cell r="C263" t="str">
            <v>0%</v>
          </cell>
          <cell r="E263" t="str">
            <v>0439</v>
          </cell>
          <cell r="F263" t="str">
            <v>Conservatory Lab Charter (District)</v>
          </cell>
          <cell r="G263" t="str">
            <v>0%</v>
          </cell>
        </row>
        <row r="264">
          <cell r="A264" t="str">
            <v>0440</v>
          </cell>
          <cell r="B264" t="str">
            <v>Community Day Charter Public School - Prospect</v>
          </cell>
          <cell r="C264" t="str">
            <v>0%</v>
          </cell>
          <cell r="E264" t="str">
            <v>0440</v>
          </cell>
          <cell r="F264" t="str">
            <v>Community Day Charter Public School - Prospect (District)</v>
          </cell>
          <cell r="G264" t="str">
            <v>0%</v>
          </cell>
        </row>
        <row r="265">
          <cell r="A265" t="str">
            <v>0441</v>
          </cell>
          <cell r="B265" t="str">
            <v>Sabis International Charter</v>
          </cell>
          <cell r="C265" t="str">
            <v>20%</v>
          </cell>
          <cell r="E265" t="str">
            <v>0441</v>
          </cell>
          <cell r="F265" t="str">
            <v>Sabis International Charter (District)</v>
          </cell>
          <cell r="G265" t="str">
            <v>20%</v>
          </cell>
        </row>
        <row r="266">
          <cell r="A266" t="str">
            <v>0443</v>
          </cell>
          <cell r="B266" t="str">
            <v>Brooke Charter School Mattapan</v>
          </cell>
          <cell r="C266" t="str">
            <v>0%</v>
          </cell>
          <cell r="E266" t="str">
            <v>0443</v>
          </cell>
          <cell r="F266" t="str">
            <v>Edward W. Brooke Charter School 2 (District)</v>
          </cell>
          <cell r="G266" t="str">
            <v>0%</v>
          </cell>
        </row>
        <row r="267">
          <cell r="A267" t="str">
            <v>0444</v>
          </cell>
          <cell r="B267" t="str">
            <v>Neighborhood House Charter</v>
          </cell>
          <cell r="C267" t="str">
            <v>0%</v>
          </cell>
          <cell r="E267" t="str">
            <v>0444</v>
          </cell>
          <cell r="F267" t="str">
            <v>Neighborhood House Charter (District)</v>
          </cell>
          <cell r="G267" t="str">
            <v>0%</v>
          </cell>
        </row>
        <row r="268">
          <cell r="A268" t="str">
            <v>0445</v>
          </cell>
          <cell r="B268" t="str">
            <v>Abby Kelley Foster Charter Public (District)</v>
          </cell>
          <cell r="C268" t="str">
            <v>20%</v>
          </cell>
          <cell r="E268" t="str">
            <v>0445</v>
          </cell>
          <cell r="F268" t="str">
            <v>Abby Kelley Foster Charter Public (District)</v>
          </cell>
          <cell r="G268" t="str">
            <v>0%</v>
          </cell>
        </row>
        <row r="269">
          <cell r="A269" t="str">
            <v>0446</v>
          </cell>
          <cell r="B269" t="str">
            <v>Foxborough Regional Charter</v>
          </cell>
          <cell r="C269" t="str">
            <v>15%</v>
          </cell>
          <cell r="E269" t="str">
            <v>0446</v>
          </cell>
          <cell r="F269" t="str">
            <v>Foxborough Regional Charter (District)</v>
          </cell>
          <cell r="G269" t="str">
            <v>15%</v>
          </cell>
        </row>
        <row r="270">
          <cell r="A270" t="str">
            <v>0447</v>
          </cell>
          <cell r="B270" t="str">
            <v>Benjamin Franklin Classical Charter Public</v>
          </cell>
          <cell r="C270" t="str">
            <v>0%</v>
          </cell>
          <cell r="E270" t="str">
            <v>0447</v>
          </cell>
          <cell r="F270" t="str">
            <v>Benjamin Franklin Classical Charter Public (District)</v>
          </cell>
          <cell r="G270" t="str">
            <v>0%</v>
          </cell>
        </row>
        <row r="271">
          <cell r="A271" t="str">
            <v>0449</v>
          </cell>
          <cell r="B271" t="str">
            <v>Boston Collegiate Charter</v>
          </cell>
          <cell r="C271" t="str">
            <v>15%</v>
          </cell>
          <cell r="E271" t="str">
            <v>0449</v>
          </cell>
          <cell r="F271" t="str">
            <v>Boston Collegiate Charter (District)</v>
          </cell>
          <cell r="G271" t="str">
            <v>10%</v>
          </cell>
        </row>
        <row r="272">
          <cell r="A272" t="str">
            <v>0450</v>
          </cell>
          <cell r="B272" t="str">
            <v>Hilltown Cooperative Charter Public (District)</v>
          </cell>
          <cell r="C272" t="str">
            <v>15%</v>
          </cell>
          <cell r="E272" t="str">
            <v>0450</v>
          </cell>
          <cell r="F272" t="str">
            <v>Hilltown Cooperative Charter  Public (District)</v>
          </cell>
          <cell r="G272" t="str">
            <v>15%</v>
          </cell>
        </row>
        <row r="273">
          <cell r="A273" t="str">
            <v>0452</v>
          </cell>
          <cell r="B273" t="str">
            <v>Edward M. Kennedy Academy for Health Careers</v>
          </cell>
          <cell r="C273" t="str">
            <v>20%</v>
          </cell>
          <cell r="E273" t="str">
            <v>0452</v>
          </cell>
          <cell r="F273" t="str">
            <v>Edward M. Kennedy Academy for Health Careers (Horace Mann Charter School)</v>
          </cell>
          <cell r="G273" t="str">
            <v>20%</v>
          </cell>
        </row>
        <row r="274">
          <cell r="A274" t="str">
            <v>0453</v>
          </cell>
          <cell r="B274" t="str">
            <v>Holyoke Community Charter</v>
          </cell>
          <cell r="C274" t="str">
            <v>20%</v>
          </cell>
          <cell r="E274" t="str">
            <v>0453</v>
          </cell>
          <cell r="F274" t="str">
            <v>Holyoke Community Charter (District)</v>
          </cell>
          <cell r="G274" t="str">
            <v>20%</v>
          </cell>
        </row>
        <row r="275">
          <cell r="A275" t="str">
            <v>0454</v>
          </cell>
          <cell r="B275" t="str">
            <v>Lawrence Family Development Charter</v>
          </cell>
          <cell r="C275" t="str">
            <v>0%</v>
          </cell>
          <cell r="E275" t="str">
            <v>0454</v>
          </cell>
          <cell r="F275" t="str">
            <v>Lawrence Family Development Charter (District)</v>
          </cell>
          <cell r="G275" t="str">
            <v>0%</v>
          </cell>
        </row>
        <row r="276">
          <cell r="A276" t="str">
            <v>0455</v>
          </cell>
          <cell r="B276" t="str">
            <v>Hill View Montessori Charter Public</v>
          </cell>
          <cell r="C276" t="str">
            <v>20%</v>
          </cell>
          <cell r="E276" t="str">
            <v>0455</v>
          </cell>
          <cell r="F276" t="str">
            <v>Hill View Montessori Charter Public (District)</v>
          </cell>
          <cell r="G276" t="str">
            <v>20%</v>
          </cell>
        </row>
        <row r="277">
          <cell r="A277" t="str">
            <v>0456</v>
          </cell>
          <cell r="B277" t="str">
            <v>Lowell Community Charter Public</v>
          </cell>
          <cell r="C277" t="str">
            <v>0%</v>
          </cell>
          <cell r="E277" t="str">
            <v>0456</v>
          </cell>
          <cell r="F277" t="str">
            <v>Lowell Community Charter Public (District)</v>
          </cell>
          <cell r="G277" t="str">
            <v>0%</v>
          </cell>
        </row>
        <row r="278">
          <cell r="A278" t="str">
            <v>0457</v>
          </cell>
          <cell r="B278" t="str">
            <v>Brooke Charter School East Boston</v>
          </cell>
          <cell r="C278" t="str">
            <v>0%</v>
          </cell>
          <cell r="E278" t="str">
            <v>0457</v>
          </cell>
          <cell r="F278" t="str">
            <v>Edward W. Brooke Charter School 3 (District)</v>
          </cell>
          <cell r="G278" t="str">
            <v>0%</v>
          </cell>
        </row>
        <row r="279">
          <cell r="A279" t="str">
            <v>0458</v>
          </cell>
          <cell r="B279" t="str">
            <v>Lowell Middlesex Academy Charter</v>
          </cell>
          <cell r="C279" t="str">
            <v>0%</v>
          </cell>
          <cell r="E279" t="str">
            <v>0458</v>
          </cell>
          <cell r="F279" t="str">
            <v>Lowell Middlesex Academy Charter (District)</v>
          </cell>
          <cell r="G279" t="str">
            <v>0%</v>
          </cell>
        </row>
        <row r="280">
          <cell r="A280" t="str">
            <v>0463</v>
          </cell>
          <cell r="B280" t="str">
            <v>KIPP Academy Boston Charter School (District)</v>
          </cell>
          <cell r="C280" t="str">
            <v>0%</v>
          </cell>
          <cell r="E280" t="str">
            <v>0463</v>
          </cell>
          <cell r="F280" t="str">
            <v>KIPP Academy Boston Charter School (District)</v>
          </cell>
          <cell r="G280" t="str">
            <v>0%</v>
          </cell>
        </row>
        <row r="281">
          <cell r="A281" t="str">
            <v>0464</v>
          </cell>
          <cell r="B281" t="str">
            <v>Marblehead Community Charter Public</v>
          </cell>
          <cell r="C281" t="str">
            <v>0%</v>
          </cell>
          <cell r="E281" t="str">
            <v>0464</v>
          </cell>
          <cell r="F281" t="str">
            <v>Marblehead Community Charter Public (District)</v>
          </cell>
          <cell r="G281" t="str">
            <v>0%</v>
          </cell>
        </row>
        <row r="282">
          <cell r="A282" t="str">
            <v>0466</v>
          </cell>
          <cell r="B282" t="str">
            <v>Martha's Vineyard Charter</v>
          </cell>
          <cell r="C282" t="str">
            <v>10%</v>
          </cell>
          <cell r="E282" t="str">
            <v>0466</v>
          </cell>
          <cell r="F282" t="str">
            <v>Martha's Vineyard Charter (District)</v>
          </cell>
          <cell r="G282" t="str">
            <v>15%</v>
          </cell>
        </row>
        <row r="283">
          <cell r="A283" t="str">
            <v>0467</v>
          </cell>
          <cell r="B283" t="str">
            <v>New Liberty Charter School of Salem (District)</v>
          </cell>
          <cell r="C283" t="str">
            <v>0%</v>
          </cell>
          <cell r="E283" t="str">
            <v>0467</v>
          </cell>
          <cell r="F283" t="str">
            <v>Salem Community Charter School (District)</v>
          </cell>
          <cell r="G283" t="str">
            <v>0%</v>
          </cell>
        </row>
        <row r="284">
          <cell r="A284" t="str">
            <v>0468</v>
          </cell>
          <cell r="B284" t="str">
            <v>Ma Academy for Math and Science</v>
          </cell>
          <cell r="C284" t="str">
            <v>0%</v>
          </cell>
          <cell r="E284" t="str">
            <v>0468</v>
          </cell>
          <cell r="F284" t="str">
            <v>Ma Academy for Math and Science</v>
          </cell>
          <cell r="G284" t="str">
            <v>0%</v>
          </cell>
        </row>
        <row r="285">
          <cell r="A285" t="str">
            <v>0469</v>
          </cell>
          <cell r="B285" t="str">
            <v>MATCH Charter Public School (District)</v>
          </cell>
          <cell r="C285" t="str">
            <v>20%</v>
          </cell>
          <cell r="E285" t="str">
            <v>0469</v>
          </cell>
          <cell r="F285" t="str">
            <v>MATCH Charter Public School (District)</v>
          </cell>
          <cell r="G285" t="str">
            <v>15%</v>
          </cell>
        </row>
        <row r="286">
          <cell r="A286" t="str">
            <v>0470</v>
          </cell>
          <cell r="B286" t="str">
            <v>Mystic Valley Regional Charter</v>
          </cell>
          <cell r="C286" t="str">
            <v>15%</v>
          </cell>
          <cell r="E286" t="str">
            <v>0470</v>
          </cell>
          <cell r="F286" t="str">
            <v>Mystic Valley Regional Charter (District)</v>
          </cell>
          <cell r="G286" t="str">
            <v>15%</v>
          </cell>
        </row>
        <row r="287">
          <cell r="A287" t="str">
            <v>0474</v>
          </cell>
          <cell r="B287" t="str">
            <v>Sizer School: A North Central Charter Essential (District)</v>
          </cell>
          <cell r="C287" t="str">
            <v>20%</v>
          </cell>
          <cell r="E287" t="str">
            <v>0474</v>
          </cell>
          <cell r="F287" t="str">
            <v>North Central Charter Essential (District)</v>
          </cell>
          <cell r="G287" t="str">
            <v>20%</v>
          </cell>
        </row>
        <row r="288">
          <cell r="A288" t="str">
            <v>0475</v>
          </cell>
          <cell r="B288" t="str">
            <v>Dorchester Collegiate Academy Charter</v>
          </cell>
          <cell r="C288" t="str">
            <v>20%</v>
          </cell>
          <cell r="E288" t="str">
            <v>0475</v>
          </cell>
          <cell r="F288" t="str">
            <v>Dorchester Collegiate Academy Charter (District)</v>
          </cell>
          <cell r="G288" t="str">
            <v>20%</v>
          </cell>
        </row>
        <row r="289">
          <cell r="A289" t="str">
            <v>0477</v>
          </cell>
          <cell r="B289" t="str">
            <v>Silver Hill Horace Mann Charter</v>
          </cell>
          <cell r="C289" t="str">
            <v>0%</v>
          </cell>
          <cell r="E289" t="str">
            <v>0477</v>
          </cell>
          <cell r="F289" t="str">
            <v>Silver Hill Horace Mann Charter (District)</v>
          </cell>
          <cell r="G289" t="str">
            <v>0%</v>
          </cell>
        </row>
        <row r="290">
          <cell r="A290" t="str">
            <v>0478</v>
          </cell>
          <cell r="B290" t="str">
            <v>Francis W. Parker Charter Essential</v>
          </cell>
          <cell r="C290" t="str">
            <v>0%</v>
          </cell>
          <cell r="E290" t="str">
            <v>0478</v>
          </cell>
          <cell r="F290" t="str">
            <v>Francis W. Parker Charter Essential (District)</v>
          </cell>
          <cell r="G290" t="str">
            <v>15%</v>
          </cell>
        </row>
        <row r="291">
          <cell r="A291" t="str">
            <v>0479</v>
          </cell>
          <cell r="B291" t="str">
            <v>Pioneer Valley Performing Arts Charter Public</v>
          </cell>
          <cell r="C291" t="str">
            <v>15%</v>
          </cell>
          <cell r="E291" t="str">
            <v>0479</v>
          </cell>
          <cell r="F291" t="str">
            <v>Pioneer Valley Performing Arts Charter Public (District)</v>
          </cell>
          <cell r="G291" t="str">
            <v>0%</v>
          </cell>
        </row>
        <row r="292">
          <cell r="A292" t="str">
            <v>0480</v>
          </cell>
          <cell r="B292" t="str">
            <v>UP Academy Charter School of Boston</v>
          </cell>
          <cell r="C292" t="str">
            <v>0%</v>
          </cell>
          <cell r="E292" t="str">
            <v>0480</v>
          </cell>
          <cell r="F292" t="str">
            <v>UP Academy Charter School of Boston (District)</v>
          </cell>
          <cell r="G292" t="str">
            <v>0%</v>
          </cell>
        </row>
        <row r="293">
          <cell r="A293" t="str">
            <v>0481</v>
          </cell>
          <cell r="B293" t="str">
            <v>Boston Renaissance Charter Public</v>
          </cell>
          <cell r="C293" t="str">
            <v>0%</v>
          </cell>
          <cell r="E293" t="str">
            <v>0481</v>
          </cell>
          <cell r="F293" t="str">
            <v>Boston Renaissance Charter Public (District)</v>
          </cell>
          <cell r="G293" t="str">
            <v>0%</v>
          </cell>
        </row>
        <row r="294">
          <cell r="A294" t="str">
            <v>0482</v>
          </cell>
          <cell r="B294" t="str">
            <v>River Valley Charter</v>
          </cell>
          <cell r="C294" t="str">
            <v>0%</v>
          </cell>
          <cell r="E294" t="str">
            <v>0482</v>
          </cell>
          <cell r="F294" t="str">
            <v>River Valley Charter (District)</v>
          </cell>
          <cell r="G294" t="str">
            <v>0%</v>
          </cell>
        </row>
        <row r="295">
          <cell r="A295" t="str">
            <v>0483</v>
          </cell>
          <cell r="B295" t="str">
            <v>Rising Tide Charter Public</v>
          </cell>
          <cell r="C295" t="str">
            <v>10%</v>
          </cell>
          <cell r="E295" t="str">
            <v>0483</v>
          </cell>
          <cell r="F295" t="str">
            <v>Rising Tide Charter Public (District)</v>
          </cell>
          <cell r="G295" t="str">
            <v>10%</v>
          </cell>
        </row>
        <row r="296">
          <cell r="A296" t="str">
            <v>0484</v>
          </cell>
          <cell r="B296" t="str">
            <v>Roxbury Preparatory Charter</v>
          </cell>
          <cell r="C296" t="str">
            <v>0%</v>
          </cell>
          <cell r="E296" t="str">
            <v>0484</v>
          </cell>
          <cell r="F296" t="str">
            <v>Roxbury Preparatory Charter (District)</v>
          </cell>
          <cell r="G296" t="str">
            <v>20%</v>
          </cell>
        </row>
        <row r="297">
          <cell r="A297" t="str">
            <v>0485</v>
          </cell>
          <cell r="B297" t="str">
            <v>Salem Academy Charter</v>
          </cell>
          <cell r="C297" t="str">
            <v>0%</v>
          </cell>
          <cell r="E297" t="str">
            <v>0485</v>
          </cell>
          <cell r="F297" t="str">
            <v>Salem Academy Charter (District)</v>
          </cell>
          <cell r="G297" t="str">
            <v>0%</v>
          </cell>
        </row>
        <row r="298">
          <cell r="A298" t="str">
            <v>0486</v>
          </cell>
          <cell r="B298" t="str">
            <v>Seven Hills Charter Public</v>
          </cell>
          <cell r="C298" t="str">
            <v>0%</v>
          </cell>
          <cell r="E298" t="str">
            <v>0486</v>
          </cell>
          <cell r="F298" t="str">
            <v>Seven Hills Charter Public (District)</v>
          </cell>
          <cell r="G298" t="str">
            <v>0%</v>
          </cell>
        </row>
        <row r="299">
          <cell r="A299" t="str">
            <v>0487</v>
          </cell>
          <cell r="B299" t="str">
            <v>Prospect Hill Academy Charter</v>
          </cell>
          <cell r="C299" t="str">
            <v>20%</v>
          </cell>
          <cell r="E299" t="str">
            <v>0487</v>
          </cell>
          <cell r="F299" t="str">
            <v>Prospect Hill Academy Charter (District)</v>
          </cell>
          <cell r="G299" t="str">
            <v>20%</v>
          </cell>
        </row>
        <row r="300">
          <cell r="A300" t="str">
            <v>0488</v>
          </cell>
          <cell r="B300" t="str">
            <v>South Shore Charter Public</v>
          </cell>
          <cell r="C300" t="str">
            <v>20%</v>
          </cell>
          <cell r="E300" t="str">
            <v>0488</v>
          </cell>
          <cell r="F300" t="str">
            <v>South Shore Charter Public (District)</v>
          </cell>
          <cell r="G300" t="str">
            <v>15%</v>
          </cell>
        </row>
        <row r="301">
          <cell r="A301" t="str">
            <v>0489</v>
          </cell>
          <cell r="B301" t="str">
            <v>Sturgis Charter Public</v>
          </cell>
          <cell r="C301" t="str">
            <v>0%</v>
          </cell>
          <cell r="E301" t="str">
            <v>0489</v>
          </cell>
          <cell r="F301" t="str">
            <v>Sturgis Charter Public (District)</v>
          </cell>
          <cell r="G301" t="str">
            <v>0%</v>
          </cell>
        </row>
        <row r="302">
          <cell r="A302" t="str">
            <v>0491</v>
          </cell>
          <cell r="B302" t="str">
            <v>Atlantis Charter</v>
          </cell>
          <cell r="C302" t="str">
            <v>20%</v>
          </cell>
          <cell r="E302" t="str">
            <v>0491</v>
          </cell>
          <cell r="F302" t="str">
            <v>Atlantis Charter (District)</v>
          </cell>
          <cell r="G302" t="str">
            <v>20%</v>
          </cell>
        </row>
        <row r="303">
          <cell r="A303" t="str">
            <v>0492</v>
          </cell>
          <cell r="B303" t="str">
            <v>Martin Luther King Jr. Charter School of Excellence</v>
          </cell>
          <cell r="C303" t="str">
            <v>20%</v>
          </cell>
          <cell r="E303" t="str">
            <v>0492</v>
          </cell>
          <cell r="F303" t="str">
            <v>Martin Luther King Jr. Charter School of Excellence (District)</v>
          </cell>
          <cell r="G303" t="str">
            <v>20%</v>
          </cell>
        </row>
        <row r="304">
          <cell r="A304" t="str">
            <v>0493</v>
          </cell>
          <cell r="B304" t="str">
            <v>Phoenix Charter Academy</v>
          </cell>
          <cell r="C304" t="str">
            <v>20%</v>
          </cell>
          <cell r="E304" t="str">
            <v>0493</v>
          </cell>
          <cell r="F304" t="str">
            <v>Phoenix Charter Academy (District)</v>
          </cell>
          <cell r="G304" t="str">
            <v>20%</v>
          </cell>
        </row>
        <row r="305">
          <cell r="A305" t="str">
            <v>0494</v>
          </cell>
          <cell r="B305" t="str">
            <v>Pioneer Charter School of Science</v>
          </cell>
          <cell r="C305" t="str">
            <v>0%</v>
          </cell>
          <cell r="E305" t="str">
            <v>0494</v>
          </cell>
          <cell r="F305" t="str">
            <v>Pioneer Charter School of Science (District)</v>
          </cell>
          <cell r="G305" t="str">
            <v>0%</v>
          </cell>
        </row>
        <row r="306">
          <cell r="A306" t="str">
            <v>0496</v>
          </cell>
          <cell r="B306" t="str">
            <v>Global Learning Charter Public (District)</v>
          </cell>
          <cell r="C306" t="str">
            <v>20%</v>
          </cell>
          <cell r="E306" t="str">
            <v>0496</v>
          </cell>
          <cell r="F306" t="str">
            <v>Global Learning Charter Public  (District)</v>
          </cell>
          <cell r="G306" t="str">
            <v>20%</v>
          </cell>
        </row>
        <row r="307">
          <cell r="A307" t="str">
            <v>0497</v>
          </cell>
          <cell r="B307" t="str">
            <v>Pioneer Valley Chinese Immersion Charter (District)</v>
          </cell>
          <cell r="C307" t="str">
            <v>0%</v>
          </cell>
          <cell r="E307" t="str">
            <v>0497</v>
          </cell>
          <cell r="F307" t="str">
            <v>Pioneer Valley Chinese Immersion Charter(District)</v>
          </cell>
          <cell r="G307" t="str">
            <v>0%</v>
          </cell>
        </row>
        <row r="308">
          <cell r="A308" t="str">
            <v>0498</v>
          </cell>
          <cell r="B308" t="str">
            <v>Veritas Preparatory Charter School</v>
          </cell>
          <cell r="C308" t="str">
            <v>0%</v>
          </cell>
          <cell r="E308" t="str">
            <v>0498</v>
          </cell>
          <cell r="F308" t="str">
            <v>Veritas Preparatory Charter School (District)</v>
          </cell>
          <cell r="G308" t="str">
            <v>0%</v>
          </cell>
        </row>
        <row r="309">
          <cell r="A309" t="str">
            <v>0499</v>
          </cell>
          <cell r="B309" t="str">
            <v>Hampden Charter School of Science</v>
          </cell>
          <cell r="C309" t="str">
            <v>0%</v>
          </cell>
          <cell r="E309" t="str">
            <v>0499</v>
          </cell>
          <cell r="F309" t="str">
            <v>Hampden Charter School of Science (District)</v>
          </cell>
          <cell r="G309" t="str">
            <v>0%</v>
          </cell>
        </row>
        <row r="310">
          <cell r="A310" t="str">
            <v>0600</v>
          </cell>
          <cell r="B310" t="str">
            <v>Acton-Boxborough</v>
          </cell>
          <cell r="C310" t="str">
            <v>5%</v>
          </cell>
          <cell r="E310" t="str">
            <v>0600</v>
          </cell>
          <cell r="F310" t="str">
            <v>Acton-Boxborough</v>
          </cell>
          <cell r="G310" t="str">
            <v>5%</v>
          </cell>
        </row>
        <row r="311">
          <cell r="A311" t="str">
            <v>0603</v>
          </cell>
          <cell r="B311" t="str">
            <v>Adams-Cheshire</v>
          </cell>
          <cell r="C311" t="str">
            <v>20%</v>
          </cell>
          <cell r="E311" t="str">
            <v>0603</v>
          </cell>
          <cell r="F311" t="str">
            <v>Adams-Cheshire</v>
          </cell>
          <cell r="G311" t="str">
            <v>20%</v>
          </cell>
        </row>
        <row r="312">
          <cell r="A312" t="str">
            <v>0605</v>
          </cell>
          <cell r="B312" t="str">
            <v>Amherst-Pelham</v>
          </cell>
          <cell r="C312" t="str">
            <v>5%</v>
          </cell>
          <cell r="E312" t="str">
            <v>0605</v>
          </cell>
          <cell r="F312" t="str">
            <v>Amherst-Pelham</v>
          </cell>
          <cell r="G312" t="str">
            <v>10%</v>
          </cell>
        </row>
        <row r="313">
          <cell r="A313" t="str">
            <v>0610</v>
          </cell>
          <cell r="B313" t="str">
            <v>Ashburnham-Westminster</v>
          </cell>
          <cell r="C313" t="str">
            <v>15%</v>
          </cell>
          <cell r="E313" t="str">
            <v>0610</v>
          </cell>
          <cell r="F313" t="str">
            <v>Ashburnham-Westminster</v>
          </cell>
          <cell r="G313" t="str">
            <v>15%</v>
          </cell>
        </row>
        <row r="314">
          <cell r="A314" t="str">
            <v>0615</v>
          </cell>
          <cell r="B314" t="str">
            <v>Athol-Royalston</v>
          </cell>
          <cell r="C314" t="str">
            <v>25%</v>
          </cell>
          <cell r="E314" t="str">
            <v>0615</v>
          </cell>
          <cell r="F314" t="str">
            <v>Athol-Royalston</v>
          </cell>
          <cell r="G314" t="str">
            <v>25%</v>
          </cell>
        </row>
        <row r="315">
          <cell r="A315" t="str">
            <v>0616</v>
          </cell>
          <cell r="B315" t="str">
            <v>Ayer Shirley School District</v>
          </cell>
          <cell r="C315" t="str">
            <v>20%</v>
          </cell>
          <cell r="E315" t="str">
            <v>0616</v>
          </cell>
          <cell r="F315" t="str">
            <v>Ayer Shirley School District</v>
          </cell>
          <cell r="G315" t="str">
            <v>20%</v>
          </cell>
        </row>
        <row r="316">
          <cell r="A316" t="str">
            <v>0618</v>
          </cell>
          <cell r="B316" t="str">
            <v>Berkshire Hills</v>
          </cell>
          <cell r="C316" t="str">
            <v>20%</v>
          </cell>
          <cell r="E316" t="str">
            <v>0618</v>
          </cell>
          <cell r="F316" t="str">
            <v>Berkshire Hills</v>
          </cell>
          <cell r="G316" t="str">
            <v>20%</v>
          </cell>
        </row>
        <row r="317">
          <cell r="A317" t="str">
            <v>0620</v>
          </cell>
          <cell r="B317" t="str">
            <v>Berlin-Boylston</v>
          </cell>
          <cell r="C317" t="str">
            <v>10%</v>
          </cell>
          <cell r="E317" t="str">
            <v>0620</v>
          </cell>
          <cell r="F317" t="str">
            <v>Berlin-Boylston</v>
          </cell>
          <cell r="G317" t="str">
            <v>10%</v>
          </cell>
        </row>
        <row r="318">
          <cell r="A318" t="str">
            <v>0622</v>
          </cell>
          <cell r="B318" t="str">
            <v>Blackstone-Millville</v>
          </cell>
          <cell r="C318" t="str">
            <v>15%</v>
          </cell>
          <cell r="E318" t="str">
            <v>0622</v>
          </cell>
          <cell r="F318" t="str">
            <v>Blackstone-Millville</v>
          </cell>
          <cell r="G318" t="str">
            <v>15%</v>
          </cell>
        </row>
        <row r="319">
          <cell r="A319" t="str">
            <v>0625</v>
          </cell>
          <cell r="B319" t="str">
            <v>Bridgewater-Raynham</v>
          </cell>
          <cell r="C319" t="str">
            <v>15%</v>
          </cell>
          <cell r="E319" t="str">
            <v>0625</v>
          </cell>
          <cell r="F319" t="str">
            <v>Bridgewater-Raynham</v>
          </cell>
          <cell r="G319" t="str">
            <v>15%</v>
          </cell>
        </row>
        <row r="320">
          <cell r="A320" t="str">
            <v>0632</v>
          </cell>
          <cell r="B320" t="str">
            <v>Chesterfield-Goshen</v>
          </cell>
          <cell r="C320" t="str">
            <v>20%</v>
          </cell>
          <cell r="E320" t="str">
            <v>0632</v>
          </cell>
          <cell r="F320" t="str">
            <v>Chesterfield-Goshen</v>
          </cell>
          <cell r="G320" t="str">
            <v>15%</v>
          </cell>
        </row>
        <row r="321">
          <cell r="A321" t="str">
            <v>0635</v>
          </cell>
          <cell r="B321" t="str">
            <v>Central Berkshire</v>
          </cell>
          <cell r="C321" t="str">
            <v>20%</v>
          </cell>
          <cell r="E321" t="str">
            <v>0635</v>
          </cell>
          <cell r="F321" t="str">
            <v>Central Berkshire</v>
          </cell>
          <cell r="G321" t="str">
            <v>20%</v>
          </cell>
        </row>
        <row r="322">
          <cell r="A322" t="str">
            <v>0640</v>
          </cell>
          <cell r="B322" t="str">
            <v>Concord-Carlisle</v>
          </cell>
          <cell r="C322" t="str">
            <v>5%</v>
          </cell>
          <cell r="E322" t="str">
            <v>0640</v>
          </cell>
          <cell r="F322" t="str">
            <v>Concord-Carlisle</v>
          </cell>
          <cell r="G322" t="str">
            <v>5%</v>
          </cell>
        </row>
        <row r="323">
          <cell r="A323" t="str">
            <v>0645</v>
          </cell>
          <cell r="B323" t="str">
            <v>Dennis-Yarmouth</v>
          </cell>
          <cell r="C323" t="str">
            <v>20%</v>
          </cell>
          <cell r="E323" t="str">
            <v>0645</v>
          </cell>
          <cell r="F323" t="str">
            <v>Dennis-Yarmouth</v>
          </cell>
          <cell r="G323" t="str">
            <v>20%</v>
          </cell>
        </row>
        <row r="324">
          <cell r="A324" t="str">
            <v>0650</v>
          </cell>
          <cell r="B324" t="str">
            <v>Dighton-Rehoboth</v>
          </cell>
          <cell r="C324" t="str">
            <v>20%</v>
          </cell>
          <cell r="E324" t="str">
            <v>0650</v>
          </cell>
          <cell r="F324" t="str">
            <v>Dighton-Rehoboth</v>
          </cell>
          <cell r="G324" t="str">
            <v>20%</v>
          </cell>
        </row>
        <row r="325">
          <cell r="A325" t="str">
            <v>0655</v>
          </cell>
          <cell r="B325" t="str">
            <v>Dover-Sherborn</v>
          </cell>
          <cell r="C325" t="str">
            <v>5%</v>
          </cell>
          <cell r="E325" t="str">
            <v>0655</v>
          </cell>
          <cell r="F325" t="str">
            <v>Dover-Sherborn</v>
          </cell>
          <cell r="G325" t="str">
            <v>0%</v>
          </cell>
        </row>
        <row r="326">
          <cell r="A326" t="str">
            <v>0658</v>
          </cell>
          <cell r="B326" t="str">
            <v>Dudley-Charlton Reg</v>
          </cell>
          <cell r="C326" t="str">
            <v>15%</v>
          </cell>
          <cell r="E326" t="str">
            <v>0658</v>
          </cell>
          <cell r="F326" t="str">
            <v>Dudley-Charlton Reg</v>
          </cell>
          <cell r="G326" t="str">
            <v>15%</v>
          </cell>
        </row>
        <row r="327">
          <cell r="A327" t="str">
            <v>0660</v>
          </cell>
          <cell r="B327" t="str">
            <v>Nauset</v>
          </cell>
          <cell r="C327" t="str">
            <v>10%</v>
          </cell>
          <cell r="E327" t="str">
            <v>0660</v>
          </cell>
          <cell r="F327" t="str">
            <v>Nauset</v>
          </cell>
          <cell r="G327" t="str">
            <v>10%</v>
          </cell>
        </row>
        <row r="328">
          <cell r="A328" t="str">
            <v>0662</v>
          </cell>
          <cell r="B328" t="str">
            <v>Farmington River Reg</v>
          </cell>
          <cell r="C328" t="str">
            <v>20%</v>
          </cell>
          <cell r="E328" t="str">
            <v>0662</v>
          </cell>
          <cell r="F328" t="str">
            <v>Farmington River Reg</v>
          </cell>
          <cell r="G328" t="str">
            <v>15%</v>
          </cell>
        </row>
        <row r="329">
          <cell r="A329" t="str">
            <v>0665</v>
          </cell>
          <cell r="B329" t="str">
            <v>Freetown-Lakeville</v>
          </cell>
          <cell r="C329" t="str">
            <v>15%</v>
          </cell>
          <cell r="E329" t="str">
            <v>0665</v>
          </cell>
          <cell r="F329" t="str">
            <v>Freetown-Lakeville</v>
          </cell>
          <cell r="G329" t="str">
            <v>15%</v>
          </cell>
        </row>
        <row r="330">
          <cell r="A330" t="str">
            <v>0670</v>
          </cell>
          <cell r="B330" t="str">
            <v>Frontier</v>
          </cell>
          <cell r="C330" t="str">
            <v>15%</v>
          </cell>
          <cell r="E330" t="str">
            <v>0670</v>
          </cell>
          <cell r="F330" t="str">
            <v>Frontier</v>
          </cell>
          <cell r="G330" t="str">
            <v>20%</v>
          </cell>
        </row>
        <row r="331">
          <cell r="A331" t="str">
            <v>0672</v>
          </cell>
          <cell r="B331" t="str">
            <v>Gateway</v>
          </cell>
          <cell r="C331" t="str">
            <v>20%</v>
          </cell>
          <cell r="E331" t="str">
            <v>0672</v>
          </cell>
          <cell r="F331" t="str">
            <v>Gateway</v>
          </cell>
          <cell r="G331" t="str">
            <v>20%</v>
          </cell>
        </row>
        <row r="332">
          <cell r="A332" t="str">
            <v>0673</v>
          </cell>
          <cell r="B332" t="str">
            <v>Groton-Dunstable</v>
          </cell>
          <cell r="C332" t="str">
            <v>5%</v>
          </cell>
          <cell r="E332" t="str">
            <v>0673</v>
          </cell>
          <cell r="F332" t="str">
            <v>Groton-Dunstable</v>
          </cell>
          <cell r="G332" t="str">
            <v>5%</v>
          </cell>
        </row>
        <row r="333">
          <cell r="A333" t="str">
            <v>0674</v>
          </cell>
          <cell r="B333" t="str">
            <v>Gill-Montague</v>
          </cell>
          <cell r="C333" t="str">
            <v>20%</v>
          </cell>
          <cell r="E333" t="str">
            <v>0674</v>
          </cell>
          <cell r="F333" t="str">
            <v>Gill-Montague</v>
          </cell>
          <cell r="G333" t="str">
            <v>20%</v>
          </cell>
        </row>
        <row r="334">
          <cell r="A334" t="str">
            <v>0675</v>
          </cell>
          <cell r="B334" t="str">
            <v>Hamilton-Wenham</v>
          </cell>
          <cell r="C334" t="str">
            <v>10%</v>
          </cell>
          <cell r="E334" t="str">
            <v>0675</v>
          </cell>
          <cell r="F334" t="str">
            <v>Hamilton-Wenham</v>
          </cell>
          <cell r="G334" t="str">
            <v>10%</v>
          </cell>
        </row>
        <row r="335">
          <cell r="A335" t="str">
            <v>0680</v>
          </cell>
          <cell r="B335" t="str">
            <v>Hampden-Wilbraham</v>
          </cell>
          <cell r="C335" t="str">
            <v>15%</v>
          </cell>
          <cell r="E335" t="str">
            <v>0680</v>
          </cell>
          <cell r="F335" t="str">
            <v>Hampden-Wilbraham</v>
          </cell>
          <cell r="G335" t="str">
            <v>15%</v>
          </cell>
        </row>
        <row r="336">
          <cell r="A336" t="str">
            <v>0683</v>
          </cell>
          <cell r="B336" t="str">
            <v>Hampshire</v>
          </cell>
          <cell r="C336" t="str">
            <v>15%</v>
          </cell>
          <cell r="E336" t="str">
            <v>0683</v>
          </cell>
          <cell r="F336" t="str">
            <v>Hampshire</v>
          </cell>
          <cell r="G336" t="str">
            <v>15%</v>
          </cell>
        </row>
        <row r="337">
          <cell r="A337" t="str">
            <v>0685</v>
          </cell>
          <cell r="B337" t="str">
            <v>Hawlemont</v>
          </cell>
          <cell r="C337" t="str">
            <v>20%</v>
          </cell>
          <cell r="E337" t="str">
            <v>0685</v>
          </cell>
          <cell r="F337" t="str">
            <v>Hawlemont</v>
          </cell>
          <cell r="G337" t="str">
            <v>20%</v>
          </cell>
        </row>
        <row r="338">
          <cell r="A338" t="str">
            <v>0690</v>
          </cell>
          <cell r="B338" t="str">
            <v>King Philip</v>
          </cell>
          <cell r="C338" t="str">
            <v>10%</v>
          </cell>
          <cell r="E338" t="str">
            <v>0690</v>
          </cell>
          <cell r="F338" t="str">
            <v>King Philip</v>
          </cell>
          <cell r="G338" t="str">
            <v>10%</v>
          </cell>
        </row>
        <row r="339">
          <cell r="A339" t="str">
            <v>0695</v>
          </cell>
          <cell r="B339" t="str">
            <v>Lincoln-Sudbury</v>
          </cell>
          <cell r="C339" t="str">
            <v>5%</v>
          </cell>
          <cell r="E339" t="str">
            <v>0695</v>
          </cell>
          <cell r="F339" t="str">
            <v>Lincoln-Sudbury</v>
          </cell>
          <cell r="G339" t="str">
            <v>5%</v>
          </cell>
        </row>
        <row r="340">
          <cell r="A340" t="str">
            <v>0698</v>
          </cell>
          <cell r="B340" t="str">
            <v>Manchester Essex Regional</v>
          </cell>
          <cell r="C340" t="str">
            <v>10%</v>
          </cell>
          <cell r="E340" t="str">
            <v>0698</v>
          </cell>
          <cell r="F340" t="str">
            <v>Manchester Essex Regional</v>
          </cell>
          <cell r="G340" t="str">
            <v>5%</v>
          </cell>
        </row>
        <row r="341">
          <cell r="A341" t="str">
            <v>0700</v>
          </cell>
          <cell r="B341" t="str">
            <v>Martha's Vineyard</v>
          </cell>
          <cell r="C341" t="str">
            <v>5%</v>
          </cell>
          <cell r="E341" t="str">
            <v>0700</v>
          </cell>
          <cell r="F341" t="str">
            <v>Marthas Vineyard</v>
          </cell>
          <cell r="G341" t="str">
            <v>5%</v>
          </cell>
        </row>
        <row r="342">
          <cell r="A342" t="str">
            <v>0705</v>
          </cell>
          <cell r="B342" t="str">
            <v>Masconomet</v>
          </cell>
          <cell r="C342" t="str">
            <v>0%</v>
          </cell>
          <cell r="E342" t="str">
            <v>0705</v>
          </cell>
          <cell r="F342" t="str">
            <v>Masconomet</v>
          </cell>
          <cell r="G342" t="str">
            <v>5%</v>
          </cell>
        </row>
        <row r="343">
          <cell r="A343" t="str">
            <v>0710</v>
          </cell>
          <cell r="B343" t="str">
            <v>Mendon-Upton</v>
          </cell>
          <cell r="C343" t="str">
            <v>10%</v>
          </cell>
          <cell r="E343" t="str">
            <v>0710</v>
          </cell>
          <cell r="F343" t="str">
            <v>Mendon-Upton</v>
          </cell>
          <cell r="G343" t="str">
            <v>10%</v>
          </cell>
        </row>
        <row r="344">
          <cell r="A344" t="str">
            <v>0712</v>
          </cell>
          <cell r="B344" t="str">
            <v>Monomoy Regional School District</v>
          </cell>
          <cell r="C344" t="str">
            <v>20%</v>
          </cell>
          <cell r="E344" t="str">
            <v>0712</v>
          </cell>
          <cell r="F344" t="str">
            <v>Monomoy Regional School District</v>
          </cell>
          <cell r="G344" t="str">
            <v>15%</v>
          </cell>
        </row>
        <row r="345">
          <cell r="A345" t="str">
            <v>0715</v>
          </cell>
          <cell r="B345" t="str">
            <v>Mount Greylock</v>
          </cell>
          <cell r="C345" t="str">
            <v>0%</v>
          </cell>
          <cell r="E345" t="str">
            <v>0715</v>
          </cell>
          <cell r="F345" t="str">
            <v>Mount Greylock</v>
          </cell>
          <cell r="G345" t="str">
            <v>0%</v>
          </cell>
        </row>
        <row r="346">
          <cell r="A346" t="str">
            <v>0717</v>
          </cell>
          <cell r="B346" t="str">
            <v>Mohawk Trail</v>
          </cell>
          <cell r="C346" t="str">
            <v>20%</v>
          </cell>
          <cell r="E346" t="str">
            <v>0717</v>
          </cell>
          <cell r="F346" t="str">
            <v>Mohawk Trail</v>
          </cell>
          <cell r="G346" t="str">
            <v>20%</v>
          </cell>
        </row>
        <row r="347">
          <cell r="A347" t="str">
            <v>0720</v>
          </cell>
          <cell r="B347" t="str">
            <v>Narragansett</v>
          </cell>
          <cell r="C347" t="str">
            <v>20%</v>
          </cell>
          <cell r="E347" t="str">
            <v>0720</v>
          </cell>
          <cell r="F347" t="str">
            <v>Narragansett</v>
          </cell>
          <cell r="G347" t="str">
            <v>20%</v>
          </cell>
        </row>
        <row r="348">
          <cell r="A348" t="str">
            <v>0725</v>
          </cell>
          <cell r="B348" t="str">
            <v>Nashoba</v>
          </cell>
          <cell r="C348" t="str">
            <v>5%</v>
          </cell>
          <cell r="E348" t="str">
            <v>0725</v>
          </cell>
          <cell r="F348" t="str">
            <v>Nashoba</v>
          </cell>
          <cell r="G348" t="str">
            <v>10%</v>
          </cell>
        </row>
        <row r="349">
          <cell r="A349" t="str">
            <v>0728</v>
          </cell>
          <cell r="B349" t="str">
            <v>New Salem-Wendell</v>
          </cell>
          <cell r="C349" t="str">
            <v>0%</v>
          </cell>
          <cell r="E349" t="str">
            <v>0728</v>
          </cell>
          <cell r="F349" t="str">
            <v>New Salem-Wendell</v>
          </cell>
          <cell r="G349" t="str">
            <v>0%</v>
          </cell>
        </row>
        <row r="350">
          <cell r="A350" t="str">
            <v>0730</v>
          </cell>
          <cell r="B350" t="str">
            <v>Northboro-Southboro</v>
          </cell>
          <cell r="C350" t="str">
            <v>0%</v>
          </cell>
          <cell r="E350" t="str">
            <v>0730</v>
          </cell>
          <cell r="F350" t="str">
            <v>Northboro-Southboro</v>
          </cell>
          <cell r="G350" t="str">
            <v>0%</v>
          </cell>
        </row>
        <row r="351">
          <cell r="A351" t="str">
            <v>0735</v>
          </cell>
          <cell r="B351" t="str">
            <v>North Middlesex</v>
          </cell>
          <cell r="C351" t="str">
            <v>15%</v>
          </cell>
          <cell r="E351" t="str">
            <v>0735</v>
          </cell>
          <cell r="F351" t="str">
            <v>North Middlesex</v>
          </cell>
          <cell r="G351" t="str">
            <v>15%</v>
          </cell>
        </row>
        <row r="352">
          <cell r="A352" t="str">
            <v>0740</v>
          </cell>
          <cell r="B352" t="str">
            <v>Old Rochester</v>
          </cell>
          <cell r="C352" t="str">
            <v>10%</v>
          </cell>
          <cell r="E352" t="str">
            <v>0740</v>
          </cell>
          <cell r="F352" t="str">
            <v>Old Rochester</v>
          </cell>
          <cell r="G352" t="str">
            <v>15%</v>
          </cell>
        </row>
        <row r="353">
          <cell r="A353" t="str">
            <v>0745</v>
          </cell>
          <cell r="B353" t="str">
            <v>Pentucket</v>
          </cell>
          <cell r="C353" t="str">
            <v>15%</v>
          </cell>
          <cell r="E353" t="str">
            <v>0745</v>
          </cell>
          <cell r="F353" t="str">
            <v>Pentucket</v>
          </cell>
          <cell r="G353" t="str">
            <v>15%</v>
          </cell>
        </row>
        <row r="354">
          <cell r="A354" t="str">
            <v>0750</v>
          </cell>
          <cell r="B354" t="str">
            <v>Pioneer Valley</v>
          </cell>
          <cell r="C354" t="str">
            <v>20%</v>
          </cell>
          <cell r="E354" t="str">
            <v>0750</v>
          </cell>
          <cell r="F354" t="str">
            <v>Pioneer Valley</v>
          </cell>
          <cell r="G354" t="str">
            <v>20%</v>
          </cell>
        </row>
        <row r="355">
          <cell r="A355" t="str">
            <v>0753</v>
          </cell>
          <cell r="B355" t="str">
            <v>Quabbin</v>
          </cell>
          <cell r="C355" t="str">
            <v>20%</v>
          </cell>
          <cell r="E355" t="str">
            <v>0753</v>
          </cell>
          <cell r="F355" t="str">
            <v>Quabbin</v>
          </cell>
          <cell r="G355" t="str">
            <v>20%</v>
          </cell>
        </row>
        <row r="356">
          <cell r="A356" t="str">
            <v>0755</v>
          </cell>
          <cell r="B356" t="str">
            <v>Ralph C Mahar</v>
          </cell>
          <cell r="C356" t="str">
            <v>20%</v>
          </cell>
          <cell r="E356" t="str">
            <v>0755</v>
          </cell>
          <cell r="F356" t="str">
            <v>Ralph C Mahar</v>
          </cell>
          <cell r="G356" t="str">
            <v>20%</v>
          </cell>
        </row>
        <row r="357">
          <cell r="A357" t="str">
            <v>0760</v>
          </cell>
          <cell r="B357" t="str">
            <v>Silver Lake</v>
          </cell>
          <cell r="C357" t="str">
            <v>10%</v>
          </cell>
          <cell r="E357" t="str">
            <v>0760</v>
          </cell>
          <cell r="F357" t="str">
            <v>Silver Lake</v>
          </cell>
          <cell r="G357" t="str">
            <v>15%</v>
          </cell>
        </row>
        <row r="358">
          <cell r="A358" t="str">
            <v>0763</v>
          </cell>
          <cell r="B358" t="str">
            <v>Somerset Berkley Regional School District</v>
          </cell>
          <cell r="C358" t="str">
            <v>5%</v>
          </cell>
          <cell r="E358" t="str">
            <v>0763</v>
          </cell>
          <cell r="F358" t="str">
            <v>Somerset Berkley Regional School District</v>
          </cell>
          <cell r="G358" t="str">
            <v>0%</v>
          </cell>
        </row>
        <row r="359">
          <cell r="A359" t="str">
            <v>0765</v>
          </cell>
          <cell r="B359" t="str">
            <v>Southern Berkshire</v>
          </cell>
          <cell r="C359" t="str">
            <v>20%</v>
          </cell>
          <cell r="E359" t="str">
            <v>0765</v>
          </cell>
          <cell r="F359" t="str">
            <v>Southern Berkshire</v>
          </cell>
          <cell r="G359" t="str">
            <v>20%</v>
          </cell>
        </row>
        <row r="360">
          <cell r="A360" t="str">
            <v>0766</v>
          </cell>
          <cell r="B360" t="str">
            <v>Southwick-Tolland-Granville Regional School District</v>
          </cell>
          <cell r="C360" t="str">
            <v>20%</v>
          </cell>
          <cell r="E360" t="str">
            <v>0766</v>
          </cell>
          <cell r="F360" t="str">
            <v>Southwick-Tolland-Granville Regional School District</v>
          </cell>
          <cell r="G360" t="str">
            <v>20%</v>
          </cell>
        </row>
        <row r="361">
          <cell r="A361" t="str">
            <v>0767</v>
          </cell>
          <cell r="B361" t="str">
            <v>Spencer-E Brookfield</v>
          </cell>
          <cell r="C361" t="str">
            <v>20%</v>
          </cell>
          <cell r="E361" t="str">
            <v>0767</v>
          </cell>
          <cell r="F361" t="str">
            <v>Spencer-E Brookfield</v>
          </cell>
          <cell r="G361" t="str">
            <v>20%</v>
          </cell>
        </row>
        <row r="362">
          <cell r="A362" t="str">
            <v>0770</v>
          </cell>
          <cell r="B362" t="str">
            <v>Tantasqua</v>
          </cell>
          <cell r="C362" t="str">
            <v>15%</v>
          </cell>
          <cell r="E362" t="str">
            <v>0770</v>
          </cell>
          <cell r="F362" t="str">
            <v>Tantasqua</v>
          </cell>
          <cell r="G362" t="str">
            <v>15%</v>
          </cell>
        </row>
        <row r="363">
          <cell r="A363" t="str">
            <v>0773</v>
          </cell>
          <cell r="B363" t="str">
            <v>Triton</v>
          </cell>
          <cell r="C363" t="str">
            <v>15%</v>
          </cell>
          <cell r="E363" t="str">
            <v>0773</v>
          </cell>
          <cell r="F363" t="str">
            <v>Triton</v>
          </cell>
          <cell r="G363" t="str">
            <v>15%</v>
          </cell>
        </row>
        <row r="364">
          <cell r="A364" t="str">
            <v>0774</v>
          </cell>
          <cell r="B364" t="str">
            <v>Up-Island Regional</v>
          </cell>
          <cell r="C364" t="str">
            <v>15%</v>
          </cell>
          <cell r="E364" t="str">
            <v>0774</v>
          </cell>
          <cell r="F364" t="str">
            <v>Up-Island Regional</v>
          </cell>
          <cell r="G364" t="str">
            <v>15%</v>
          </cell>
        </row>
        <row r="365">
          <cell r="A365" t="str">
            <v>0775</v>
          </cell>
          <cell r="B365" t="str">
            <v>Wachusett</v>
          </cell>
          <cell r="C365" t="str">
            <v>10%</v>
          </cell>
          <cell r="E365" t="str">
            <v>0775</v>
          </cell>
          <cell r="F365" t="str">
            <v>Wachusett</v>
          </cell>
          <cell r="G365" t="str">
            <v>10%</v>
          </cell>
        </row>
        <row r="366">
          <cell r="A366" t="str">
            <v>0778</v>
          </cell>
          <cell r="B366" t="str">
            <v>Quaboag Regional</v>
          </cell>
          <cell r="C366" t="str">
            <v>20%</v>
          </cell>
          <cell r="E366" t="str">
            <v>0778</v>
          </cell>
          <cell r="F366" t="str">
            <v>Quaboag Regional</v>
          </cell>
          <cell r="G366" t="str">
            <v>20%</v>
          </cell>
        </row>
        <row r="367">
          <cell r="A367" t="str">
            <v>0780</v>
          </cell>
          <cell r="B367" t="str">
            <v>Whitman-Hanson</v>
          </cell>
          <cell r="C367" t="str">
            <v>20%</v>
          </cell>
          <cell r="E367" t="str">
            <v>0780</v>
          </cell>
          <cell r="F367" t="str">
            <v>Whitman-Hanson</v>
          </cell>
          <cell r="G367" t="str">
            <v>20%</v>
          </cell>
        </row>
        <row r="368">
          <cell r="A368" t="str">
            <v>0801</v>
          </cell>
          <cell r="B368" t="str">
            <v>Assabet Valley Regional Vocational Technical</v>
          </cell>
          <cell r="C368" t="str">
            <v>5%</v>
          </cell>
          <cell r="E368" t="str">
            <v>0801</v>
          </cell>
          <cell r="F368" t="str">
            <v>Assabet Valley Regional Vocational Technical</v>
          </cell>
          <cell r="G368" t="str">
            <v>15%</v>
          </cell>
        </row>
        <row r="369">
          <cell r="A369" t="str">
            <v>0805</v>
          </cell>
          <cell r="B369" t="str">
            <v>Blackstone Valley Regional Vocational Technical</v>
          </cell>
          <cell r="C369" t="str">
            <v>0%</v>
          </cell>
          <cell r="E369" t="str">
            <v>0805</v>
          </cell>
          <cell r="F369" t="str">
            <v>Blackstone Valley Regional Vocational Technical</v>
          </cell>
          <cell r="G369" t="str">
            <v>0%</v>
          </cell>
        </row>
        <row r="370">
          <cell r="A370" t="str">
            <v>0806</v>
          </cell>
          <cell r="B370" t="str">
            <v>Blue Hills Regional Vocational Technical</v>
          </cell>
          <cell r="C370" t="str">
            <v>5%</v>
          </cell>
          <cell r="E370" t="str">
            <v>0806</v>
          </cell>
          <cell r="F370" t="str">
            <v>Blue Hills Regional Vocational Technical</v>
          </cell>
          <cell r="G370" t="str">
            <v>10%</v>
          </cell>
        </row>
        <row r="371">
          <cell r="A371" t="str">
            <v>0810</v>
          </cell>
          <cell r="B371" t="str">
            <v>Bristol-Plymouth Regional Vocational Technical</v>
          </cell>
          <cell r="C371" t="str">
            <v>0%</v>
          </cell>
          <cell r="E371" t="str">
            <v>0810</v>
          </cell>
          <cell r="F371" t="str">
            <v>Bristol-Plymouth Regional Vocational Technical</v>
          </cell>
          <cell r="G371" t="str">
            <v>0%</v>
          </cell>
        </row>
        <row r="372">
          <cell r="A372" t="str">
            <v>0815</v>
          </cell>
          <cell r="B372" t="str">
            <v>Cape Cod Regional Vocational Technical</v>
          </cell>
          <cell r="C372" t="str">
            <v>10%</v>
          </cell>
          <cell r="E372" t="str">
            <v>0815</v>
          </cell>
          <cell r="F372" t="str">
            <v>Cape Cod Regional Vocational Technical</v>
          </cell>
          <cell r="G372" t="str">
            <v>0%</v>
          </cell>
        </row>
        <row r="373">
          <cell r="A373" t="str">
            <v>0817</v>
          </cell>
          <cell r="B373" t="str">
            <v>Essex North Shore Agricultural and Technical School District</v>
          </cell>
          <cell r="C373" t="str">
            <v>0%</v>
          </cell>
          <cell r="E373" t="str">
            <v>0817</v>
          </cell>
          <cell r="F373" t="str">
            <v>Essex North Shore Agricultural and Technical School District</v>
          </cell>
          <cell r="G373" t="str">
            <v>0%</v>
          </cell>
        </row>
        <row r="374">
          <cell r="A374" t="str">
            <v>0818</v>
          </cell>
          <cell r="B374" t="str">
            <v>Franklin County Regional Vocational Technical</v>
          </cell>
          <cell r="C374" t="str">
            <v>15%</v>
          </cell>
          <cell r="E374" t="str">
            <v>0818</v>
          </cell>
          <cell r="F374" t="str">
            <v>Franklin County Regional Vocational Technical</v>
          </cell>
          <cell r="G374" t="str">
            <v>15%</v>
          </cell>
        </row>
        <row r="375">
          <cell r="A375" t="str">
            <v>0821</v>
          </cell>
          <cell r="B375" t="str">
            <v>Greater Fall River Regional Vocational Technical</v>
          </cell>
          <cell r="C375" t="str">
            <v>0%</v>
          </cell>
          <cell r="E375" t="str">
            <v>0821</v>
          </cell>
          <cell r="F375" t="str">
            <v>Greater Fall River Regional Vocational Technical</v>
          </cell>
          <cell r="G375" t="str">
            <v>0%</v>
          </cell>
        </row>
        <row r="376">
          <cell r="A376" t="str">
            <v>0823</v>
          </cell>
          <cell r="B376" t="str">
            <v>Greater Lawrence Regional Vocational Technical</v>
          </cell>
          <cell r="C376" t="str">
            <v>0%</v>
          </cell>
          <cell r="E376" t="str">
            <v>0823</v>
          </cell>
          <cell r="F376" t="str">
            <v>Greater Lawrence Regional Vocational Technical</v>
          </cell>
          <cell r="G376" t="str">
            <v>0%</v>
          </cell>
        </row>
        <row r="377">
          <cell r="A377" t="str">
            <v>0825</v>
          </cell>
          <cell r="B377" t="str">
            <v>Greater New Bedford Regional Vocational Technical</v>
          </cell>
          <cell r="C377" t="str">
            <v>15%</v>
          </cell>
          <cell r="E377" t="str">
            <v>0825</v>
          </cell>
          <cell r="F377" t="str">
            <v>Greater New Bedford Regional Vocational Technical</v>
          </cell>
          <cell r="G377" t="str">
            <v>15%</v>
          </cell>
        </row>
        <row r="378">
          <cell r="A378" t="str">
            <v>0828</v>
          </cell>
          <cell r="B378" t="str">
            <v>Greater Lowell Regional Vocational Technical</v>
          </cell>
          <cell r="C378" t="str">
            <v>0%</v>
          </cell>
          <cell r="E378" t="str">
            <v>0828</v>
          </cell>
          <cell r="F378" t="str">
            <v>Greater Lowell Regional Vocational Technical</v>
          </cell>
          <cell r="G378" t="str">
            <v>0%</v>
          </cell>
        </row>
        <row r="379">
          <cell r="A379" t="str">
            <v>0829</v>
          </cell>
          <cell r="B379" t="str">
            <v>South Middlesex Regional Vocational Technical</v>
          </cell>
          <cell r="C379" t="str">
            <v>0%</v>
          </cell>
          <cell r="E379" t="str">
            <v>0829</v>
          </cell>
          <cell r="F379" t="str">
            <v>South Middlesex Regional Vocational Technical</v>
          </cell>
          <cell r="G379" t="str">
            <v>20%</v>
          </cell>
        </row>
        <row r="380">
          <cell r="A380" t="str">
            <v>0830</v>
          </cell>
          <cell r="B380" t="str">
            <v>Minuteman Regional Vocational Technical</v>
          </cell>
          <cell r="C380" t="str">
            <v>10%</v>
          </cell>
          <cell r="E380" t="str">
            <v>0830</v>
          </cell>
          <cell r="F380" t="str">
            <v>Minuteman Regional Vocational Technical</v>
          </cell>
          <cell r="G380" t="str">
            <v>15%</v>
          </cell>
        </row>
        <row r="381">
          <cell r="A381" t="str">
            <v>0832</v>
          </cell>
          <cell r="B381" t="str">
            <v>Montachusett Regional Vocational Technical</v>
          </cell>
          <cell r="C381" t="str">
            <v>0%</v>
          </cell>
          <cell r="E381" t="str">
            <v>0832</v>
          </cell>
          <cell r="F381" t="str">
            <v>Montachusett Regional Vocational Technical</v>
          </cell>
          <cell r="G381" t="str">
            <v>0%</v>
          </cell>
        </row>
        <row r="382">
          <cell r="A382" t="str">
            <v>0851</v>
          </cell>
          <cell r="B382" t="str">
            <v>Northern Berkshire Regional Vocational Technical</v>
          </cell>
          <cell r="C382" t="str">
            <v>10%</v>
          </cell>
          <cell r="E382" t="str">
            <v>0851</v>
          </cell>
          <cell r="F382" t="str">
            <v>Northern Berkshire Regional Vocational Technical</v>
          </cell>
          <cell r="G382" t="str">
            <v>10%</v>
          </cell>
        </row>
        <row r="383">
          <cell r="A383" t="str">
            <v>0852</v>
          </cell>
          <cell r="B383" t="str">
            <v>Nashoba Valley Regional Vocational Technical</v>
          </cell>
          <cell r="C383" t="str">
            <v>0%</v>
          </cell>
          <cell r="E383" t="str">
            <v>0852</v>
          </cell>
          <cell r="F383" t="str">
            <v>Nashoba Valley Regional Vocational Technical</v>
          </cell>
          <cell r="G383" t="str">
            <v>0%</v>
          </cell>
        </row>
        <row r="384">
          <cell r="A384" t="str">
            <v>0853</v>
          </cell>
          <cell r="B384" t="str">
            <v>Northeast Metropolitan Regional Vocational Technical</v>
          </cell>
          <cell r="C384" t="str">
            <v>20%</v>
          </cell>
          <cell r="E384" t="str">
            <v>0853</v>
          </cell>
          <cell r="F384" t="str">
            <v>Northeast Metropolitan Regional Vocational Technical</v>
          </cell>
          <cell r="G384" t="str">
            <v>0%</v>
          </cell>
        </row>
        <row r="385">
          <cell r="A385" t="str">
            <v>0855</v>
          </cell>
          <cell r="B385" t="str">
            <v>Old Colony Regional Vocational Technical</v>
          </cell>
          <cell r="C385" t="str">
            <v>0%</v>
          </cell>
          <cell r="E385" t="str">
            <v>0855</v>
          </cell>
          <cell r="F385" t="str">
            <v>Old Colony Regional Vocational Technical</v>
          </cell>
          <cell r="G385" t="str">
            <v>0%</v>
          </cell>
        </row>
        <row r="386">
          <cell r="A386" t="str">
            <v>0860</v>
          </cell>
          <cell r="B386" t="str">
            <v>Pathfinder Regional Vocational Technical</v>
          </cell>
          <cell r="C386" t="str">
            <v>20%</v>
          </cell>
          <cell r="E386" t="str">
            <v>0860</v>
          </cell>
          <cell r="F386" t="str">
            <v>Pathfinder Regional Vocational Technical</v>
          </cell>
          <cell r="G386" t="str">
            <v>20%</v>
          </cell>
        </row>
        <row r="387">
          <cell r="A387" t="str">
            <v>0871</v>
          </cell>
          <cell r="B387" t="str">
            <v>Shawsheen Valley Regional Vocational Technical</v>
          </cell>
          <cell r="C387" t="str">
            <v>0%</v>
          </cell>
          <cell r="E387" t="str">
            <v>0871</v>
          </cell>
          <cell r="F387" t="str">
            <v>Shawsheen Valley Regional Vocational Technical</v>
          </cell>
          <cell r="G387" t="str">
            <v>0%</v>
          </cell>
        </row>
        <row r="388">
          <cell r="A388" t="str">
            <v>0872</v>
          </cell>
          <cell r="B388" t="str">
            <v>Southeastern Regional Vocational Technical</v>
          </cell>
          <cell r="C388" t="str">
            <v>0%</v>
          </cell>
          <cell r="E388" t="str">
            <v>0872</v>
          </cell>
          <cell r="F388" t="str">
            <v>Southeastern Regional Vocational Technical</v>
          </cell>
          <cell r="G388" t="str">
            <v>0%</v>
          </cell>
        </row>
        <row r="389">
          <cell r="A389" t="str">
            <v>0873</v>
          </cell>
          <cell r="B389" t="str">
            <v>South Shore Regional Vocational Technical</v>
          </cell>
          <cell r="C389" t="str">
            <v>10%</v>
          </cell>
          <cell r="E389" t="str">
            <v>0873</v>
          </cell>
          <cell r="F389" t="str">
            <v>South Shore Regional Vocational Technical</v>
          </cell>
          <cell r="G389" t="str">
            <v>5%</v>
          </cell>
        </row>
        <row r="390">
          <cell r="A390" t="str">
            <v>0876</v>
          </cell>
          <cell r="B390" t="str">
            <v>Southern Worcester County Regional Vocational Technical</v>
          </cell>
          <cell r="C390" t="str">
            <v>0%</v>
          </cell>
          <cell r="E390" t="str">
            <v>0876</v>
          </cell>
          <cell r="F390" t="str">
            <v>Southern Worcester County Regional Vocational Technical</v>
          </cell>
          <cell r="G390" t="str">
            <v>10%</v>
          </cell>
        </row>
        <row r="391">
          <cell r="A391" t="str">
            <v>0878</v>
          </cell>
          <cell r="B391" t="str">
            <v>Tri County Regional Vocational Technical</v>
          </cell>
          <cell r="C391" t="str">
            <v>0%</v>
          </cell>
          <cell r="E391" t="str">
            <v>0878</v>
          </cell>
          <cell r="F391" t="str">
            <v>Tri County Regional Vocational Technical</v>
          </cell>
          <cell r="G391" t="str">
            <v>0%</v>
          </cell>
        </row>
        <row r="392">
          <cell r="A392" t="str">
            <v>0879</v>
          </cell>
          <cell r="B392" t="str">
            <v>Upper Cape Cod Regional Vocational Technical</v>
          </cell>
          <cell r="C392" t="str">
            <v>0%</v>
          </cell>
          <cell r="E392" t="str">
            <v>0879</v>
          </cell>
          <cell r="F392" t="str">
            <v>Upper Cape Cod Regional Vocational Technical</v>
          </cell>
          <cell r="G392" t="str">
            <v>0%</v>
          </cell>
        </row>
        <row r="393">
          <cell r="A393" t="str">
            <v>0885</v>
          </cell>
          <cell r="B393" t="str">
            <v>Whittier Regional Vocational Technical</v>
          </cell>
          <cell r="C393" t="str">
            <v>10%</v>
          </cell>
          <cell r="E393" t="str">
            <v>0885</v>
          </cell>
          <cell r="F393" t="str">
            <v>Whittier Regional Vocational Technical</v>
          </cell>
          <cell r="G393" t="str">
            <v>0%</v>
          </cell>
        </row>
        <row r="394">
          <cell r="A394" t="str">
            <v>0910</v>
          </cell>
          <cell r="B394" t="str">
            <v>Bristol County Agricultural</v>
          </cell>
          <cell r="C394" t="str">
            <v>0%</v>
          </cell>
          <cell r="E394" t="str">
            <v>0910</v>
          </cell>
          <cell r="F394" t="str">
            <v>Bristol County Agricultural</v>
          </cell>
          <cell r="G394" t="str">
            <v>0%</v>
          </cell>
        </row>
        <row r="395">
          <cell r="A395" t="str">
            <v>0915</v>
          </cell>
          <cell r="B395" t="str">
            <v>Norfolk County Agricultural</v>
          </cell>
          <cell r="C395" t="str">
            <v>0%</v>
          </cell>
          <cell r="E395" t="str">
            <v>0915</v>
          </cell>
          <cell r="F395" t="str">
            <v>Norfolk County Agricultural</v>
          </cell>
          <cell r="G395" t="str">
            <v>0%</v>
          </cell>
        </row>
        <row r="396">
          <cell r="A396" t="str">
            <v>3501</v>
          </cell>
          <cell r="B396" t="str">
            <v>Paulo Freire Social Justice Charter School (District)</v>
          </cell>
          <cell r="C396" t="str">
            <v>0%</v>
          </cell>
          <cell r="E396" t="str">
            <v>3501</v>
          </cell>
          <cell r="F396" t="str">
            <v>Paulo Freire Social Justice Charter School</v>
          </cell>
          <cell r="G396" t="str">
            <v>0%</v>
          </cell>
        </row>
        <row r="397">
          <cell r="A397" t="str">
            <v>3502</v>
          </cell>
          <cell r="B397" t="str">
            <v>Baystate Academy Charter Public School (District)</v>
          </cell>
          <cell r="C397" t="str">
            <v>0%</v>
          </cell>
          <cell r="E397" t="str">
            <v>3502</v>
          </cell>
          <cell r="F397" t="str">
            <v>Bay State Academy Charter School</v>
          </cell>
          <cell r="G397" t="str">
            <v>0%</v>
          </cell>
        </row>
        <row r="398">
          <cell r="A398" t="str">
            <v>3503</v>
          </cell>
          <cell r="B398" t="str">
            <v>Lowell Collegiate Charter School (District)</v>
          </cell>
          <cell r="C398" t="str">
            <v>0%</v>
          </cell>
          <cell r="E398" t="str">
            <v>3503</v>
          </cell>
          <cell r="F398" t="str">
            <v>Lowell Collegiate Charter School</v>
          </cell>
          <cell r="G398" t="str">
            <v>0%</v>
          </cell>
        </row>
        <row r="399">
          <cell r="A399" t="str">
            <v>3504</v>
          </cell>
          <cell r="B399" t="str">
            <v>City on a Hill Charter Public School Dudley Square (District)</v>
          </cell>
          <cell r="C399" t="str">
            <v>0%</v>
          </cell>
          <cell r="E399" t="str">
            <v>3504</v>
          </cell>
          <cell r="F399" t="str">
            <v>City on a Hill Charter Public School II</v>
          </cell>
          <cell r="G399" t="str">
            <v>0%</v>
          </cell>
        </row>
        <row r="400">
          <cell r="A400" t="str">
            <v>3505</v>
          </cell>
          <cell r="B400" t="str">
            <v>UP Academy Charter School of Dorchester (District)</v>
          </cell>
          <cell r="C400" t="str">
            <v>0%</v>
          </cell>
          <cell r="E400" t="str">
            <v>3505</v>
          </cell>
          <cell r="F400" t="str">
            <v>UP Academy Charter School of Dorchester</v>
          </cell>
          <cell r="G400" t="str">
            <v>20%</v>
          </cell>
        </row>
        <row r="401">
          <cell r="A401" t="str">
            <v>3506</v>
          </cell>
          <cell r="B401" t="str">
            <v>Pioneer Charter School of Science II (PCSS-II) (District)</v>
          </cell>
          <cell r="C401" t="str">
            <v>0%</v>
          </cell>
          <cell r="E401" t="str">
            <v>3506</v>
          </cell>
          <cell r="F401" t="str">
            <v>Pioneer Charter School of Science II (PCSS-II)</v>
          </cell>
          <cell r="G401" t="str">
            <v>0%</v>
          </cell>
        </row>
        <row r="402">
          <cell r="A402" t="str">
            <v>3507</v>
          </cell>
          <cell r="B402" t="str">
            <v>City on a Hill Charter Public School New Bedford (District)</v>
          </cell>
          <cell r="C402" t="str">
            <v>0%</v>
          </cell>
          <cell r="E402" t="str">
            <v>3507</v>
          </cell>
          <cell r="F402" t="str">
            <v>City on a Hill Charter Public School New Bedford (District)</v>
          </cell>
          <cell r="G402" t="str">
            <v>0%</v>
          </cell>
        </row>
        <row r="403">
          <cell r="A403" t="str">
            <v>3508</v>
          </cell>
          <cell r="B403" t="str">
            <v>Phoenix Academy Public Charter High School Springfield (District)</v>
          </cell>
          <cell r="C403" t="str">
            <v>0%</v>
          </cell>
          <cell r="E403" t="str">
            <v>3508</v>
          </cell>
          <cell r="F403" t="str">
            <v>Phoenix Academy Public Charter High School Springfield (District)</v>
          </cell>
          <cell r="G403" t="str">
            <v>0%</v>
          </cell>
        </row>
        <row r="404">
          <cell r="A404" t="str">
            <v>3509</v>
          </cell>
          <cell r="B404" t="str">
            <v>Argosy Collegiate Charter School (District)</v>
          </cell>
          <cell r="C404" t="str">
            <v>0%</v>
          </cell>
          <cell r="E404" t="str">
            <v>3509</v>
          </cell>
          <cell r="F404" t="str">
            <v>Argosy Collegiate Charter School (District)</v>
          </cell>
          <cell r="G404" t="str">
            <v>0%</v>
          </cell>
        </row>
        <row r="405">
          <cell r="A405" t="str">
            <v>3511</v>
          </cell>
          <cell r="B405" t="str">
            <v>Bentley Academy Charter School (District)</v>
          </cell>
          <cell r="C405" t="str">
            <v>25%</v>
          </cell>
          <cell r="E405" t="str">
            <v>3511</v>
          </cell>
          <cell r="F405" t="str">
            <v>Bentley Academy Charter School (District)</v>
          </cell>
          <cell r="G405" t="str">
            <v>25%</v>
          </cell>
        </row>
        <row r="406">
          <cell r="A406" t="str">
            <v>3901</v>
          </cell>
          <cell r="B406" t="str">
            <v>Massachusetts Virtual Academy at Greenfield Commonwealth Virtual District</v>
          </cell>
          <cell r="C406" t="str">
            <v>20%</v>
          </cell>
          <cell r="E406" t="str">
            <v>3901</v>
          </cell>
          <cell r="F406" t="str">
            <v>MAVA - CMVS</v>
          </cell>
          <cell r="G406" t="str">
            <v>20%</v>
          </cell>
        </row>
        <row r="407">
          <cell r="A407" t="str">
            <v>3902</v>
          </cell>
          <cell r="B407" t="str">
            <v>TEC Connections Academy Commonwealth Virtual School District</v>
          </cell>
          <cell r="C407" t="str">
            <v>0%</v>
          </cell>
          <cell r="E407" t="str">
            <v>3902</v>
          </cell>
          <cell r="F407" t="str">
            <v>TEC Connections Academy Commonwealth Virtual School District</v>
          </cell>
          <cell r="G407" t="str">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
      <sheetName val="DataSheet"/>
      <sheetName val="Academic"/>
      <sheetName val="Teacher"/>
      <sheetName val="Enrichment"/>
    </sheetNames>
    <sheetDataSet>
      <sheetData sheetId="0">
        <row r="3">
          <cell r="E3">
            <v>1</v>
          </cell>
          <cell r="F3" t="str">
            <v>Academic</v>
          </cell>
          <cell r="G3" t="str">
            <v>1. USING EXPANDED TIME TO IMPROVE ACADEMIC OUTCOMES</v>
          </cell>
        </row>
        <row r="4">
          <cell r="E4">
            <v>2</v>
          </cell>
          <cell r="F4" t="str">
            <v>Teacher</v>
          </cell>
          <cell r="G4" t="str">
            <v>2. USING EXPANDED TIME TO IMPROVE TEACHER LEADERSHIP AND COLLABORATION</v>
          </cell>
        </row>
        <row r="5">
          <cell r="E5">
            <v>3</v>
          </cell>
          <cell r="F5" t="str">
            <v>Enrichment</v>
          </cell>
          <cell r="G5" t="str">
            <v>3. USING EXPANDED TIME TO PROVIDE INTEGRATED ENRICHMENT OPPORTUNITIES</v>
          </cell>
        </row>
        <row r="24">
          <cell r="A24" t="str">
            <v>goal11</v>
          </cell>
          <cell r="B24" t="str">
            <v>Goal: Our school will use additional time to accelerate student learning in core academic subjects by making meaningful improvements to the quality of instruction in support of school-wide achievement goals. (Expection II)</v>
          </cell>
        </row>
        <row r="25">
          <cell r="A25" t="str">
            <v>obj11</v>
          </cell>
          <cell r="B25" t="str">
            <v>Objective 1: All students will make strong continual progress toward proficiency and excellence in reading and writing</v>
          </cell>
        </row>
        <row r="26">
          <cell r="A26" t="str">
            <v>obj12</v>
          </cell>
          <cell r="B26" t="str">
            <v>Objective 2: All students will make strong continual progress toward proficiency and excellence in mathematics</v>
          </cell>
        </row>
        <row r="27">
          <cell r="A27" t="str">
            <v>goal21</v>
          </cell>
          <cell r="B27" t="str">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ell>
        </row>
        <row r="28">
          <cell r="A28" t="str">
            <v>obj21</v>
          </cell>
          <cell r="B28" t="str">
            <v>Objective 1: Teacher teams meet regularly to discuss and analyze student work and data for the purpose of setting high standards, assessing student learning, and strengthening the use of school-wide instructional practices.</v>
          </cell>
        </row>
        <row r="29">
          <cell r="A29" t="str">
            <v>obj22</v>
          </cell>
          <cell r="B29" t="str">
            <v>Objective 2: Leadership team supports a community where faculty, staff, and administrators regularly engage in professional development, and data-driven analysis and planning to improve student learning.</v>
          </cell>
        </row>
        <row r="30">
          <cell r="A30" t="str">
            <v>goal31</v>
          </cell>
          <cell r="B30" t="str">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ell>
        </row>
        <row r="31">
          <cell r="A31" t="str">
            <v>obj31</v>
          </cell>
          <cell r="B31" t="str">
            <v>Objective 1: Enrichment opportunities help to develop students' skills and talents, explore special interests, and perform/demonstrate/exhibit the products of their work.</v>
          </cell>
        </row>
        <row r="32">
          <cell r="A32" t="str">
            <v>obj32</v>
          </cell>
          <cell r="B32" t="str">
            <v>Objective 2: Management is in place to support the integration of enrichment providers (both teachers and partners) and ensure alignment with school’s area of academic focus, culture, and operations.</v>
          </cell>
        </row>
      </sheetData>
      <sheetData sheetId="1">
        <row r="2">
          <cell r="F2" t="str">
            <v>0248005711Measure 1</v>
          </cell>
          <cell r="G2" t="str">
            <v xml:space="preserve">Measure 1 (MCAS): By Spring 2012, at least 95% of students who have been enrolled since October I, 2009 will achieve a performance rating ofproficiency or advanced on the ELA MCAS, and of those students not achieving proficiency or higher will show typical or higher growth toward proficiency.  </v>
          </cell>
        </row>
        <row r="3">
          <cell r="F3" t="str">
            <v>0248005711Measure 2</v>
          </cell>
          <cell r="G3" t="str">
            <v xml:space="preserve">Measure 2 (Internal): This will be a new practice. Using the final district ELA assessment given in June of 2010, we will identify students' performance levels on open response questions. 100% of students scoring a 2 or below on that final assessment will score a 3 or higher on open response questions on the 2011 final assessment. Progress will be evaluated at the end of each quarter using the school's quarterly assessment. We will do the same for the 2011-2012 School year.  </v>
          </cell>
        </row>
        <row r="4">
          <cell r="F4" t="str">
            <v>0248005711Measure 3</v>
          </cell>
          <cell r="G4" t="str">
            <v xml:space="preserve">Measure 3: By Spring 2012, at least 65% ofstudents will have a Student Growth Percentile of 60 or above on the ELA MCAS as compared to 44.7 percent in 2009  </v>
          </cell>
        </row>
        <row r="5">
          <cell r="F5" t="str">
            <v>0248005711Measure 4</v>
          </cell>
          <cell r="G5" t="str">
            <v xml:space="preserve">Measure 4: By spring 2012, the ELA CPI ofall students will be 90 compared to the ELA CPI of86.3 in 2009.  </v>
          </cell>
        </row>
        <row r="6">
          <cell r="F6" t="str">
            <v>0248005711Measure 5</v>
          </cell>
          <cell r="G6" t="str">
            <v xml:space="preserve">Measure 5: By spring 2012, the median SGP will be at least 60 as compared to the ELA SGP of56 in 2009.  </v>
          </cell>
        </row>
        <row r="7">
          <cell r="F7" t="str">
            <v>0248005712Measure 1</v>
          </cell>
          <cell r="G7" t="str">
            <v xml:space="preserve">Measure 1 (MCAS): By Spring 2012, at least 50% of students who have been enrolled since October 1, 2009 will achieve a performance rating ofproficiency or advanced on the mathematics MCAS, and of those students not achieving proficiency or higher 50% will show typical or higher growth toward proficiency.  </v>
          </cell>
        </row>
        <row r="8">
          <cell r="F8" t="str">
            <v>0248005712Measure 2</v>
          </cell>
          <cell r="G8" t="str">
            <v xml:space="preserve">Measure 2 (Internal): This is a new practice for us. In June 2010, students will take a final exam in mathematics. This is a school assessment. We will identify the number of students that do not achieve a 75% or higher. Our goal is to move a certain % of those students to our target score by the 2011 final exam. The % will be identified in June 2010. The target score is 75% or higher. We will do the same in the 2011·2012 school year.  </v>
          </cell>
        </row>
        <row r="9">
          <cell r="F9" t="str">
            <v>0248005712Measure 3</v>
          </cell>
          <cell r="G9" t="str">
            <v xml:space="preserve">Measure 3: By Spring 2012, at least 60%, of students will have a Student Growth Percentile of 60 or above on the mathematics MCAS as compared to 36.9% in 2009.  </v>
          </cell>
        </row>
        <row r="10">
          <cell r="F10" t="str">
            <v>0248005712Measure 4</v>
          </cell>
          <cell r="G10" t="str">
            <v xml:space="preserve">Measure4A: By spring 2012, the mathematics CPI ofstudents will be 80 compared to the mathematics CPI of66.9 in 2009.  </v>
          </cell>
        </row>
        <row r="11">
          <cell r="F11" t="str">
            <v>0248005712Measure 5</v>
          </cell>
          <cell r="G11" t="str">
            <v xml:space="preserve">Measure 5: By Spring 2012, the median Mathematics SGP will be at least 60 as compared to the Mathematics SGP of 48 in 2009.  </v>
          </cell>
        </row>
        <row r="12">
          <cell r="F12" t="str">
            <v>0248005721Measure 1</v>
          </cell>
          <cell r="G12" t="str">
            <v xml:space="preserve">Measure 1: This is a new practice for us. Each year, agendas and minutes from all common plan meetings will be submitted to the administrative team. 75% ofagenda items will focus on strengthening instructional practices.  </v>
          </cell>
        </row>
        <row r="13">
          <cell r="F13" t="str">
            <v>0248005721Measure 2</v>
          </cell>
          <cell r="G13" t="str">
            <v xml:space="preserve">Measure 2: Each year during the frrst month of school at the daily common plan meetings, English Language Arts and Mathematics teachers thoroughly analyze the previous year's MCAS results of all released items using the Performance Improvement Mapping {PIMS} protocol. From this data analysis each grade level develops written action plans for the areas in need of improvement. These action plans serve as a tool to guide and inform instructional practice at each grade level for each year. To improve this practice our goal is to create a self reflective evaluation tool that will be used quarterly to assess how we are implementing the action plans and what further steps may need to be taken to fully implement the plans. The evaluation tool will be created in the summer of 20I0 by the ILT.  </v>
          </cell>
        </row>
        <row r="14">
          <cell r="F14" t="str">
            <v>0248005721Measure 3</v>
          </cell>
          <cell r="G14" t="str">
            <v xml:space="preserve">Measure 3: At the end of each quarter during daily common plan meetings, English Language Arts, Mathematics, Social Studies, and Science teachers will thoroughly analyze district quarterly assessment results to develop comprehensive written action plans that will guide and inform instructional practice for the current quarter in each subject. This is a new practice.  </v>
          </cell>
        </row>
        <row r="15">
          <cell r="F15" t="str">
            <v>0248005722Measure 1</v>
          </cell>
          <cell r="G15" t="str">
            <v xml:space="preserve">Measure 1: Each year, 50% of professional development time will be dedicated to refining the common set of teaching practices in our instructional focus. This will guide us in determining our professional development plan and collaborative team work. This is a new practice.  </v>
          </cell>
        </row>
        <row r="16">
          <cell r="F16" t="str">
            <v>0248005722Measure 2</v>
          </cell>
          <cell r="G16" t="str">
            <v xml:space="preserve">Measure2: This is a new practice for our school. During the 2009-20 10 school year, we identified our 3 school wide best practices that complement our school wide instructional focus. In the 2010-2011 school year, we will hold a Curriculum Fair. The fair will be held on our early release professional development days. Each teacher must participate. The format of this fair will resemble a college fair. For the first hour, one half of the fair staff will present strategies that they use in their instruction with regard to the best practices. The other half of the teachers will rotate from table to table getting ideas. The process will reverse during the second hour. It is our hope to videotape each fair.  </v>
          </cell>
        </row>
        <row r="17">
          <cell r="F17" t="str">
            <v>0248005723</v>
          </cell>
          <cell r="G17" t="str">
            <v xml:space="preserve">Objective 3: Time is used to engage staff in results-oriented discussion directly connected to curriculum, instruction, and assessment issues related to supporting all students in meeting state standards.  </v>
          </cell>
        </row>
        <row r="18">
          <cell r="F18" t="str">
            <v>0248005723Measure 1</v>
          </cell>
          <cell r="G18" t="str">
            <v xml:space="preserve">Measure 1: Each year, all teachers will set specific, measurable, attainable, relevant, and timely {SMART} goals within specific disciplines and grade levels in alignment with performance indicators (i.e. MCAS data, action plans, interim assessments). This is new practice piloted this year.  </v>
          </cell>
        </row>
        <row r="19">
          <cell r="F19" t="str">
            <v>0248005723Measure 2</v>
          </cell>
          <cell r="G19" t="str">
            <v xml:space="preserve">Measure 2: Each year, 1 period of common plan time per week will be dedicated to have English Language Arts and mathematics general education teachers collaborate with special education inclusion teachers and English Language Learners teachers to plan lessons and assessments. This is as compared to 2008-2009 when there were 0 similar common plans in ELA and in math we had one common plan every other cycle. This is a new practice. </v>
          </cell>
        </row>
        <row r="20">
          <cell r="F20" t="str">
            <v>0248005731Measure 1</v>
          </cell>
          <cell r="G20" t="str">
            <v xml:space="preserve">Measure 1: Each semester/year, 100% of grades 7 and 8 elective courses will produce a final product {portfolio, demonstration, project, or perfonnance} that will be showcased at an end ofthe semester/year exposition for the school community and the greater community at large. This is a new practice for us.  </v>
          </cell>
        </row>
        <row r="21">
          <cell r="F21" t="str">
            <v>0248005731Measure 2</v>
          </cell>
          <cell r="G21" t="str">
            <v xml:space="preserve">Measure 2: Each semester Citizen Schools, our community partner, offer apprenticeships to the 6th grade students. By 2012, at least 80% of all 6th graders will fully participate in two Citizen Schools apprenticeships per semester. In the 2009­10 school year, the rate of participation in two apprenticeships per semester was 64%. Each apprenticeship will culminate in either a school based or community based product or presentation where the students will showcase their learning. This is a new practice for us.  </v>
          </cell>
        </row>
        <row r="22">
          <cell r="F22" t="str">
            <v>0248005732Measure 1</v>
          </cell>
          <cell r="G22" t="str">
            <v xml:space="preserve">Measure 1: This is a new practice for us. By Spring 2012, 100% of elective courses will be evaluated to ensure alignment with our instructional focus and academic standards. We will use an assessment tool that will be created by the ILT.  </v>
          </cell>
        </row>
        <row r="23">
          <cell r="F23" t="str">
            <v>0248005732Measure 2</v>
          </cell>
          <cell r="G23" t="str">
            <v xml:space="preserve">Measure 2: Each year, all Citizen Schools {our community partner organization} staff members will attend the first day ofschool orientation meeting. They will also participate in all of the school's professional development activities that are held on our 10 early release days throughout the school year. (This is a new practice as Citizen Schools program was new in the 2009-10 school year.)  </v>
          </cell>
        </row>
        <row r="24">
          <cell r="F24" t="str">
            <v>0248005733</v>
          </cell>
          <cell r="G24" t="str">
            <v xml:space="preserve">Objective 3: Systems and safety nets are in place to help all students to overcome barriers to leaning and increase their engagement in learning  </v>
          </cell>
        </row>
        <row r="25">
          <cell r="F25" t="str">
            <v>0248005733Measure 1</v>
          </cell>
          <cell r="G25" t="str">
            <v xml:space="preserve">Measure 1: To ensure that our advisory program is meeting the diverse social, emotional, and academic needs ofall of our students, we will survey all students in grades 6-8 to ensure that the program is beneficial to them. This is a new practice for us. We will survey the students in June 2010 and use that data as the baseline to set our measure for the next 2 years. The survey will be generated at the school level.  </v>
          </cell>
        </row>
        <row r="26">
          <cell r="F26" t="str">
            <v>0248005733Measure 2</v>
          </cell>
          <cell r="G26" t="str">
            <v xml:space="preserve">Measure 1: All 6th grade students participate in a math academic coaching and tutorial class that is aligned to the school's instructional focus and supplements the math curriculum. These classes are taught by Citizen Schools' staff members, our community partner organization. Currently the students participate one hour per week. By 2012, 100% of 6th grade students will participate three hours per week.  </v>
          </cell>
        </row>
        <row r="27">
          <cell r="F27" t="str">
            <v>0248005733Measure 3</v>
          </cell>
          <cell r="G27" t="str">
            <v xml:space="preserve">Measure 3: This measure will be a new practice for us. The transition from elementary to middle school can be stressful for students and can impact their adjustment and success in middle school. We are going to implement an elementary to middle school orientation program beginning in August 2010. All 6th grade students that are registered by August 15th will be invited to attend this orientation session. It will, however, be voluntary. The orientation program will include a school tour, meet with teachers, and explain schedules and the like. We will use the participation rate from our first program to detennine our measure for increased participation and success for the next 2 years. The orientation program will include a school service learning component with 8th grade students becoming mentors to 6th grade students.  </v>
          </cell>
        </row>
        <row r="28">
          <cell r="F28" t="str">
            <v>0114030511Measure 1</v>
          </cell>
          <cell r="G28" t="str">
            <v xml:space="preserve">Measure 1 (MCAS): By spring 2012, the ELA CPI of students will be 90.0 compared to the ELA CPI of 83.1 in 2009.  </v>
          </cell>
        </row>
        <row r="29">
          <cell r="F29" t="str">
            <v>0114030511Measure 2</v>
          </cell>
          <cell r="G29" t="str">
            <v>Measure 2 (Internal): By spring 2011, GMS will have implemented three MAP testing sessions in ELA for the entire school student population. From this data, we will create expected gain scores for students from fall to spring. The school would look at the gain targets in the fall and set a goal for the percentage of students that will hit their target in the spring. This percent will then be increased for subsequent years. 
This is a new practice at GMS with MAP only recently being purchased by the district.</v>
          </cell>
        </row>
        <row r="30">
          <cell r="F30" t="str">
            <v>0114030511Measure 3</v>
          </cell>
          <cell r="G30" t="str">
            <v xml:space="preserve">Measure 3: By Spring 2012, the median ELA SGP on the ELA MCAS will be at least 60.0 compared to the median ELA SGP 45.0 in 2009.  </v>
          </cell>
        </row>
        <row r="31">
          <cell r="F31" t="str">
            <v>0114030512Measure 1</v>
          </cell>
          <cell r="G31" t="str">
            <v xml:space="preserve">Measure 1 (MCAS): By spring 2012, the mathematics CPI of students will be 75.0 compared to the mathematics CPI of 66.3 in 2009.  </v>
          </cell>
        </row>
        <row r="32">
          <cell r="F32" t="str">
            <v>0114030512Measure 2</v>
          </cell>
          <cell r="G32" t="str">
            <v xml:space="preserve">Measure 2 (Internal): By spring 2011, GMS will have implemented three MAP testing sessions in Mathematics for the entire school student population. From this data, we will create expected gain scores for students from fall to spring. The school would look at the gain targets in the fall and set a goal for the percentage of students that will hit their target in the spring. This percent will then be increased for subsequent years. 
This is a new practice at GMS with MAP only recently being purchased by the district.  </v>
          </cell>
        </row>
        <row r="33">
          <cell r="F33" t="str">
            <v>0114030512Measure 3</v>
          </cell>
          <cell r="G33" t="str">
            <v xml:space="preserve">Measure 3: By spring 2012, the median mathematics SGP on the Math MCAS will be at least 50.0 compared to median mathematics SGP of 33.0 in 2009.  </v>
          </cell>
        </row>
        <row r="34">
          <cell r="F34" t="str">
            <v>0114030521Measure 1</v>
          </cell>
          <cell r="G34" t="str">
            <v xml:space="preserve">Measure 1: At present, teacher teams have daily common planning time. Agendas and related minutes from all team meetings are submitted to the principal on a weekly basis, and at least one of the five days is devoted to curriculum development and improving classroom instruction. By spring 2012, agendas and related minutes from all team meetings will be submitted to the ILT, and will reflect that three of the five days will be devoted to curriculum development and improving classroom instruction. 
Collecting and reviewing meeting notes, and the content of these notes is an emerging practice at GMS. </v>
          </cell>
        </row>
        <row r="35">
          <cell r="F35" t="str">
            <v>0114030521Measure 2</v>
          </cell>
          <cell r="G35" t="str">
            <v>Measure 2: By spring 2012, all teachers will complete annual peer observations (one for SY 2010-2011, and two for SY 2011-2012) during the course of the school year. They will follow the Peer Observation protocol developed by the ILT and share knowledge gained from the observation with colleagues during collaborative planning time and/or department meetings. will be documented in Team Meeting Notes. 
A peer observation (protocol, meeting, and form) is a new practice at GMS.</v>
          </cell>
        </row>
        <row r="36">
          <cell r="F36" t="str">
            <v>0114030522Measure 1</v>
          </cell>
          <cell r="G36" t="str">
            <v>Measure 1: At present, PD is presented primarily by administrators, outside consultants, and occasionally faculty members. During the past few months, individual faculty members provided both of the PD sessions. Beginning in SY 2010-2011, each department will develop and provide one professional development presentation in their area of expertise and related to the GMS academic focus. These presentations, occurring throughout the year, will be delivered to the entire staff at staff meetings and on Professional Development days and half-days.*                                                      
                                                                                                                                                                                                                                                   *The SY 2010-2011 and 2011-2012 Academic Calendars have not yet been developed. Therefore, we cannot, at this time, specify the number of Professional Development and half­days.</v>
          </cell>
        </row>
        <row r="37">
          <cell r="F37" t="str">
            <v>0114030522Measure 2</v>
          </cell>
          <cell r="G37" t="str">
            <v xml:space="preserve">Measure 2: By Spring 2011, internal MAP assessments will be delivered to all students (with the exception of some students on IEPs, as per their individual programs) three times per year, the first round of assessment to be delivered within the first month of school. The DIBELS will be delivered to all students in grades 4 and 5, and will be delivered as determined by student need. 
This is a new practice in that the assessments will be delivered to all grade levels three times per year.  </v>
          </cell>
        </row>
        <row r="38">
          <cell r="F38" t="str">
            <v>0114030522Measure 3</v>
          </cell>
          <cell r="G38" t="str">
            <v xml:space="preserve">Measure 3: In-service days following assessments will be dedicated to learning/reviewing how to analyze the data from these assessments. In past years, a small group of individuals analyzed the data and disseminated it to others. After starting data posting this year, we have seen how valuable getting everybody involved in this practice can be. Every other month in­service days and bi-weekly team meetings will be used to analyze the data and identify specific students' needs and improve student learning. This analysis will continue throughout the school year at ILT and Teacher Team meetings, as documented in notes from these meetings. 
This is an emerging practice at GMS.  </v>
          </cell>
        </row>
        <row r="39">
          <cell r="F39" t="str">
            <v>0114030522Measure 4</v>
          </cell>
          <cell r="G39" t="str">
            <v xml:space="preserve">Measure 4: In spring 2010, twenty percent of the teaching staff will participate in a scheduled book study. By spring 2011, 50% of the teaching staff will participate in a scheduled book study. By spring 2012, 100% of the teaching staff will have participated in a scheduled book study. 
These book studies will include either on-line or face-to-face discussion, and a one page paper describing the implications for teaching practice based on the readings/discussions. These papers will be posted on the GMS staff share computer file. 
This is a new practice at GMS.  </v>
          </cell>
        </row>
        <row r="40">
          <cell r="F40" t="str">
            <v>0114030531Measure 1</v>
          </cell>
          <cell r="G40" t="str">
            <v>Measure 1: In the fall 2010, band will be offered to all students in grades five
through seven. As a full year commitment. First year band students will complete Essential Book 1. Second year students will complete half of Essential Elements Book 2 by the spring of 2011 and third year students will complete all of Essential Elements Book 2 by spring 2011. This progression will continue, in that each first year student will complete book 1, second year students will complete half of book 2 and third year students will complete the remainder of the book. Therefore, it will take each student three years to complete this book.
This is a new practice at GMS. These books have been used somewhat in the past by GMS students and their teachers.
In addition, starting in fall 2010, first year students will perform one chromatic and two major scales and arpeggios. In the fall of 2010, second year students will perform one chromatic and all twelve mqjor scales and arpeggios while third year students will memorize all scales to audition for the MMEA-WD Jr. District Festival.
The performance of major scales and arpeggios is a new practice at GMS. Our involvement in the district festival is revived from over ten years ago.</v>
          </cell>
        </row>
        <row r="41">
          <cell r="F41" t="str">
            <v>0114030531Measure 2</v>
          </cell>
          <cell r="G41" t="str">
            <v xml:space="preserve">Measure 2: At present, products from approximately 50% of non-academic enrichments classes are showcased in student assemblies at the end of each offering session. This practice will continue. For SY 2009-2010, 75% of the Spring elective enrichment courses will include a final product, per class expectations/rubrics that will be presented in an end of year Showcase Assembly to be held in June, 2010. For SY 2010-2011 and SY 2011-2012, over 80% of the elective enrichment courses will include a final product, per class expectations/rubrics, that will be presented either in our mid-year or end-of-year Showcase Assembly. </v>
          </cell>
        </row>
        <row r="42">
          <cell r="F42" t="str">
            <v>0114030532Measure 1</v>
          </cell>
          <cell r="G42" t="str">
            <v xml:space="preserve">Measure 1: At present, all community partners submit proposals for their enrichment offerings. Beginning for SY 2010-2011, 50% of these individual proposals will include math related goals that are related to grade-level math standards. Potential partners will receive Math Standards to guide this element of their proposal. </v>
          </cell>
        </row>
        <row r="43">
          <cell r="F43" t="str">
            <v>0114030532Measure 2</v>
          </cell>
          <cell r="G43" t="str">
            <v xml:space="preserve">Measure 2: At present, approximately 75% of Enrichment Partners attend school orientation sessions led by our ELT coordinator prior to working with students . Beginning in SY 2010-2011, 100% of partners will either attend an orientation session or meet I individually with the ELT coordinator prior to working with students. </v>
          </cell>
        </row>
        <row r="44">
          <cell r="F44" t="str">
            <v>0114030533</v>
          </cell>
          <cell r="G44" t="str">
            <v xml:space="preserve">Objective 3: By Spring 2012, students will develop higher level skills such as oral and written I presentations, problem solving, working as a team, and use of technology. </v>
          </cell>
        </row>
        <row r="45">
          <cell r="F45" t="str">
            <v>0114030533Measure 1</v>
          </cell>
          <cell r="G45" t="str">
            <v xml:space="preserve">Measure 1: At present, all non-band students select a new enrichment offering approximately every eight weeks. The students select their choice off of a menu which includes new and previously offered classes. Beginning in SY 2010-2011, all grade 4 and 5 students not enrolled in band will be offered new enrichment classes approximately every eight weeks. For these grades, this is an opportunity to experience many different offerings. The emphasis would be on a taste not mastery. In grades 6 and 7, all students not taking band will be offered new enrichment classes approximately every 12 weeks. Grade 6 and 7 students will be expected to complete a final project in each course, based on enrichment teacher (and ELT coordinator approved) created rubrics. The emphasis in these grades would be on a taste and mastery .  This is a new practice at GMS. </v>
          </cell>
        </row>
        <row r="46">
          <cell r="F46" t="str">
            <v>0114030533Measure 2</v>
          </cell>
          <cell r="G46" t="str">
            <v xml:space="preserve">Measure 2: At present, students do not complete a final GMS related product. Beginning in SY 2010-2011, all grade seven students will complete a final GMS product (e.g. portfolio, presentation, document, etc.) that demonstrates learning in one or more courses they have had since arriving at GMS. The ILT will develop project options (students may select within these options, or propose their own project/rubric) and rubrics, and the final project will be scored by Advisory Teachers based on these rubrics. This is a new practice at GMS. </v>
          </cell>
        </row>
        <row r="47">
          <cell r="F47" t="str">
            <v>0348014011Measure 1</v>
          </cell>
          <cell r="G47" t="str">
            <v xml:space="preserve">Measure I: By Spring 2011, 70% of students in grades 3-6 will achieve proficiency on the ElA MCAS as compared to 65% in 2009.  </v>
          </cell>
        </row>
        <row r="48">
          <cell r="F48" t="str">
            <v>0348014011Measure 2</v>
          </cell>
          <cell r="G48" t="str">
            <v xml:space="preserve">Measure 2: By Spring 2011, 80% or better of students tested in grades 2-6 will reach the end of the year target for their grade level on the MAP Reading assessment as compared to 78% in 2009.  </v>
          </cell>
        </row>
        <row r="49">
          <cell r="F49" t="str">
            <v>0348014011Measure 3</v>
          </cell>
          <cell r="G49" t="str">
            <v xml:space="preserve">Measure 3: By Spring 2011, the median SGP for ELA for LEP/FLEP students will remain in the high range (60-80) as compared to 66 in 2009.  </v>
          </cell>
        </row>
        <row r="50">
          <cell r="F50" t="str">
            <v>0348014011Measure 4</v>
          </cell>
          <cell r="G50" t="str">
            <v xml:space="preserve">Measure 4: By Spring 2011, 85% or better of Kindergarten students will reach the end of year target for primary skill area (Phonemic Segmentation Ruency) tested by DIBELS as compared to 82% in 2009.  </v>
          </cell>
        </row>
        <row r="51">
          <cell r="F51" t="str">
            <v>0348014011Measure 5</v>
          </cell>
          <cell r="G51" t="str">
            <v xml:space="preserve">Measure 5: By Spring 2011, 95% or better of Grade One students will reach the end of year target for primary skill area (Nonsense Word Fluency) tested by DIBELS as compared to 92% in 2009.  </v>
          </cell>
        </row>
        <row r="52">
          <cell r="F52" t="str">
            <v>0348014011Measure 6</v>
          </cell>
          <cell r="G52" t="str">
            <v xml:space="preserve">Measures 6 (Required): By spring 2011. the ELA MCAS CPI of students will be 88.1 as compared to the ELA CPI of 85.1 in 2009.  </v>
          </cell>
        </row>
        <row r="53">
          <cell r="F53" t="str">
            <v>0348014011Measure 7</v>
          </cell>
          <cell r="G53" t="str">
            <v xml:space="preserve">Measure 7 (Required): By spring 2011" the median ELA SGP will remain in the high range (60-80) as compared to the ELA SGP of 75 in 2009  </v>
          </cell>
        </row>
        <row r="54">
          <cell r="F54" t="str">
            <v>0348014011Comments1</v>
          </cell>
          <cell r="G54" t="str">
            <v xml:space="preserve">Comments: Measure 2: Our goal is to maintain our high performance on the MAP Reading assessment. Measure 3: Our goal is to maintain our high performance on SGP for ELA for LEP/FLEP students. Measure 4: We recognize and appreciate the high level of performance in 2009 and hope to maintain or improve by 20 II. Measure 5: We recognize and appreciate the high level of performance in 2009 and hope to maintain or improve by 2011.  </v>
          </cell>
        </row>
        <row r="55">
          <cell r="F55" t="str">
            <v>0348014012Measure 1</v>
          </cell>
          <cell r="G55" t="str">
            <v xml:space="preserve">Measure I: By Spring 2011. 65% of students in grades 3-6 will achieve proficiency on the MATH MCAS as compared to 61% for 2009.  </v>
          </cell>
        </row>
        <row r="56">
          <cell r="F56" t="str">
            <v>0348014012Measure 2</v>
          </cell>
          <cell r="G56" t="str">
            <v xml:space="preserve">Measure 2: By Spring 2011. 85% or better of students tested in grades 2-6 will reach the end of the year target for their grade level on the MAP Math assessment as compared to 83% in 2009.  </v>
          </cell>
        </row>
        <row r="57">
          <cell r="F57" t="str">
            <v>0348014012Measure 3</v>
          </cell>
          <cell r="G57" t="str">
            <v xml:space="preserve">Measure 3: By Spring 2011, the median SGP for Math for LEP/FLEP students will remain in the high range (60-80) as compared to 62 in 2009.  </v>
          </cell>
        </row>
        <row r="58">
          <cell r="F58" t="str">
            <v>0348014012Measure 4</v>
          </cell>
          <cell r="G58" t="str">
            <v xml:space="preserve">Measure 4 (Required): By spring 2011, the mathematics CPI of students will be 84.3 compared to the mathematics CPI of 81.5 in 2009.  </v>
          </cell>
        </row>
        <row r="59">
          <cell r="F59" t="str">
            <v>0348014012Measure 5</v>
          </cell>
          <cell r="G59" t="str">
            <v xml:space="preserve">Measure 5 (Required): By spring 2011, the median mathematics SGP will remain in the high range (60­80) as compared to the median mathematics SGP of 71.5 in 2009.  </v>
          </cell>
        </row>
        <row r="60">
          <cell r="F60" t="str">
            <v>0348014012Comments2</v>
          </cell>
          <cell r="G60" t="str">
            <v xml:space="preserve">Comments Measure 2: Our goal is to maintain our high performance on the MAP Math assessment. Measure 4: Our goal is to maintain performance in the high range of mathematics SGP.  </v>
          </cell>
        </row>
        <row r="61">
          <cell r="F61" t="str">
            <v>0348014013</v>
          </cell>
          <cell r="G61" t="str">
            <v xml:space="preserve">Objective 3: All English Language Learners will make strong continual progress toward proficiency and excellence in reading, writing and mathematics.  </v>
          </cell>
        </row>
        <row r="62">
          <cell r="F62" t="str">
            <v>0348014013Measure 1</v>
          </cell>
          <cell r="G62" t="str">
            <v xml:space="preserve">Measure I: By Spring 2011. 65% of students in grades 3-6 will achieve proficiency on the MATH MCAS as compared to 61% for 2009.  </v>
          </cell>
        </row>
        <row r="63">
          <cell r="F63" t="str">
            <v>0348014013Measure 2</v>
          </cell>
          <cell r="G63" t="str">
            <v xml:space="preserve">Measure 2: By Spring 2011. 85% or better of students tested in grades 2-6 will reach the end of the year target for their grade level on the MAP Math assessment as compared to 83% in 2009.  </v>
          </cell>
        </row>
        <row r="64">
          <cell r="F64" t="str">
            <v>0348014013Comments3</v>
          </cell>
          <cell r="G64" t="str">
            <v xml:space="preserve">Comments: The district does not have a standardized assessment for mathematics for children in grades Kindergarten and one.  </v>
          </cell>
        </row>
        <row r="65">
          <cell r="F65" t="str">
            <v>0348014021Measure 1</v>
          </cell>
          <cell r="G65" t="str">
            <v xml:space="preserve">Measure 1: Each year until Spring 2011, reports from all Common Planning Time meetings will be submitted to the Leadership Team; at least 50% of agenda items will focus on improving instructional practices (as determined by the school's Instructional Leadership Team).  </v>
          </cell>
        </row>
        <row r="66">
          <cell r="F66" t="str">
            <v>0348014021Measure 2</v>
          </cell>
          <cell r="G66" t="str">
            <v xml:space="preserve">Measure 2: Annually in Fall, Winter and Spring until Spring 2011, 100% of classroom teachers will analyze MAP data and prepare tiered groups (green-yellow-red) for leveled classroom instruction in ELA and Mathematics. Documentation of leveled groups will be submitted to administration as evidence.  </v>
          </cell>
        </row>
        <row r="67">
          <cell r="F67" t="str">
            <v>0348014021Comments1</v>
          </cell>
          <cell r="G67" t="str">
            <v xml:space="preserve">Comments: Measure I: Reports from Common Planning Time meetings will now require documentation of specific, improved instructional practices to be implemented at each grade level. Measure 2: AnalySiS of MAP data to inform the development of green-yellow-red groups for the purpose of leveled classroom instruction is a new practice.  </v>
          </cell>
        </row>
        <row r="68">
          <cell r="F68" t="str">
            <v>0348014022Measure 1</v>
          </cell>
          <cell r="G68" t="str">
            <v xml:space="preserve">Measure I: Annually until Spring 2011, the Instructional Leadership Team (ILT) will meet bi-weekly, working from planned agendas and producing meeting minutes to be shared with entire faculty via electronic and hard copies as compared to monthly meetings in 2009 without published minutes.  </v>
          </cell>
        </row>
        <row r="69">
          <cell r="F69" t="str">
            <v>0348014022Measure 2</v>
          </cell>
          <cell r="G69" t="str">
            <v xml:space="preserve">Measure 2: Each year until spring 2011, 100% of teachers will complete 3 peer observations of lessons involving our school-wide best practices and present written observation reports to administration.  </v>
          </cell>
        </row>
        <row r="70">
          <cell r="F70" t="str">
            <v>0348014022Comments2</v>
          </cell>
          <cell r="G70" t="str">
            <v xml:space="preserve">Comments: Measure 2: This is a new practice; written observation reports submitted to principal will serve as evidence.  </v>
          </cell>
        </row>
        <row r="71">
          <cell r="F71" t="str">
            <v>0348014023</v>
          </cell>
          <cell r="G71" t="str">
            <v xml:space="preserve">Objective 3: Leaders coordinate whole-school professional learning activities, including suggesting professional readings, providing opportunities for teacher-led professional development in key areas, and structuring opportunities for cross-team collaboration.  </v>
          </cell>
        </row>
        <row r="72">
          <cell r="F72" t="str">
            <v>0348014023Measure 1</v>
          </cell>
          <cell r="G72" t="str">
            <v xml:space="preserve">Measure I: Each year until Spring 2011, 100% of staff members will participate in 10 hours of professional development around our academic focus, as compared to 8 hours in school year 2008-09. Staff members will share evidence of best practices in cross-grade level Instructional Focus Teams. Attendance sheets will serve as evidence of participation.  </v>
          </cell>
        </row>
        <row r="73">
          <cell r="F73" t="str">
            <v>0348014023Measure 2</v>
          </cell>
          <cell r="G73" t="str">
            <v xml:space="preserve">Measure 2: Leadership will align and coordinate resources to provide opportunities for 100% of teaching staff to participate in liaison-led professional development workshops around our academic focus at least three times each year until Spring 2011, as compared to one to two times each year in school year 2008-09.  </v>
          </cell>
        </row>
        <row r="74">
          <cell r="F74" t="str">
            <v>0348014031Measure 1</v>
          </cell>
          <cell r="G74" t="str">
            <v xml:space="preserve">Measure I: Each year until Spring 2011, 100% of our enrichment programs will produce a final product (demonstration, performance, project, or presentation) designed to show student growth that will be showcased at our mid-year and end-of.year Hiatt Museums. All products will be accompanied by student reflections.  </v>
          </cell>
        </row>
        <row r="75">
          <cell r="F75" t="str">
            <v>0348014031Measure 2</v>
          </cell>
          <cell r="G75" t="str">
            <v xml:space="preserve">Measure 2: Each year until Spring 2011, all students will participate in a minimum of 92 hours of enrichment programming (as compared to the district standard of 80 hours annually in 2008-09), an additional 15% of enrichment time.  </v>
          </cell>
        </row>
        <row r="76">
          <cell r="F76" t="str">
            <v>0348014031Comments1</v>
          </cell>
          <cell r="G76" t="str">
            <v xml:space="preserve">Comments: Measure I: Student reflections on each enrichment project is a new requirement.  </v>
          </cell>
        </row>
        <row r="77">
          <cell r="F77" t="str">
            <v>0348014032Measure 1</v>
          </cell>
          <cell r="G77" t="str">
            <v xml:space="preserve">Measure I: Each year until spring 2011, the ELT Facilitator will research, plan and implement developmentally appropriate, standards-based enrichment programs for all students. 100% of . classroom teachers will complete evaluation forms assessing student interest and engagement and project quality. 80% will report high satisfaction with student interest, engagement and project quality. Measure 2: By Spring 20 I I, a minimum of 50% of students will answer"Always" or "Almost Always" to the question "What I learn in elective/enrichment classes helps me do better in math and English classes" on the Abt Associates Student Survey administered annually in the spring, as compared to 40% answering "Always" or "Almost Always" on the Abt Assoc 2008-2009 student survey.  </v>
          </cell>
        </row>
        <row r="78">
          <cell r="F78" t="str">
            <v>0348014032Comments2</v>
          </cell>
          <cell r="G78" t="str">
            <v xml:space="preserve">Comments: Measure I: No baseline in 2008.Q9; a new evaluation form will be used to measure teachers' levels of satisfaction.  </v>
          </cell>
        </row>
        <row r="79">
          <cell r="F79" t="str">
            <v>0348014033</v>
          </cell>
          <cell r="G79" t="str">
            <v xml:space="preserve">Objective 3: Enrichment activities are shared with families and exhibited in ways that increase family community engagement in the school.  </v>
          </cell>
        </row>
        <row r="80">
          <cell r="F80" t="str">
            <v>0348014033Measure 1</v>
          </cell>
          <cell r="G80" t="str">
            <v xml:space="preserve">Measure I: Each year until Spring 2011, a minimum of 50% of families responding to mid-year and end­of.year school.developed surveys will state satisfaction with enrichment programs and their connection to core instruction as compared to the current 25% of families responding with satisfaction.  </v>
          </cell>
        </row>
        <row r="81">
          <cell r="F81" t="str">
            <v>0348014033Measure 2</v>
          </cell>
          <cell r="G81" t="str">
            <v xml:space="preserve">Measure 2: A "Family Connection" newsletter will be produced and distributed three times each year in fall (Sept.), winter (Dec.). and spring (Apr.) until spring 2011 informing families of current offerings, as as community programs and opportunities for exploration outside of the school day as compared the current practice of two newsletters each year.  </v>
          </cell>
        </row>
        <row r="82">
          <cell r="F82" t="str">
            <v>0095032011Measure 1</v>
          </cell>
          <cell r="G82" t="str">
            <v xml:space="preserve">Measure 1: By Spring 2011 the ELA MCAS CPI for students continuously enrolled since October 1, 2008 will be at least 91.2. (The 2009 CPI of students continuously enrolled since October, 2006 is 85.3-a yearly gain of 2.94 is needed to attain a CPI of 100 by 2014.) </v>
          </cell>
        </row>
        <row r="83">
          <cell r="F83" t="str">
            <v>0095032011Measure 2</v>
          </cell>
          <cell r="G83" t="str">
            <v xml:space="preserve">Measure 2: By Spring 2011 Special Education students will have an ELA Median SGP of at least 40 (in the typical range) as compared to 28.0 in 2009. </v>
          </cell>
        </row>
        <row r="84">
          <cell r="F84" t="str">
            <v>0095032011Measure 3</v>
          </cell>
          <cell r="G84" t="str">
            <v xml:space="preserve">Measure 3: By Spring 2011 our median ELA SGP for all students will be at least in the above typical range (60 to 8O) and above 60 as compared to 52 in 2009. </v>
          </cell>
        </row>
        <row r="85">
          <cell r="F85" t="str">
            <v>0095032011Measure 4</v>
          </cell>
          <cell r="G85" t="str">
            <v xml:space="preserve">Measure 4: By Spring 2011 the ELA MCAS CPI for all students will be 87.B. The 2009 ELA CPI for ALL students is 79.6, a yearly gain of 4.08 is needed to attain a CPI of 100 by 2014. The three-year average for ELA MCAS CPI improvement is 4.13 </v>
          </cell>
        </row>
        <row r="86">
          <cell r="F86" t="str">
            <v>0095032012Measure 1</v>
          </cell>
          <cell r="G86" t="str">
            <v xml:space="preserve">Measure 1: By Spring 2011 the Math MCAS CPI for students continuously enrolled since October 1, 2008 will be 78.4. (The 2009 CPI of students continuously enrolled since October, 2006 is 64.0, a yearly gain of 7.2 is needed to attain a CPI of 100 by 2014.) </v>
          </cell>
        </row>
        <row r="87">
          <cell r="F87" t="str">
            <v>0095032012Measure 2</v>
          </cell>
          <cell r="G87" t="str">
            <v xml:space="preserve">Measure 2: By Spring of 2011 Special Education students will have a Math Median SGP of at least 60 as compared to 36.0 in 2009. (Our goal will be to reach "above typical"-60-80.) </v>
          </cell>
        </row>
        <row r="88">
          <cell r="F88" t="str">
            <v>0095032012Measure 3</v>
          </cell>
          <cell r="G88" t="str">
            <v xml:space="preserve">Measure 3: By Spring 2011 our median Math SGP for all students will be at least in the above typical range (60-80) as compared to 59 in 2009. (Our goal is to be in the "high" typical range.) </v>
          </cell>
        </row>
        <row r="89">
          <cell r="F89" t="str">
            <v>0095032012Measure 4</v>
          </cell>
          <cell r="G89" t="str">
            <v xml:space="preserve">Measure 4: By Spring 2011 Math MCAS CPI for all students will be 74.7. The 2009 Math CPI for ALL students is 64.3. (The three-year average for Math CPI improvement is 5.2.) </v>
          </cell>
        </row>
        <row r="90">
          <cell r="F90" t="str">
            <v>0095032021Measure 1</v>
          </cell>
          <cell r="G90" t="str">
            <v xml:space="preserve">Measure 1: By Spring 2011, 90 percent of weekly grade-level Curriculum Meetings in ELA and Math will be devoted to analyzing school-wide assessment data, looking at student work and aligning instructional strategies as compared to 80 percent in 2009 and as documented by meeting notes. </v>
          </cell>
        </row>
        <row r="91">
          <cell r="F91" t="str">
            <v>0095032021Measure 2</v>
          </cell>
          <cell r="G91" t="str">
            <v xml:space="preserve">Measure 2: By Spring 2011, 90 percent of weekly team Cluster Meetings will be devoted to increasing student achievement by identifying and implementing academic and behavioral interventions for struggling students as compared to 80 percent in 2009 and will be documented by meeting notes. </v>
          </cell>
        </row>
        <row r="92">
          <cell r="F92" t="str">
            <v>0095032022Measure 1</v>
          </cell>
          <cell r="G92" t="str">
            <v xml:space="preserve">Measure 1: By Spring 2011, 90 percent of the School-Wide Professional Development Program will be devoted to research-based and content-specific instructional practices compared to 80 percent in 2009 as documented by our calendar of activities. </v>
          </cell>
        </row>
        <row r="93">
          <cell r="F93" t="str">
            <v>0095032022Measure 2</v>
          </cell>
          <cell r="G93" t="str">
            <v xml:space="preserve">Measure 2: By Spring 2011, 90 percent of teachers will participate in peer observations four times yearly as compared to twice yearly in 2009. (Our goal is to share best instructional practices.) </v>
          </cell>
        </row>
        <row r="94">
          <cell r="F94" t="str">
            <v>0095032022Measure 3</v>
          </cell>
          <cell r="G94" t="str">
            <v xml:space="preserve">Measure 3: By Spring 2011 Math and English department heads and coaches will provide classroom modeling, support and targeted instruction to content teachers 80 percent during non-teaching time as compared to 70 percent in 2009. </v>
          </cell>
        </row>
        <row r="95">
          <cell r="F95" t="str">
            <v>0095032023</v>
          </cell>
          <cell r="G95" t="str">
            <v xml:space="preserve">Objective 3: The school has created opportunities for teachers to meet on a regular basis for structured collaboration to analyze student data and strategize effective instructional practices and individual student needs. </v>
          </cell>
        </row>
        <row r="96">
          <cell r="F96" t="str">
            <v>0095032023Measure 1</v>
          </cell>
          <cell r="G96" t="str">
            <v xml:space="preserve">Measure 1: By Spring 2011, 90 percent of monthly faculty meeting agenda items will be devoted to District and school-wide academic issues compared to 80 percent in 2009. </v>
          </cell>
        </row>
        <row r="97">
          <cell r="F97" t="str">
            <v>0095032023Measure 2</v>
          </cell>
          <cell r="G97" t="str">
            <v xml:space="preserve">Measure 2: By Spring 2011, 100 percent of data analysis from monthly PIM Math and ELA meetings (Performance Instructional Mapping) will use MCAS scores and internal measures (school-wide benchmark assessments) to target instruction for areas of low MCAS performance as compared to 80 percent in 2009. </v>
          </cell>
        </row>
        <row r="98">
          <cell r="F98" t="str">
            <v>0095032031Measure 1</v>
          </cell>
          <cell r="G98" t="str">
            <v xml:space="preserve">Measure 1: By Spring 2011, 100 percent of all EL T classes will showcase a presentation/product at our annual Exhibition Night as compared to 80 percent in 2009. </v>
          </cell>
        </row>
        <row r="99">
          <cell r="F99" t="str">
            <v>0095032031Measure 2</v>
          </cell>
          <cell r="G99" t="str">
            <v xml:space="preserve">Measure 2: By Spring 2011, 60 percent of all students will need to participate in ELT core academic support (Math and ELA) compared to 80 percent in 2009. (The EL T academic support is designed to assist students in reaching grade-level performance, thus increasing their opportunities to participate in EL T enrichment programs.) </v>
          </cell>
        </row>
        <row r="100">
          <cell r="F100" t="str">
            <v>0095032032Measure 1</v>
          </cell>
          <cell r="G100" t="str">
            <v xml:space="preserve">Measure 1: By Spring 2011, school administration will conduct quarterly observations and provide feedback for the Smiles Program, an ELT partner/provider, compared to semester (two) observations and feedback in 2009. </v>
          </cell>
        </row>
        <row r="101">
          <cell r="F101" t="str">
            <v>0095032032Measure 2</v>
          </cell>
          <cell r="G101" t="str">
            <v xml:space="preserve">Measure 2: By Spring 2011 a representative from 100 percent of all community partner organizations will attend a Kuss Middle School ELT Orientation compared to a representative from 40 percent of all community partner organizations attending individual meetings in 2009. </v>
          </cell>
        </row>
        <row r="102">
          <cell r="F102" t="str">
            <v>0095032033</v>
          </cell>
          <cell r="G102" t="str">
            <v xml:space="preserve">Objective 3: In order to deepen student engagement, Administration and faculty will implement a newly developed school-wide positive behavioral system that is intended to increase instructional time. </v>
          </cell>
        </row>
        <row r="103">
          <cell r="F103" t="str">
            <v>0095032033Measure 1</v>
          </cell>
          <cell r="G103" t="str">
            <v xml:space="preserve">Measure 1: By Spring 2011, out-of-school suspensions will decrease by 10 percent-from 304 suspensions in 2009 to fewer than 274 in 2011. </v>
          </cell>
        </row>
        <row r="104">
          <cell r="F104" t="str">
            <v>0095032033Measure 2</v>
          </cell>
          <cell r="G104" t="str">
            <v xml:space="preserve">Measure 2: By Spring 2011, office referrals will decrease by 10 percent-from 1310 referrals in 2009 to fewer than 1179 in 2011. </v>
          </cell>
        </row>
        <row r="105">
          <cell r="F105" t="str">
            <v>0095032033Measure 3</v>
          </cell>
          <cell r="G105" t="str">
            <v xml:space="preserve">Measure 3: By Spring 2011 the Kuss Middle School Average Daily Attendance, with the exception of epidemics and natural disasters, will increase by 1 percent-from 93.40 percent in 2009 to 94.40 percent in 2011. </v>
          </cell>
        </row>
        <row r="106">
          <cell r="F106" t="str">
            <v>0097031521Measure 1</v>
          </cell>
          <cell r="G106" t="str">
            <v xml:space="preserve">Measure I: By June 2012, agendas and minutes from all school-wide meetings will be submitted to the Leadership Team and at least 50% of the agenda items will focus on improving instructional practices (as determined by the school's instructional focus). This is a new practice for LMS and all materials will be stored electronically. </v>
          </cell>
        </row>
        <row r="107">
          <cell r="F107" t="str">
            <v>0097031521Measure 2</v>
          </cell>
          <cell r="G107" t="str">
            <v xml:space="preserve">Measure 2: By June of 2012, 100% of teachers will complete 3 peer-observations focusing on strategies to support the instructional focus and submit debriefing forms to share experiences during their collaborative planning time. This is a new practice for LMS and all debriefing forms will be submitted and stored electronically. </v>
          </cell>
        </row>
        <row r="108">
          <cell r="F108" t="str">
            <v>0097031522Measure 1</v>
          </cell>
          <cell r="G108" t="str">
            <v xml:space="preserve">Measure I: By June of 2012, 100% of teachers will be trained to use the ESE's data warehouse at the DW201 level. Currently, only four teachers have completed the training module. </v>
          </cell>
        </row>
        <row r="109">
          <cell r="F109" t="str">
            <v>0097031522Measure 2</v>
          </cell>
          <cell r="G109" t="str">
            <v xml:space="preserve">Measure 2: By June of 2012, 100% of staff will engage in 6 sessions of peer-led professional development for both math and literacy. PD sessions will focus on selected strategies directly related to our instructional focus. This is a new practice for LMS and all session outlines/agendas will be submitted and stored electronically. </v>
          </cell>
        </row>
        <row r="110">
          <cell r="F110" t="str">
            <v>0097031523</v>
          </cell>
          <cell r="G110" t="str">
            <v xml:space="preserve">Objective 3: (determined by school; can pick from the ELT Indicators* or generate one that is schoolspecific) </v>
          </cell>
        </row>
        <row r="111">
          <cell r="F111" t="str">
            <v>0097031523Measure 1</v>
          </cell>
          <cell r="G111" t="str">
            <v xml:space="preserve">Measure I: By June of 2012, the instructional leadership team, along with data team members, will complete the PIM process and protocols for analyzing newly consolidated data for the Longsjo Middle School. The data will be used to set school-wide improvement objectives and drive administrative decision-making. This is a new process to be completed with LMS post-consolidation data. </v>
          </cell>
        </row>
        <row r="112">
          <cell r="F112" t="str">
            <v>0097031523Measure 2</v>
          </cell>
          <cell r="G112" t="str">
            <v xml:space="preserve">Measure 2: By March of 2012, 100% of staff will be trained and provide classroom evidence (samples of dated student work) of fully implementing Responsive Classroom strategies for CPR (Circle of Power and Respect). participate in setting our "School-wide Constitution" for student behaviors, and complete training for fully implementing the John Collins Writing Program's Type I, II, and III strategies. Both Responsive Classroom and the John Collins Writing Program are newly "monitored" school-wide programs for LMS. </v>
          </cell>
        </row>
        <row r="113">
          <cell r="F113" t="str">
            <v>0097031531Measure 1</v>
          </cell>
          <cell r="G113" t="str">
            <v xml:space="preserve">Measure I: By June of 2012, 100% of ELT classes will produce a final product (demonstration, performance, project, or presentation) that will be showcased during an end-of-the-semester Open House for families and community members. This is a new practice for LMS. </v>
          </cell>
        </row>
        <row r="114">
          <cell r="F114" t="str">
            <v>0097031531Measure 2</v>
          </cell>
          <cell r="G114" t="str">
            <v xml:space="preserve">Measure 2: By June of 2012, 100% of Longsjo students will participate in a technology-based enrichment activity and participate in a presentation, group or individual, which utilizes technology applications. This is a new practice for LMS and completion of individual presentations will be monitored through an electronic database. </v>
          </cell>
        </row>
        <row r="115">
          <cell r="F115" t="str">
            <v>0097031532Measure 1</v>
          </cell>
          <cell r="G115" t="str">
            <v xml:space="preserve">Measure I: By spring of 2012, a minimum of 65% of students will respond "YES" to the question "What I learn in ELT classes helps me do better in math and literacy classes" on the ABT Associates Student Survey administered each year. Due to the consolidation, LMS baseline data will be determined using the 2010 ABT survey results. </v>
          </cell>
        </row>
        <row r="116">
          <cell r="F116" t="str">
            <v>0097031532Measure 2</v>
          </cell>
          <cell r="G116" t="str">
            <v xml:space="preserve">Measure 2: By June of 2012, school administrators and ELT Coordinators will conduct one observation per session for each ELT enrichment class. Written feedback on an observation protocol developed by the ILT members will be provided to each staff member. This is a new practice for LMS. </v>
          </cell>
        </row>
        <row r="117">
          <cell r="F117" t="str">
            <v>0097031533</v>
          </cell>
          <cell r="G117" t="str">
            <v xml:space="preserve">Objective 3: (determined by school; can pick from the ELT Indicators* or generate one that is schoolspecific) </v>
          </cell>
        </row>
        <row r="118">
          <cell r="F118" t="str">
            <v>0097031533Measure 1</v>
          </cell>
          <cell r="G118" t="str">
            <v>Measure I: By June 2012, LMS will have an articulated multi-tiered flowchart (matrix) describing our response to locally administered literacy and math assessment protocols. Instructional interventions (classroom administered teaching strategies) and safety net programs (READ 180, System 44, Language!, Wilson Reading, Orton-Gillingham, ALEKs, America's Choice -Navigator) will be in place to help all students progress towards grade-level status on math and literacy assessments. This RTI model is in the early stages of completion/implementation and our goal is to have all components in place by June 2010.</v>
          </cell>
        </row>
        <row r="119">
          <cell r="F119" t="str">
            <v>0097031533Measure 2</v>
          </cell>
          <cell r="G119" t="str">
            <v xml:space="preserve">Measure 2: By spring 2012, the leadership team will have developed and implemented a student/family survey that monitors the impact of ELT enrichment activities on student learning and engagement. This is a new process for evaluating LMS enrichment activities. </v>
          </cell>
        </row>
        <row r="120">
          <cell r="F120" t="str">
            <v>0049003011Measure 1</v>
          </cell>
          <cell r="G120" t="str">
            <v xml:space="preserve">Measure I (MCAS): By the spring of 2011, the M.L. King School ELA MCAS CPI will gain 10 points to a CPI of 87.9 as compared to the 2009 CPI of 77.9. </v>
          </cell>
        </row>
        <row r="121">
          <cell r="F121" t="str">
            <v>0049003011Measure 2</v>
          </cell>
          <cell r="G121" t="str">
            <v xml:space="preserve">Measure 2 (Internal): By the spring of 2011, 85% of M.L. King students (grades K-5) will read on or above grade level independently as measured by a district benchmark assessment. In 2008-2009, 80% of our grades K·5 students were on or above grade level. This was a major increase from 2007 in which we had 53% of our grades 3-5 student below grade level and 0% above level. Benchmarks did not occur for every middle school student: just those who did not score proficient on the MCAS.  </v>
          </cell>
        </row>
        <row r="122">
          <cell r="F122" t="str">
            <v>0049003011Measure 3</v>
          </cell>
          <cell r="G122" t="str">
            <v xml:space="preserve">Measure 3: (MCAS) By the spring of 2011, we will have an 20% increase in total number of students scoring proficient or advanced in English Language Arts as compared to our MCAS data of 2009. This would represent an improvement of 60% for our proficient students as compared to only 40% proficient in 2008-2009.  </v>
          </cell>
        </row>
        <row r="123">
          <cell r="F123" t="str">
            <v>0049003011Measure 4</v>
          </cell>
          <cell r="G123" t="str">
            <v xml:space="preserve">Measure 4: By Spring 2011, the median SGP will be at least 60 as compared to the ELA SGP of 53.3 in 2009.  </v>
          </cell>
        </row>
        <row r="124">
          <cell r="F124" t="str">
            <v>0049003012Measure 1</v>
          </cell>
          <cell r="G124" t="str">
            <v xml:space="preserve">Measure I (MCAS): By the spring of 2011, the M.L. King School Math MCAS CPI will be at least 80 from the CPI of 69.1 in 2009.  </v>
          </cell>
        </row>
        <row r="125">
          <cell r="F125" t="str">
            <v>0049003012Measure 2</v>
          </cell>
          <cell r="G125" t="str">
            <v xml:space="preserve">Measure 2 (Internal): By the spring of 2011, 80% of MLK students grade 1·8 will have a cumulative score of 80% or above on a periodic district math assessment. In 2008·2009, 53% of our grades 1·8 student were 80% or above (district assessment of kinaergarten progression is based on teacher observation checklists and not written assessments).  </v>
          </cell>
        </row>
        <row r="126">
          <cell r="F126" t="str">
            <v>0049003012Measure 3</v>
          </cell>
          <cell r="G126" t="str">
            <v xml:space="preserve">Measure 3: (MCAS) By the spring of 2011, we will have an 20% increase in total number of students scoring proficient or advanced in mathematics as compared to our MCAS data of 2009 where 31 % our students scored proficient. We will have 51% of our students scoring proficient or above by the end of 2011. </v>
          </cell>
        </row>
        <row r="127">
          <cell r="F127" t="str">
            <v>0049003012Measure 4</v>
          </cell>
          <cell r="G127" t="str">
            <v xml:space="preserve">Measure 4: By Spring 2011, the median mathematics SGP will be at least 60 and above as compared to the median mathematics SGP of 73 in 2009. </v>
          </cell>
        </row>
        <row r="128">
          <cell r="F128" t="str">
            <v>0049003013</v>
          </cell>
          <cell r="G128" t="str">
            <v xml:space="preserve">Objective 3: (determined by school; can be subject/skill specific. achievement gap. etc.) </v>
          </cell>
        </row>
        <row r="129">
          <cell r="F129" t="str">
            <v>0049003021Measure 1</v>
          </cell>
          <cell r="G129" t="str">
            <v>Measure I: Effective 2010-2011, teachers will meet once a month as a cluster of grades (K-2, 3-5, 6-8) for 120 minutes to discuss student work, data, team-teaching opportunities, student concerns, and curricular planning. This is an increase in cluster meeting time from 180 minutes a month (45mins a week) in 2008-2009 to 300 minutes a month in 2010-2011.</v>
          </cell>
        </row>
        <row r="130">
          <cell r="F130" t="str">
            <v>0049003021Measure 2</v>
          </cell>
          <cell r="G130" t="str">
            <v>Measure 2: Each year, teachers meet with coaches twice a week for 30-45 minutes to collaborate on lesson planning and assessing student work. By 2011, we will further differentiate our coaching by collaboratively setting individual improvement goals with teachers and will measure progress through observation and teacher reflection. This is an extension of a current practice.</v>
          </cell>
        </row>
        <row r="131">
          <cell r="F131" t="str">
            <v>0049003022Measure 1</v>
          </cell>
          <cell r="G131" t="str">
            <v>Measure I: By the end of 2010-2011, teachers will meet in clusters for one day per semester to focus on improving common practices as determined by the school's professional development focus and to review plans for each student that has not met proficiency on the math and/or English MCAS. This is a new practice.</v>
          </cell>
        </row>
        <row r="132">
          <cell r="F132" t="str">
            <v>0049003022Measure 2</v>
          </cell>
          <cell r="G132" t="str">
            <v xml:space="preserve">Measure 2: By the end of 2010-2011, 80% ofall administrators and teachers in grade 3 through 8 will be trained in the use of DESE's data warehouse at the DW201 level. We do not currently have teachers trained.  </v>
          </cell>
        </row>
        <row r="133">
          <cell r="F133" t="str">
            <v>0049003023</v>
          </cell>
          <cell r="G133" t="str">
            <v>Objective 3: At least once annually, leadership team engages staff in review of the use of collaborative planning and professional development time to determine any necessary improvements</v>
          </cell>
        </row>
        <row r="134">
          <cell r="F134" t="str">
            <v>0049003023Measure 1</v>
          </cell>
          <cell r="G134" t="str">
            <v>Measure I: By the end of 2010-2011, the Instructional Leadership Team will form a subcommittee to review collaborative planning and professional development time at the beginning, midpoint, and end the school year to formulate recommendations. This is a new practice.</v>
          </cell>
        </row>
        <row r="135">
          <cell r="F135" t="str">
            <v>0049003023Measure 2</v>
          </cell>
          <cell r="G135" t="str">
            <v>Measure 2: By the end of 2010-2011, the Instructional Leadership Team (IL T) will dedicate two retreats to review collaborative planning and professional development time. In 2009-2010, our ILT held one retreat to review professional development.</v>
          </cell>
        </row>
        <row r="136">
          <cell r="F136" t="str">
            <v>0049003031Measure 1</v>
          </cell>
          <cell r="G136" t="str">
            <v xml:space="preserve">Measure I: Enrichment opportunities will include at least two all-school visits to a variety of community organizations including, but not limited to, the Boston Ballet, Museum of Science, New England Aquarium, Harvard University Museums, the Boston Children's Museum, and the Franklin Park Zoo. In 2008-2009, we visited the Museum of Science for an entire day. In 2011-2012, the MLK School will increase to two all-school visits as compared to one in the 2009-2010 school year.  </v>
          </cell>
        </row>
        <row r="137">
          <cell r="F137" t="str">
            <v>0049003031Measure 2</v>
          </cell>
          <cell r="G137" t="str">
            <v xml:space="preserve">Measure 2: Each year, 90% of students will participate in a minimum of 135 minutes per week physical education programming. In 2008-2009, we used 90 minutes a week.  </v>
          </cell>
        </row>
        <row r="138">
          <cell r="F138" t="str">
            <v>0049003032Measure 1</v>
          </cell>
          <cell r="G138" t="str">
            <v xml:space="preserve">Measure I: By the Spring of 2011, at least one representative from 100% of community partner organizations will attend a school orientation that includes training on school-wide academic focus, common instructional practices, and school policies and procedures. This is a new practice.  </v>
          </cell>
        </row>
        <row r="139">
          <cell r="F139" t="str">
            <v>0049003032Measure 2</v>
          </cell>
          <cell r="G139" t="str">
            <v xml:space="preserve">Measure 2: By the Spring of 2011, school administrators will conduct at least one observation per term for each elective course and provide written feedback based on the elective observation protocols developed by our Instructional Leadership Team and ELT Committee. This is a new practice.  </v>
          </cell>
        </row>
        <row r="140">
          <cell r="F140" t="str">
            <v>0035040511Measure 1</v>
          </cell>
          <cell r="G140" t="str">
            <v>Measure I (MCAS): By Spring 2011, the ELA MCAS CPI of ALL students will be 85 as compared to 74.7 in 2009.</v>
          </cell>
        </row>
        <row r="141">
          <cell r="F141" t="str">
            <v>0035040511Measure 2</v>
          </cell>
          <cell r="G141" t="str">
            <v>Measure 2 (Internal): By Spring 2011. the ELA MCAS SGP of ALL students will be 60 as compared to 48 in 2009.</v>
          </cell>
        </row>
        <row r="142">
          <cell r="F142" t="str">
            <v>0035040511Measure 3</v>
          </cell>
          <cell r="G142" t="str">
            <v xml:space="preserve">Measure 3: In January of 2010 the Umana School purchased Study Island. Study Island will be used to reinforce the classroom instruction. 85% of students who are enrolled from Oct 1 to June 15, 2011 will complete 70% of the ELA grade level study program EXCLUDING students in substantially separate classrooms who. based on their IEPs are not able to perform on grade level and students in the Sheltered English Immersion (SEI) program who are at the beginning level I and beginning intermediate level II students, those students whose English is not yet at the point that they can read and comprehend at grade level. </v>
          </cell>
        </row>
        <row r="143">
          <cell r="F143" t="str">
            <v>0035040512Measure 1</v>
          </cell>
          <cell r="G143" t="str">
            <v xml:space="preserve">Measure I (MCAS): By Spring 2011, the Math MCAS CPI of ALL students will be 70 as compared to 50.4 in 2009. </v>
          </cell>
        </row>
        <row r="144">
          <cell r="F144" t="str">
            <v>0035040512Measure 2</v>
          </cell>
          <cell r="G144" t="str">
            <v xml:space="preserve">Measure 2 (Internal): By Spring 2011, the MATH MCAS SGP of ALL students will be 50 as compared to 27 in 2009. </v>
          </cell>
        </row>
        <row r="145">
          <cell r="F145" t="str">
            <v>0035040512Measure 3</v>
          </cell>
          <cell r="G145" t="str">
            <v xml:space="preserve">Measure 3: In January of 2010 the Umana School purchased Study Island. Study Island will be used to reinforce the classroom instruction. 85% of students who are enrolled from Oct 1 to June 15. 2011 will complete 70% of the Math grade level study program EXCLUDING students in substantially separate classrooms who based on their IEPs are not able to perform on grade level and students in the Sheltered English Immersion (SEI) program who are at the beginning level and beginning intermediate level II students, those students whose English is not yet at the point that they can read and comprehend at grade level.  </v>
          </cell>
        </row>
        <row r="146">
          <cell r="F146" t="str">
            <v>0035040513</v>
          </cell>
          <cell r="G146" t="str">
            <v xml:space="preserve">Objective 3: Develop advisory groups in order to share performance data and set goals with students.  </v>
          </cell>
        </row>
        <row r="147">
          <cell r="F147" t="str">
            <v>0035040513Measure 1</v>
          </cell>
          <cell r="G147" t="str">
            <v xml:space="preserve">Measure I: In the 2009 -2010 school year the Umana School will establish advisory groups facilitated by teachers at each grade level. By the end of 2010-2011 school year, all students will be participating in advisory groups.  </v>
          </cell>
        </row>
        <row r="148">
          <cell r="F148" t="str">
            <v>0035040513Measure 2</v>
          </cell>
          <cell r="G148" t="str">
            <v xml:space="preserve">Measure 2: In 2010-2011 school year, students will be scheduled to meet for advisory periods for a minimum of twice per term to set and monitor progress toward academic and other goals such as attendance, punctuality and behavior.  </v>
          </cell>
        </row>
        <row r="149">
          <cell r="F149" t="str">
            <v>0035040513Measure 3</v>
          </cell>
          <cell r="G149" t="str">
            <v xml:space="preserve">Measure 3: By the end of the 2010-11 school year, students will review and set targets for academic year as well as discuss high school and beyond opportunities. A contract will be created and signed by the student, parent/guardian and advisor. This is a new practice.  </v>
          </cell>
        </row>
        <row r="150">
          <cell r="F150" t="str">
            <v>0035040521Measure 1</v>
          </cell>
          <cell r="G150" t="str">
            <v>Measure I: Teacher Collaboration Teams (TCT) will be developed by December of 2009 for the purpose of formulating action plans geared to the school academic focus. TCTs analyze student data, examine student work, discuss student improvement, and develop instructional strategies to set academic goals. TCTs monitor their work through weekly logs. Lead teachers and the administrative team review TCT logs each week regarding progress in the action research cycle. By the end of the 2010-2011 school year, teams will meet twice per week for 40 minutes.</v>
          </cell>
        </row>
        <row r="151">
          <cell r="F151" t="str">
            <v>0035040521Measure 2</v>
          </cell>
          <cell r="G151" t="str">
            <v>Measure 2: By the end of the 2010-2011 school year, a new practice of having grade level award celebrations will be implemented. The celebrations will occur at the end of each term.</v>
          </cell>
        </row>
        <row r="152">
          <cell r="F152" t="str">
            <v>0035040522Measure 1</v>
          </cell>
          <cell r="G152" t="str">
            <v>Measure I: The Leadership Team will create a secure and centralized location for faculty, staff, and administrators to meet regularly to engage in data-driven analysis and planning to improve student learning. By December of 2009, the administration will designate a room as the Strategic Planning Area (SPA) for TCT meetings and Child Study meetings.</v>
          </cell>
        </row>
        <row r="153">
          <cell r="F153" t="str">
            <v>0035040522Measure 2</v>
          </cell>
          <cell r="G153" t="str">
            <v>Measure 2: By the end of 2011 school year, the goal will be to have 85% of the teachers trained in all four ESL category trainings compared to 30% who are trained in all four categories in September 2009.</v>
          </cell>
        </row>
        <row r="154">
          <cell r="F154" t="str">
            <v>0035040531Measure 1</v>
          </cell>
          <cell r="G154" t="str">
            <v xml:space="preserve">Measure I: By the end of the 2009 -2010 school year, 80% of current 6th and 7th grade students will have an opportunity to recommend at least one activity for the 2011-2012 school year so that for the 2011-2012 school year, two new elective classes will be created based on a combination of data from student recommendations as well as areas of weakness indicated by MCAS, Study Island, class work and SRI data.  </v>
          </cell>
        </row>
        <row r="155">
          <cell r="F155" t="str">
            <v>0035040531Measure 2</v>
          </cell>
          <cell r="G155" t="str">
            <v xml:space="preserve">Measure 2: By Spring 2011, the school will host a showcase that will allow students to perform/demonstrate/exhibit their achievements at the end of each semester. All classes (partners and teachers) will be expected to participate. This is a new practice. In previous years this was voluntary and more of a talent show, therefore this is new practice. In the 2010 -2011 school year, the expectation is that 80% of the enrichment offerings will be represented.  </v>
          </cell>
        </row>
        <row r="156">
          <cell r="F156" t="str">
            <v>0035040532Measure 1</v>
          </cell>
          <cell r="G156" t="str">
            <v xml:space="preserve">Measure I: The Umana does not have working Instructional Leadership Team. By the end of the 2010­2011 school year, Umana will have an Instructional Leadership Team that will meet at least once a month and will consist of at least one administrator, staff and at least one partner.  </v>
          </cell>
        </row>
        <row r="157">
          <cell r="F157" t="str">
            <v>0035040532Measure 2</v>
          </cell>
          <cell r="G157" t="str">
            <v xml:space="preserve">Measure 2: Currently providers are encouraged but are not required to attend Umana professional development. By the end of the 2010-2011 school year, the school's leadership will integrate providers into mandatory professional development opportunities. Providers will be expected to collaborate with school faculty, staff and administrators to ensure alignment of providers' enrichment with the school's academic focus. By the end of the 2010-2011 school year, the goal is to have 50% of partners integrated into one of our professional development opportunities (excluding the designated PD with partners to share best practices.)  </v>
          </cell>
        </row>
        <row r="158">
          <cell r="F158" t="str">
            <v>0035040533</v>
          </cell>
          <cell r="G158" t="str">
            <v xml:space="preserve">Objective 3: Leadership team has developed an internal assessment system that monitors the impact of enrichment activities on student learning.  </v>
          </cell>
        </row>
        <row r="159">
          <cell r="F159" t="str">
            <v>0035040533Measure 1</v>
          </cell>
          <cell r="G159" t="str">
            <v xml:space="preserve">Measure I: Currently there is no assessment tool used to determine the impact or success of partners. For the  2010-2011 school year, we are expecting to have a pre and post assessment tool for partners that will be used at the start and end of each semester by the end of 2011.  </v>
          </cell>
        </row>
        <row r="160">
          <cell r="F160" t="str">
            <v>0035040533Measure 2</v>
          </cell>
          <cell r="G160" t="str">
            <v xml:space="preserve">Measure 2: Starting in the 2010-2011 school year, during one professional development period a year, the Umana staff will meet with partners to share best practices. This is a new practice. This PD is excluding the designated PD with partners referred to in Objective 2 Measure 2.  </v>
          </cell>
        </row>
        <row r="161">
          <cell r="F161" t="str">
            <v>0095000911Measure 1</v>
          </cell>
          <cell r="G161" t="str">
            <v>Measure I (MCAS): By spring 2012, 50% of all students will achieve a performance rating of proficiency or advanced on the ELA MCAS; and of those students not achieving proficiency or higher 40% will show typical or higher growth toward proficiency. As compared with 31% achieving a rating of proficiency or higher in 2009.</v>
          </cell>
        </row>
        <row r="162">
          <cell r="F162" t="str">
            <v>0095000911Measure 2</v>
          </cell>
          <cell r="G162" t="str">
            <v>Measure 2 (Internal): By spring 2012, at least 75% of students in grades K-5 will meet grade level benchmarks as measured by DIBELS Benchmark assessments as compared to 60%in 2009.</v>
          </cell>
        </row>
        <row r="163">
          <cell r="F163" t="str">
            <v>0095000911Measure 3</v>
          </cell>
          <cell r="G163" t="str">
            <v>Measure 3: By spring 2012. at least 60% of all 5th graders will be proficient or advanced on the ELA MCAS. As compared to 44% proficient or advanced in 2009.</v>
          </cell>
        </row>
        <row r="164">
          <cell r="F164" t="str">
            <v>0095000911Measure 4</v>
          </cell>
          <cell r="G164" t="str">
            <v>Measure 4. By Spring 2012, the ELA CPI of all students will be 75 as compared to the ELA CPI of 61.4 in 2009.</v>
          </cell>
        </row>
        <row r="165">
          <cell r="F165" t="str">
            <v>0095000911Measure 5</v>
          </cell>
          <cell r="G165" t="str">
            <v>Measure 5: By Spring 2012, the median ELA SGP will be at least 50 as compared to the ELA SGP of 36 in 2009.</v>
          </cell>
        </row>
        <row r="166">
          <cell r="F166" t="str">
            <v>0095000912Measure 1</v>
          </cell>
          <cell r="G166" t="str">
            <v>Measure I (MCAS): By spring 2012. at least 35% of all students will achieve a performance rating of proficiency or advanced on the Math MCAS as compared to 19% proficient or higher in 2009; and of those students not achieving proficiency or higher 75% will show typical or higher growth toward proficiency .</v>
          </cell>
        </row>
        <row r="167">
          <cell r="F167" t="str">
            <v>0095000912Measure 2</v>
          </cell>
          <cell r="G167" t="str">
            <v>Measure 2: By spring 2012, at least 50% of all 5th graders will be proficient or advanced on the Math MCAS. as compared to 27% proficient or advanced in 2009.</v>
          </cell>
        </row>
        <row r="168">
          <cell r="F168" t="str">
            <v>0095000912Measure 3</v>
          </cell>
          <cell r="G168" t="str">
            <v>Measure 3: By spring 2012. the mathematics MCAS CPI of all students will be 65 as compared to the mathematics MCAS CPt of 53.6 in 2009.</v>
          </cell>
        </row>
        <row r="169">
          <cell r="F169" t="str">
            <v>0095000912Measure 4</v>
          </cell>
          <cell r="G169" t="str">
            <v>Mearure 4: By spring 2012, the median SGP will be at least 50 as compared to the median mathematics SGP of 37 in 2009.</v>
          </cell>
        </row>
        <row r="170">
          <cell r="F170" t="str">
            <v>0095000912Measure 5</v>
          </cell>
          <cell r="G170" t="str">
            <v>Measure 5: By fall 2010, G*MADE mathematics tool will be used as a baseline assessment in grades K to 5 where 0% of the students participated in 2009. By spring 2011, 60% of our students in grades K-5 will score at least 75% on the final assessment. By spring of 2012, 75% of our students in grades K-5 will score at least 75% on the final assessment</v>
          </cell>
        </row>
        <row r="171">
          <cell r="F171" t="str">
            <v>0095000921Measure 1</v>
          </cell>
          <cell r="G171" t="str">
            <v>Measure I: By June 2012 all agendas and minutes for weekly PlT. and bi-weekly leadership/SIT teams will be maintained. At least 95% of agenda items will focus on improving instructional practices as compared to 88 % in 2009.</v>
          </cell>
        </row>
        <row r="172">
          <cell r="F172" t="str">
            <v>0095000921Measure 2</v>
          </cell>
          <cell r="G172" t="str">
            <v>Measure 2: By June 2012 all teachers in grade level teams will develop Smarte goals and implement action plans to modify instruction and improve student achievement based on current internal ELA and math data. This is a new practice.</v>
          </cell>
        </row>
        <row r="173">
          <cell r="F173" t="str">
            <v>0095000922Measure 1</v>
          </cell>
          <cell r="G173" t="str">
            <v>Measure I: By 2012 100% of teachers will attend structured collaborative planning time for at least 45 minutes weekly to analyze student data and strategize effective instructional practices and individual student needs compared to 88 % of teachers who consistently attended in 2008-2009.</v>
          </cell>
        </row>
        <row r="174">
          <cell r="F174" t="str">
            <v>0095000922Measure 2</v>
          </cell>
          <cell r="G174" t="str">
            <v>Measure 2: By 2012, 100% of classroom teachers will meet with the principal twice yearly in fall and winter to review data and pinpoint needs and plan instruction for their students. This is a newly implemented practice as of winter 2010.</v>
          </cell>
        </row>
        <row r="175">
          <cell r="F175" t="str">
            <v>0095000931Measure 1</v>
          </cell>
          <cell r="G175" t="str">
            <v xml:space="preserve">Measure I: By June 2012 100% of our elective enrichment courses will produce a final product (demonstration, performance, project, or presentation) twice a year that will be showcased for students, staff and families as compared with one showcase in 2009.  </v>
          </cell>
        </row>
        <row r="176">
          <cell r="F176" t="str">
            <v>0095000931Measure 2</v>
          </cell>
          <cell r="G176" t="str">
            <v xml:space="preserve">Measure 2: By June 2012 all students will have an opportunity to evaluate and provide feedback on their elective enrichment courses. This is a practice that will be new as ofJune 2010. This survey will be  created by the ELT team. for the purpose of the survey will be to informing us of which units were well received and which were not. We will then use this data to make changes to upcoming units, do away with the less successful ones and create new units based on students' interest.  </v>
          </cell>
        </row>
        <row r="177">
          <cell r="F177" t="str">
            <v>0095000932Measure 1</v>
          </cell>
          <cell r="G177" t="str">
            <v xml:space="preserve">Measure I: By 2012 all enrichment providers course offerings will be explicitly linked to the standards, aligned with the school wide academic focus and current data. This is an extension of current practice. In 2008-09 teachers submitted plans to administration, but in spring 2012 all unit plans will show the evidence of standards, academic focus and data embedded into the unit plans. Each semester the plans will be revised based on current students' needs. Teachers will submit their unit and plans in writing for pre-approval from an administrator each semester.  </v>
          </cell>
        </row>
        <row r="178">
          <cell r="F178" t="str">
            <v>0095000932Measure 2</v>
          </cell>
          <cell r="G178" t="str">
            <v xml:space="preserve">Measure 2: By 2012 we will have at least four community partners to support enrichment opportunities for students K-5 as compared with one community partner in the 2008 -2009 school year.  </v>
          </cell>
        </row>
        <row r="179">
          <cell r="F179" t="str">
            <v>0348005311Measure 1</v>
          </cell>
          <cell r="G179" t="str">
            <v xml:space="preserve">Measure I: By spring of 2012, the ELA MCAS CPI of all students enrolled since October I, 2009 will be 75, as compared to the baseline of 62.8.  </v>
          </cell>
        </row>
        <row r="180">
          <cell r="F180" t="str">
            <v>0348005311Measure 2</v>
          </cell>
          <cell r="G180" t="str">
            <v xml:space="preserve">Measure 2: By spring of 2012, 65% of students in grades 2-6 will reach the end of the year target for their grade on the MAP assessment as compared to 57.5% in 2009.  </v>
          </cell>
        </row>
        <row r="181">
          <cell r="F181" t="str">
            <v>0348005311Measure 3</v>
          </cell>
          <cell r="G181" t="str">
            <v xml:space="preserve">Measure 3: By spring of 2012, at least 50% of all ELL students will have a SGP in the typical range on the ELA MCAS. The baseline is 46%.  </v>
          </cell>
        </row>
        <row r="182">
          <cell r="F182" t="str">
            <v>0348005311Measure 4</v>
          </cell>
          <cell r="G182" t="str">
            <v xml:space="preserve">Measure 4: By spring of 2012, 90% or more of all Kindergarten students will achieve the benchmark of 35+ on the DIBELS, Phoneme Segmentation Fluency subtest, as compared to 84.9% in spring 2009.  </v>
          </cell>
        </row>
        <row r="183">
          <cell r="F183" t="str">
            <v>0348005311Measure 5</v>
          </cell>
          <cell r="G183" t="str">
            <v xml:space="preserve">Measure 5: By spring of 2012, 70% of all students in grade one will achieve the benchmark of 50+ on DIBELS Nonsense Word Fluency subtest, as compared to 56.8% in spring, 2009.  </v>
          </cell>
        </row>
        <row r="184">
          <cell r="F184" t="str">
            <v>0348005311Measure 6</v>
          </cell>
          <cell r="G184" t="str">
            <v xml:space="preserve">Measures 6 (Required): By spring 2012, the ELA CPI of students will be 70 as compared to a 2009 baseline of 60.3.  </v>
          </cell>
        </row>
        <row r="185">
          <cell r="F185" t="str">
            <v>0348005311Measure 7</v>
          </cell>
          <cell r="G185" t="str">
            <v xml:space="preserve">Measure 7 (Required): By spring 2012, the median ELA SGP of all students will be at least 60 compared to 43.5 in 2009.  </v>
          </cell>
        </row>
        <row r="186">
          <cell r="F186" t="str">
            <v>0348005311Comments1</v>
          </cell>
          <cell r="G186" t="str">
            <v xml:space="preserve">Comments: Measure I: We feel this measure is ambitious because in school year 2009-10, City View Discovery School became the ELL hub for the North Quadrant. Students who do not speak English and are in need of service are enrolled at City View Discovery School. Measure 2: Student Growth is measured through Student Goal Setting Sheets that are used to monitor individual growth for all three benchmark periods annually. See attached Goal Setting Sheets. Measure 3: City View Discovery School will continue to use 50% due to the amount of "New Comers" enrolled in and entering the school's ELL classrooms. City View is the ELL hub for the North Quadrant. Students who do not speak English and are in need of service are enrolled at City View Discovery School.  Measure 4: DIBELS scores of test takers will be used. Measure 5: DIBELS scores of test takers will be used.  </v>
          </cell>
        </row>
        <row r="187">
          <cell r="F187" t="str">
            <v>0348005312Measure 1</v>
          </cell>
          <cell r="G187" t="str">
            <v xml:space="preserve">Measure I: By spring of 2012, the Mathematics MCAS CPI of all students enrolled since October 1, 2009 will be 75. The baseline is 58. </v>
          </cell>
        </row>
        <row r="188">
          <cell r="F188" t="str">
            <v>0348005312Measure 2</v>
          </cell>
          <cell r="G188" t="str">
            <v xml:space="preserve">Measure 2: By spring of 2012, at least 70% of students in grades 2-6 will reach the end of the year target for their grade level on MAP Assessment, as compared to 63.9% in 2009. </v>
          </cell>
        </row>
        <row r="189">
          <cell r="F189" t="str">
            <v>0348005312Measure 3</v>
          </cell>
          <cell r="G189" t="str">
            <v xml:space="preserve">Measure 3: By spring of 2012 at least 60% of all ELL students will have a SGP of 44 or higher in the typical or higher range on the Mathematics MCAS, as compared to 69.3 in 2009. </v>
          </cell>
        </row>
        <row r="190">
          <cell r="F190" t="str">
            <v>0348005312Measure 4</v>
          </cell>
          <cell r="G190" t="str">
            <v xml:space="preserve">Measure 4: By Spring of 20 12. at least 60% of second graders will test proficient or better on their spring math MAP assessment, as compared to 48.8% in spring 2009. </v>
          </cell>
        </row>
        <row r="191">
          <cell r="F191" t="str">
            <v>0348005312Measure 5</v>
          </cell>
          <cell r="G191" t="str">
            <v xml:space="preserve">Measure 5 (Required): By spring 2012, the mathematics CPI of students will be 65 as compared to the baseline mathematics CPI of 55.15 in 2009. </v>
          </cell>
        </row>
        <row r="192">
          <cell r="F192" t="str">
            <v>0348005312Measure 6</v>
          </cell>
          <cell r="G192" t="str">
            <v xml:space="preserve">Measure 6 (Required): By spring 2012, the median mathematics SGP of all students will remain at least 60 as compared to the median mathematics SGP of 61 in 2009. </v>
          </cell>
        </row>
        <row r="193">
          <cell r="F193" t="str">
            <v>0348005312Comments2</v>
          </cell>
          <cell r="G193" t="str">
            <v xml:space="preserve">Comments Measure I: We feel this measure is ambitious because in school year 2009-10. City View Discovery School became the ELL hub for the North Quadrant. Students who do not speak English and are in need of service are enrolled at City View Discovery School. Measure 2: See Attachment -Student's AP scoring sheet. Measure 3: City View Discovery School will use 60% due to the amount of "New Comers" enrolled in and entering the school's ELL classrooms. City View is the ELL hub for the North Quadrant. Students who do not speak English and are in need of service are enrolled at City View Discovery School. Measure 6: City View Discovery School will maintain high growth. General: Worcester does not have a standardized internal mathematics assessment for grades K -I. </v>
          </cell>
        </row>
        <row r="194">
          <cell r="F194" t="str">
            <v>0348005313</v>
          </cell>
          <cell r="G194" t="str">
            <v xml:space="preserve">Objective 3: All students will make strong continual progress toward proficiency and excellence in science. </v>
          </cell>
        </row>
        <row r="195">
          <cell r="F195" t="str">
            <v>0348005313Measure 1</v>
          </cell>
          <cell r="G195" t="str">
            <v xml:space="preserve">Measure I: By spring of 2012, at least 25% of students continously enrolled since October, 2009 will achieve a rating of Proficient or Advanced on the Grade 5 Science MCAS exam. The baseline is 16.7% for continuously enrolled students. </v>
          </cell>
        </row>
        <row r="196">
          <cell r="F196" t="str">
            <v>0348005313Measure 2</v>
          </cell>
          <cell r="G196" t="str">
            <v xml:space="preserve">Measure 2: By spring of 2012. 100% of students in grades 5 and 6 will demonstrate growth in Science Through Experimentation Program (STEP) lab experimentation as evidenced by laboratory journals. </v>
          </cell>
        </row>
        <row r="197">
          <cell r="F197" t="str">
            <v>0348005313Measure 3</v>
          </cell>
          <cell r="G197" t="str">
            <v xml:space="preserve">Measure 3: By spring of 20 12. at least 50% of students in grades K.I, 2 and 3 will have critical science, technology and engineering skills within their grade levels as measured by an end-of-year test. </v>
          </cell>
        </row>
        <row r="198">
          <cell r="F198" t="str">
            <v>0348005313Comments3</v>
          </cell>
          <cell r="G198" t="str">
            <v xml:space="preserve">Comments: Measure 2: In school year 2009-10. a rubric for the journals will be used to determine baseline. Measure 3: End-of-year tests are being created in 2009-10 and will be administered in June of 20 I O. </v>
          </cell>
        </row>
        <row r="199">
          <cell r="F199" t="str">
            <v>0348005321Measure 1</v>
          </cell>
          <cell r="G199" t="str">
            <v xml:space="preserve">Measure I: By school year 2011-2012, 100% of teachers will complete a learning walk focusing on City View's best instructional practices (Six Traits, Reciprocal teaching and Guided Reading) and debrief with their peers, as evidenced by a sign-in sheet and exit slip, complement core instruction, as compared to 75% of teachers attending monthly in 2009. </v>
          </cell>
        </row>
        <row r="200">
          <cell r="F200" t="str">
            <v>0348005321Measure 2</v>
          </cell>
          <cell r="G200" t="str">
            <v>Measure 2: By school year 2011-2012, 100% of teachers will attend weekly common grade level meetings. analyze school data (MCAS, DRA, DIBELS, MAP) and identify needs and align best practices to complement core instruction, as compared to 75% of teachers attending monthly in 2009.</v>
          </cell>
        </row>
        <row r="201">
          <cell r="F201" t="str">
            <v>0348005321Comments1</v>
          </cell>
          <cell r="G201" t="str">
            <v xml:space="preserve">Comments: Measure I: This is a new practice. Measure 2: This is a strengthened practice. </v>
          </cell>
        </row>
        <row r="202">
          <cell r="F202" t="str">
            <v>0348005322Measure 1</v>
          </cell>
          <cell r="G202" t="str">
            <v xml:space="preserve">Measure I: By school year 2011-2012, 100% of teachers report that participation in professional development focused on their area(s) of need as aligned to implementing the school's best practices (six-traits. reciprocal, teaching, guided reading. vocabulary) informed their instructional practice. The baseline for 2009 is '0' because the school did not use an exit slip/ survey. Measure 2: Annually, 100% of City View teachers will meet monthly with the Instructional coaches to engage in data driven analysis specific to the students in their classrooms. as evidenced by sign-in sheets. The baseline is three times per year. Comments: Measure I: Sign in sheets will document participation and an exit slip/survey will be used to determine teachers' reflections. </v>
          </cell>
        </row>
        <row r="203">
          <cell r="F203" t="str">
            <v>0348005322Measure 2</v>
          </cell>
          <cell r="G203" t="str">
            <v xml:space="preserve">Measure 2: This is a strengthened practice; once a month. </v>
          </cell>
        </row>
        <row r="204">
          <cell r="F204" t="str">
            <v>0348005323</v>
          </cell>
          <cell r="G204" t="str">
            <v xml:space="preserve">Objective 3: Leaders coordinate whole-school professional learning activities, including suggesting professional readings, providing opportunities for teacher-led professional development in key areas, and structuring opportunities for cross-team collaboration.  </v>
          </cell>
        </row>
        <row r="205">
          <cell r="F205" t="str">
            <v>0348005323Measure 1</v>
          </cell>
          <cell r="G205" t="str">
            <v xml:space="preserve">Measure I: Annually, 100% of teachers will participate in weekly grade level common planning time and at least 75% of agendas/meeting minutes will reflect a focus on improving instructional practice. The baseline is 75% of teachers attended monthly and &lt;50% of agendas focused on improving instructional practice.  </v>
          </cell>
        </row>
        <row r="206">
          <cell r="F206" t="str">
            <v>0348005323Measure 2</v>
          </cell>
          <cell r="G206" t="str">
            <v xml:space="preserve">Measure 2: Annually, the school schedule will provide time for monthly professional development opportunities focusing on City View's best practices (guided reading. reciprical teaching and six traits). In 2009, 80% of the professional development focused on best practices.  </v>
          </cell>
        </row>
        <row r="207">
          <cell r="F207" t="str">
            <v>0348005323Comments3</v>
          </cell>
          <cell r="G207" t="str">
            <v xml:space="preserve">Comments: Measure I: This is a strengthened practice. Measure 2: 100% of teachers will participate in bi-weekly professional development meetings totaling 10 hours, 6 hours of training during staff development day and common planning time focusing on our I school's best practices.  </v>
          </cell>
        </row>
        <row r="208">
          <cell r="F208" t="str">
            <v>0348005331Measure 1</v>
          </cell>
          <cell r="G208" t="str">
            <v xml:space="preserve">Measure I: Annually until the spring of 2012, 100% of our enrichment programs will produce a final product designed to show student growth through demonstration, performance, projects, or a presentation to be showcased throughout the school (4 times per year).  Beginning in 2009-10, products will demonstrate learning in science/technology/engineering and the school's instructional focus on reading comprehension. Beginning in 2009-10, the Instructional Support Center exit slip will expand to include teacher evaluation as noted by a letter grade for each final product.  </v>
          </cell>
        </row>
        <row r="209">
          <cell r="F209" t="str">
            <v>0348005331Measure 2</v>
          </cell>
          <cell r="G209" t="str">
            <v xml:space="preserve">Measure 2: Annually, through the spring of 2012, 100% of City View students will participate in lessons and tutoring sessions provided by outside partnerships that directly correlate to their grade level classroom curriculum, and 75% of students in a sampled survey will report that these opportunities have helped them to better understand their classroom curriculum.  </v>
          </cell>
        </row>
        <row r="210">
          <cell r="F210" t="str">
            <v>0348005331Comments1</v>
          </cell>
          <cell r="G210" t="str">
            <v xml:space="preserve">Comments: Measure I: This is a strengthened practice because in 2008-09 the school did not include its instructional focus as part of student products and the teachers did not assign a grade for the products. The exit slip will go home with each child's report card, to be signed and returned. While this process has been in place since 2007-08, it is being strengthened by the addition of a letter grade. Measure 2: A survey will be developed during school year 2009-10.  </v>
          </cell>
        </row>
        <row r="211">
          <cell r="F211" t="str">
            <v>0348005332Measure 1</v>
          </cell>
          <cell r="G211" t="str">
            <v xml:space="preserve">Measure I: Each year at least one representative from 100% of community partner's organizations will attend a school orientation. prior to working with our students. which includes training on our school­wide academic focus, common instructional practices and school policies/procedures. The ELT Facilitator will lead this orientation. The 2009 baseline is 50%.  </v>
          </cell>
        </row>
        <row r="212">
          <cell r="F212" t="str">
            <v>0348005332Measure 2</v>
          </cell>
          <cell r="G212" t="str">
            <v xml:space="preserve">Measure 2: By spring 2012, a minimum of 80% of enrichment providers (both teacher and community  partners) will answer "YES" to the question "I feel there has been sufficient communication and support from the school to develop, implement. and assess my enrichment course" on the school's enrichment survey administered annually in May. The baseline is 50%. </v>
          </cell>
        </row>
        <row r="213">
          <cell r="F213" t="str">
            <v>0348005332Comments2</v>
          </cell>
          <cell r="G213" t="str">
            <v xml:space="preserve">Comments: Measure I: In 2008-09 it was not required. </v>
          </cell>
        </row>
        <row r="214">
          <cell r="F214" t="str">
            <v>0348005333</v>
          </cell>
          <cell r="G214" t="str">
            <v xml:space="preserve">Objective 3: Enrichment activities are shared with families and exhibited in ways that increase family and community engagement in the school.  </v>
          </cell>
        </row>
        <row r="215">
          <cell r="F215" t="str">
            <v>0348005333Measure 1</v>
          </cell>
          <cell r="G215" t="str">
            <v xml:space="preserve">Measure I: Annually through 2012, 100% of enrichment staff will collaborate with the core academic teachers to share lesson plans and individual student information, as compared to a baseline of approximately 60% in 2009.  </v>
          </cell>
        </row>
        <row r="216">
          <cell r="F216" t="str">
            <v>0348005333Measure 2</v>
          </cell>
          <cell r="G216" t="str">
            <v xml:space="preserve">Measure 2: Annually through 2012, at least one community partner will provide assistance in tutoring activities to engage targeted students in learning and utilize small group instruction. At least 60% of teachers will report on a questionnaire that the tutoring sessions have helped the identified students to better access the content.  </v>
          </cell>
        </row>
        <row r="217">
          <cell r="F217" t="str">
            <v>0035043011Measure 1</v>
          </cell>
          <cell r="G217" t="str">
            <v>Measure I (MCAS): By Spring 2011, the ELA MCAS CPI of 8th grade students enrolled since October I, 2008 will be 91.4; compared to 85.2 for continuously enrolled 8th grade students between 2006 and 2009.</v>
          </cell>
        </row>
        <row r="218">
          <cell r="F218" t="str">
            <v>0035043011Measure 2</v>
          </cell>
          <cell r="G218" t="str">
            <v>Measure 2 (MCAS): By Spring 2011. the median ELA SG P of all students will be at least 60 (compared to 70 in 2009).</v>
          </cell>
        </row>
        <row r="219">
          <cell r="F219" t="str">
            <v>0035043012Measure 1</v>
          </cell>
          <cell r="G219" t="str">
            <v>Measure I (MCAS): By Spring 2011, the MATH MCAS CPI of 8th grade students enrolled since October I, 2008 will be 83.3; compared to 73.3 for continuously enrolled 8th grade students between 2006 and 2009.</v>
          </cell>
        </row>
        <row r="220">
          <cell r="F220" t="str">
            <v>0035043012Measure 2</v>
          </cell>
          <cell r="G220" t="str">
            <v>Measure 2 (MCAS): By Spring 2011. the median mathematics SGP of all students will be at least 60 compared to 67.5 in 2009</v>
          </cell>
        </row>
        <row r="221">
          <cell r="F221" t="str">
            <v>0035043012Measure 3</v>
          </cell>
          <cell r="G221" t="str">
            <v>Measure 3 (Internal): As an extended day school we are able to offer additional math classes (referred to internally as "Academic Leagues") to students who require extra math support. Currently every quarter we administer pre and post tests in all math Academic Leagues. These tests are designed to assess the math standards that are not covered through the Boston Public School's required pacing guide for typical math classes. Since these standards are not covered in the regular math classes we have made them the focus of our Academic League math classes. At the end of each quarter of the 2010-11 school year our goal is to improve the percent correct by at least 25% from our pre-test • results to our post-test results. Our baseline data will be established at the beginning of each quarter based on our internally administered pre-tests. Currently, we do compute a school-wide comparison of our students' performances on pre and post tests.</v>
          </cell>
        </row>
        <row r="222">
          <cell r="F222" t="str">
            <v>0035043013</v>
          </cell>
          <cell r="G222" t="str">
            <v xml:space="preserve">Objective 3: All students in our subgroups will make strong continual progress toward proficiency and excellence in improvement targets.  </v>
          </cell>
        </row>
        <row r="223">
          <cell r="F223" t="str">
            <v>0035043013Measure 1</v>
          </cell>
          <cell r="G223" t="str">
            <v xml:space="preserve">Measure I a (MCAS): By Spring 2011, the ELA MCAS CPI of all students in the Special Education subgroup enrolled since October I, 2008 will be 67.1; compared to 61.5 (or the subgroup between 2006 and 2009.                                                                                                                                        Measure I b (MCAS): By Spring 2011, the MATH MCAS CPI of all students in the Special Education subgroup enrolled since October I, 2008 will be 58.3; compared to 53.3 (or the subgroup between 2006 and 2009.  </v>
          </cell>
        </row>
        <row r="224">
          <cell r="F224" t="str">
            <v>0035043013Measure 2</v>
          </cell>
          <cell r="G224" t="str">
            <v xml:space="preserve">Measure 2a (MCAS): By Spring 2011, the ELA MCAS CPI of all students in the White subgroup enrolled since October I, 2008 will be 85.8; compared to 76.5 in Spring 2009.                                                                                                              Measure 2b (MCAS): By Spring 2011, the MATH MCAS CPI of students in the White subgroup enrolled since October I. 2008 will be 78.8; compared to 64.7 in Spring 2009  </v>
          </cell>
        </row>
        <row r="225">
          <cell r="F225" t="str">
            <v>0035043021Measure 1</v>
          </cell>
          <cell r="G225" t="str">
            <v xml:space="preserve">Measure I: By the second semester of 2010-2011 fifty percent of teacher-team meeting time and agendas (as documented in team binders) will focus on improving instructional practice (these will be considered instructional meetings and are a new practice). With the guidance of the IL T, during the first semester of the 20 I 0-20 I I school year each team will design a Professional Development Plan (PDP) for their team and then will implement the plan during the second semester. Teachers will be encouraged to design plans that will have the greatest impact on student achievement. Plans may include but are not limited to: a) collaborative coaching and learning cycles, b) II looking at student protocols, c) analysis of student data with "next steps" to improve student achievement, d) common unit/lesson planning sessions, or e) cross-team observations. (Note: This measure applies to all teachers who have "administrative" meeting time built into their schedule.) Currently, we have no instructionally focused team meetings. </v>
          </cell>
        </row>
        <row r="226">
          <cell r="F226" t="str">
            <v>0035043021Measure 2</v>
          </cell>
          <cell r="G226" t="str">
            <v xml:space="preserve">Measure 2: By the second semester of 2010-2011 teacher teams will devote at least 50% of their instructional meetings to school-wide priorities in the Whole School Improvement Plan (WSIP). Currently, no team meeting time is devoted to improving instructional practice. (Note: The arts team will be given some flexibility in enacted this measure. And, this will be documented through team binders.) </v>
          </cell>
        </row>
        <row r="227">
          <cell r="F227" t="str">
            <v>0035043021Measure 3</v>
          </cell>
          <cell r="G227" t="str">
            <v xml:space="preserve">Measure 3: By the second semester of 2010-2011 teachers will evaluate the effectiveness of each professional development session, including but not limited to: department meetings, "Friday Meetings," and instructional team meetings through the use of surveys created by the ILT. The IL T as well as grade level teams will then use this "real time" evaluation data to improve their professional development plan -omitting strategies that are shown to be completely ineffective at improving instruction, enhancing strategies that seem to be marginally effective, and retaining and expanding strategies that prove to be highly effective. </v>
          </cell>
        </row>
        <row r="228">
          <cell r="F228" t="str">
            <v>0035043022Measure 1</v>
          </cell>
          <cell r="G228" t="str">
            <v xml:space="preserve">Measure I: By December 31, 2010, with the Instructional Leadership Team's facilitation, at least 70% of the Edwards BPS teachers will be ELL Category 4 trained. Currently, less than 10% of the staff is trained in Category 4. </v>
          </cell>
        </row>
        <row r="229">
          <cell r="F229" t="str">
            <v>0035043022Measure 2</v>
          </cell>
          <cell r="G229" t="str">
            <v xml:space="preserve">Measure 2: By 2010-2011 Edwards teachers will observe five demonstration classes (live or video tapped) through the school year (4 during Friday P/D and I during team meeting time). Before these observations the volunteer demonstration teacher will share with the staff the objective of the lesson as well as the context of the lesson. After the lesson observation teams will break out to discuss and analyze the lesson. These break out sessions will focus on two questions: I) What strategies were utilized in the lesson that I can use in my own class and 2) What suggestions do I have for the demo teacher that may enhance the learning of his/her students? Following the break out sessions the entire staff will reconvene to share back suggestions and strategies. The administrative team will not participate in the lesson debrief sessions unless explicitly invited by the demonstration teacher. Currently, we have no formal procedure or protocol for teachers to observe their colleagues. </v>
          </cell>
        </row>
        <row r="230">
          <cell r="F230" t="str">
            <v>0035043023</v>
          </cell>
          <cell r="G230" t="str">
            <v xml:space="preserve">Objective 3: Enrichment staff collaborate with core academic teachers to share lesson plans, content, and individual student information. </v>
          </cell>
        </row>
        <row r="231">
          <cell r="F231" t="str">
            <v>0035043023Measure 1</v>
          </cell>
          <cell r="G231" t="str">
            <v xml:space="preserve">Measure I: By 2010-2011 ELT staff will meet four times per year to reflect on instructional practices by analyzing student data, adjusting syllabi, and incorporating state standards into elective class curriculum. Currently, the ELT staff does not meet formally. </v>
          </cell>
        </row>
        <row r="232">
          <cell r="F232" t="str">
            <v>0035043023Measure 2</v>
          </cell>
          <cell r="G232" t="str">
            <v xml:space="preserve">Measure 2: By December 31, 2010 75% of Citizen Schools staff will collaborate with Edwards BPS staff to complete Category 4 training. Currently 0% ofthe Citizen School staff has been trained. </v>
          </cell>
        </row>
        <row r="233">
          <cell r="F233" t="str">
            <v>0035043031Measure 1</v>
          </cell>
          <cell r="G233" t="str">
            <v xml:space="preserve">Measure I: By 2010-11, 100% of our elective classes up from 90%, will produce a final product twice a year: Arts electives (all dance, visual arts, musical theater) will present their talents in a themed showcase, organized with the help of outside providers and viewed by the school community, our neighbors, friends and families. All other final project/presentations will be viewed at our bi-annual Choice Fair. Sports electives will prepare and perform in coordinated competitive sporting events for the season. </v>
          </cell>
        </row>
        <row r="234">
          <cell r="F234" t="str">
            <v>0035043031Measure 2</v>
          </cell>
          <cell r="G234" t="str">
            <v xml:space="preserve">Measure 2: By 2010-11, 2 new elective classes will be expanded and created based on a combination of data from student-interest surveys as well as areas of weaknesses based on MCAS, ANET, FAST-R. class work. and SRI data. </v>
          </cell>
        </row>
        <row r="235">
          <cell r="F235" t="str">
            <v>0035043032Measure 1</v>
          </cell>
          <cell r="G235" t="str">
            <v xml:space="preserve">Measure I: By 2010-11, Outside Providers and BPS ELT staff will meet at least 4 times a year to share our academic school-wide focus (creating syllabi and class objectives). as well as create rubrics for grading. develop strategies for behavior, and identify plans to implement for both strengths and weaknesses in operations. Currently, there are no meetings between the BPS ELT staff and Outside Providers to formally address these issues. </v>
          </cell>
        </row>
        <row r="236">
          <cell r="F236" t="str">
            <v>0035043032Measure 2</v>
          </cell>
          <cell r="G236" t="str">
            <v xml:space="preserve">Measure 2: By 2010-11, school administrators (as well as outside provider administrators) will conduct. at least two observations per term for each elective course (led by either school teachers or  community partners) and provide written feedback based on the elective protocols developed by our Leadership Team. Currently, only 1 observation is done per year. </v>
          </cell>
        </row>
        <row r="237">
          <cell r="F237" t="str">
            <v>0035043033</v>
          </cell>
          <cell r="G237" t="str">
            <v xml:space="preserve">Objective 3: The allocation of resources maximizes individual attention for all students in academic focus area and in non-academic student support such as counseling, advisory groups, and student engagement in school. </v>
          </cell>
        </row>
        <row r="238">
          <cell r="F238" t="str">
            <v>0035043033Measure 1</v>
          </cell>
          <cell r="G238" t="str">
            <v xml:space="preserve">Measure I: By 2010-11, school administration. teachers. and student support personnel will identify and create both a girls and a boys group to be given counseling through an approved curriculum to be taught by certified teachers in that area. Currently, we do not offer such a class. </v>
          </cell>
        </row>
        <row r="239">
          <cell r="F239" t="str">
            <v>0035043033Measure 2</v>
          </cell>
          <cell r="G239" t="str">
            <v xml:space="preserve">Measure 2: By 2010-11, school administration and teachers will create 2 new academic support classes based on the needs of students in areas of improvement (ELL. SPED) as identified by 2009 MCAS data. and all other data resources used by our school. These classes will be in addition to our Academic Leagues. We currently have 4 academic support classes that are run after Academic League during our students typical elective time. </v>
          </cell>
        </row>
        <row r="240">
          <cell r="F240" t="str">
            <v>0165001311Measure 1</v>
          </cell>
          <cell r="G240" t="str">
            <v xml:space="preserve">Measure 1: By Spring of 2012, the ELA MCAS CPI of all students enrolled since October 2009 will be 92.5 as compared to a 86.1 in 2009. </v>
          </cell>
        </row>
        <row r="241">
          <cell r="F241" t="str">
            <v>0165001311Measure 2</v>
          </cell>
          <cell r="G241" t="str">
            <v xml:space="preserve">Measure 2: By Spring of 2012, at least 95% of the students in grades 2-5 will achieve a DIBELS level higher than "At Risk" in oral reading fluency as compared to 87% in Spring 2009. </v>
          </cell>
        </row>
        <row r="242">
          <cell r="F242" t="str">
            <v>0165001311Measure 3</v>
          </cell>
          <cell r="G242" t="str">
            <v xml:space="preserve">Measure 3: By Spring 2012, at least 65% of the students in grades 6-8 will achieve a standard minimum score of 111 on the GRADE test Passage Comprehension as compared to 42.5% in Fall 2009. </v>
          </cell>
        </row>
        <row r="243">
          <cell r="F243" t="str">
            <v>0165001311Measure 4</v>
          </cell>
          <cell r="G243" t="str">
            <v xml:space="preserve">Measure 4: By Spring 2012, the LEP/FLEP median student growth performance on ELA MCAS will be at least 60 as compared to 54.5 in 2009 </v>
          </cell>
        </row>
        <row r="244">
          <cell r="F244" t="str">
            <v>0165001311Measure 5</v>
          </cell>
          <cell r="G244" t="str">
            <v xml:space="preserve">Measure 5: By Spring 2012, the median ELA SGP of the students will be at least 60 compared to the median ELA SGP of 54 in 2009. </v>
          </cell>
        </row>
        <row r="245">
          <cell r="F245" t="str">
            <v>0165001312Measure 1</v>
          </cell>
          <cell r="G245" t="str">
            <v xml:space="preserve">Measure 1: (MCAS) By Spring of 2012, the Math MCAS CPI of students enrolled since October 2009 will be 88.9 as compared to 77.2 in Spring 2009. </v>
          </cell>
        </row>
        <row r="246">
          <cell r="F246" t="str">
            <v>0165001312Measure 2</v>
          </cell>
          <cell r="G246" t="str">
            <v xml:space="preserve">Measure 2: (Internal) By Spring 2012, at least 70% of the students in grade 8 will achieve a passing grade on the District wide math final exam as compared to 55% in Spring 2009. </v>
          </cell>
        </row>
        <row r="247">
          <cell r="F247" t="str">
            <v>0165001312Measure 3</v>
          </cell>
          <cell r="G247" t="str">
            <v xml:space="preserve">Measure 3: (Internal): By Spring 2012, at least 75% of the students in grades 1· 5 will achieve a passing grade on the math final exam as compared to 60% in Spring 2009. (Kindergarten does not take this test). </v>
          </cell>
        </row>
        <row r="248">
          <cell r="F248" t="str">
            <v>0165001312Measure 4</v>
          </cell>
          <cell r="G248" t="str">
            <v>Measure 4: By Spring 2012, the median mathematics SGP of all students will be at least 61 as compared to 45 in 2009</v>
          </cell>
        </row>
        <row r="249">
          <cell r="F249" t="str">
            <v>0165001313</v>
          </cell>
          <cell r="G249" t="str">
            <v xml:space="preserve">Objective 3: All students in "Warning" in MCAS ELA or MCAS Math will participate in ancillary activities during enrichment block. </v>
          </cell>
        </row>
        <row r="250">
          <cell r="F250" t="str">
            <v>0165001313Measure 1</v>
          </cell>
          <cell r="G250" t="str">
            <v xml:space="preserve">Measure 1: By 2012, 85% of students who received "Warning" in MCAS ELA will participate in Lexia, AMP, or Wilson Reading. Literacy Coach will maintain log of monitoring 1 time per month. Currently 65% of these students are receiving services. This is a new practice in those students receiving additional support. Progress the school beginning Fall 2009. </v>
          </cell>
        </row>
        <row r="251">
          <cell r="F251" t="str">
            <v>0165001313Measure 2</v>
          </cell>
          <cell r="G251" t="str">
            <v xml:space="preserve">Measure 2: By 2012, 85% of students who received "Warning" in MCAS Math will participate in Fast Math, River Deep and "I Succeed", math interventions. Math Coach will maintain log of those students receiving additional support. Progress monitoring 1 time per month. Currently 50% of these students are receiving services. This is a new practice in the school beginning Fall 2009. </v>
          </cell>
        </row>
        <row r="252">
          <cell r="F252" t="str">
            <v>0165001321Measure 1</v>
          </cell>
          <cell r="G252" t="str">
            <v xml:space="preserve">Measure 1: Beginning September 2009 - June 2012 agendas and minutes from all team meetings will be recorded by team leaders and submitted to administration on a monthly basis. At least 50% of agenda items will focus on improving instructional practices as determined by the school leadership team. This is a new practice in the school. </v>
          </cell>
        </row>
        <row r="253">
          <cell r="F253" t="str">
            <v>0165001321Measure 2</v>
          </cell>
          <cell r="G253" t="str">
            <v xml:space="preserve">Measure 2: By 2011-2012 all teachers will have completed a minimum of one peer-observation during the course of the school year and debrief these observations during collaborative planning time, which is either team or department time. Teams will keep a log which will be submitted to administration quarterly. This is a new practice in the school. </v>
          </cell>
        </row>
        <row r="254">
          <cell r="F254" t="str">
            <v>0165001322Measure 1</v>
          </cell>
          <cell r="G254" t="str">
            <v xml:space="preserve">Measure 1: Beginning September 2009, the Literacy Coach will meet with each grade level monthly to review achievement data, (DIBELS, GRADE, ELA MCAS) and work with teams to strategize effective instructional practices to meet individual student needs. Literacy Coach will maintain a log which will be submitted once per month to administration. This is a new practice in the school. </v>
          </cell>
        </row>
        <row r="255">
          <cell r="F255" t="str">
            <v>0165001322Measure 2</v>
          </cell>
          <cell r="G255" t="str">
            <v xml:space="preserve">Measure 2: Beginning September 2009, the Math Coach will meet with each grade level monthly to review achievement data, (Benchmark tests, mid-term exams, final exams and Math MCAS) and work with teams to strategize effective instructional practices to meet individual student needs. The Math Coach will maintain a log which will be submitted once per month to administration. This is a new practice in the school. </v>
          </cell>
        </row>
        <row r="256">
          <cell r="F256" t="str">
            <v>0165001323</v>
          </cell>
          <cell r="G256" t="str">
            <v xml:space="preserve">Objective 3: Instructional Leaders (Coaches) will embed teacher professional development in the school day by demonstrating effective instructional practices. </v>
          </cell>
        </row>
        <row r="257">
          <cell r="F257" t="str">
            <v>0165001323Measure 1</v>
          </cell>
          <cell r="G257" t="str">
            <v xml:space="preserve">Measure 1: Beginning September 2009, Technology Leadership team will meet on a monthly basis to collaborate on technology integration lesson planning. Monthly meetings are logged on a wiki site, and will be reviewed by school administration. This is a new practice in the school. </v>
          </cell>
        </row>
        <row r="258">
          <cell r="F258" t="str">
            <v>0165001323Measure 2</v>
          </cell>
          <cell r="G258" t="str">
            <v xml:space="preserve">Measure 2: The technology instructional leader will conduct professional development sessions with teachers on the design, implementation, and maintenance of a collaborative web space (wiki) for effective instructional practices. By June 2012, 60% of the core academic teachers, one from each team will maintain a class wiki. The current level of participation is 25%. </v>
          </cell>
        </row>
        <row r="259">
          <cell r="F259" t="str">
            <v>0165001323Measure 3</v>
          </cell>
          <cell r="G259" t="str">
            <v xml:space="preserve">Measure 3: The technology instructional leader will conduct professional development sessions with teachers to access and implement a lesson plan via the wiki. By June 2012, 100% ofthe grade level teams will access and implement a lesson plan via a collaborative web space (wiki). The current level is 44% participation. </v>
          </cell>
        </row>
        <row r="260">
          <cell r="F260" t="str">
            <v>0165001323Measure 4</v>
          </cell>
          <cell r="G260" t="str">
            <v xml:space="preserve">Measure 4: The Technology Instructional leader will conduct professional development sessions with teachers to create one digital media project that will extend classroom instruction to students' homes. By 2012, 65% of grade level team teachers will create a digital media project. Currently 33% of teachers participate. </v>
          </cell>
        </row>
        <row r="261">
          <cell r="F261" t="str">
            <v>0165001331Measure 1</v>
          </cell>
          <cell r="G261" t="str">
            <v xml:space="preserve">Measure 1: Annually starting June 2010, 90% of the Adobe Youth Voices students will produce a digital media project to be showcased at the end ofthe year for families and the school community. This is a new practice. </v>
          </cell>
        </row>
        <row r="262">
          <cell r="F262" t="str">
            <v>0165001331Measure 2</v>
          </cell>
          <cell r="G262" t="str">
            <v xml:space="preserve">Measure 2: Increased enrichment time in grades 4 -6 has enabled a greater number of students to participate in beginner band. By 2012, middle school band (grades 7 &amp; 8) will increase in size to 30 students. Band instruction is 30 minutes per day. </v>
          </cell>
        </row>
        <row r="263">
          <cell r="F263" t="str">
            <v>0165001332Measure 1</v>
          </cell>
          <cell r="G263" t="str">
            <v xml:space="preserve">Measure 1: Beginning September 2010, school administrators will implement at least two observations per year for each elective course and provide written feedback based on the elective observation protocols developed by our leadership team. This is a new practice. </v>
          </cell>
        </row>
        <row r="264">
          <cell r="F264" t="str">
            <v>0165001332Measure 2</v>
          </cell>
          <cell r="G264" t="str">
            <v xml:space="preserve">Measure 2: By Spring 2012, a minimum of 50% of students will answer "Always" to the question, "What I learn in elective classes/enrichment activities helps me do better in Math and English classes" on the ABT Associates Student Survey administered annually in the spring. The current level is 25%. </v>
          </cell>
        </row>
        <row r="265">
          <cell r="F265" t="str">
            <v>0165001333</v>
          </cell>
          <cell r="G265" t="str">
            <v xml:space="preserve">Objective 3: Students move beyond basic skills to master 21st century skills (oral and written presentation, problem-solving, teamwork, and use of technology) and employ across subject areas. </v>
          </cell>
        </row>
        <row r="266">
          <cell r="F266" t="str">
            <v>0165001333Measure 1</v>
          </cell>
          <cell r="G266" t="str">
            <v xml:space="preserve">Measure 1: By June 2012, 60% of students will indicate using home technology for academic purposes based on a pre and post student technology use survey administered and analyzed by the Technology Leadership Team. According to a survey developed by the Team this Fall, results show that 5% of the students are currently using home technology for academic purposes. This is a new practice at the school. </v>
          </cell>
        </row>
        <row r="267">
          <cell r="F267" t="str">
            <v>0165001333Measure 2</v>
          </cell>
          <cell r="G267" t="str">
            <v>Measure 2: By June 2012, 90% of students in grades 7 &amp; 8 will maintain and update their own digital work portfolio. Student work will be added and reviewed quarterly. This is a new practice at the school.</v>
          </cell>
        </row>
        <row r="268">
          <cell r="F268" t="str">
            <v>0049009011Measure 1</v>
          </cell>
          <cell r="G268" t="str">
            <v xml:space="preserve">Required Measure I (MCAS): By spring 2011, the ELA CPI of all students will be 86 compared to the ELA CPI baseline of 80.9 in 2009. </v>
          </cell>
        </row>
        <row r="269">
          <cell r="F269" t="str">
            <v>0049009011Measure 2</v>
          </cell>
          <cell r="G269" t="str">
            <v>Required Measure 2 (MCAS): By spring 20 II, the median ELA SGP of students will be at least 60 as compared to the median ELA SGP of 41 in 2009.</v>
          </cell>
        </row>
        <row r="270">
          <cell r="F270" t="str">
            <v>0049009011Measure 3</v>
          </cell>
          <cell r="G270" t="str">
            <v>(Internal): By spring 20 II, the percent of students in Grades K-8 who are reading at or above grade level (District benchmark independent level) will be 70% as compared to the baseline of 56% in 2009.</v>
          </cell>
        </row>
        <row r="271">
          <cell r="F271" t="str">
            <v>0049009011Measure 4</v>
          </cell>
          <cell r="G271" t="str">
            <v>Measure 4: By spring 20 II, the percent of students in Grades 1-8 who will be at or above "proficient" (Grades I &amp; 2) and "solid" (Grades 3-8) on the spring District writing prompt (rubric) will be 33% as compared to the baseline of 28% in 2009.</v>
          </cell>
        </row>
        <row r="272">
          <cell r="F272" t="str">
            <v>0049009012Measure 1</v>
          </cell>
          <cell r="G272" t="str">
            <v>Required Measure I (MCAS): By spring 20 I I, the mathematics CPI of all swdents will be 70 compared to the baseline mathematics CPI baseline of 59.9 in 2009.</v>
          </cell>
        </row>
        <row r="273">
          <cell r="F273" t="str">
            <v>0049009012Measure 2</v>
          </cell>
          <cell r="G273" t="str">
            <v>Required Measure 2 (MCAS): By spring 2011, the median mathematics SGP will be at least 60 compared to the median mathematics SGP of 41 in 2009.</v>
          </cell>
        </row>
        <row r="274">
          <cell r="F274" t="str">
            <v>0049009012Measure 3</v>
          </cell>
          <cell r="G274" t="str">
            <v>Measure 3 (Internal): By spring 20 II, the percent of swdents in Grades 1-8 who achieve 70% or better on spring (Units 1-6) District cumulative mathematics tests will be 20 I0 results + 10%. New initiative.</v>
          </cell>
        </row>
        <row r="275">
          <cell r="F275" t="str">
            <v>0049009012Measure 4</v>
          </cell>
          <cell r="G275" t="str">
            <v>Measure 4: By spring 20 II, the percent of students in Grades 5 and 8 who achieve 70% or better on spring District computation mathematics tests will be 20 I0 results + 10%. New initiative.</v>
          </cell>
        </row>
        <row r="276">
          <cell r="F276" t="str">
            <v>0049009013</v>
          </cell>
          <cell r="G276" t="str">
            <v>Special education students will make progress in ELA and mathematics.</v>
          </cell>
        </row>
        <row r="277">
          <cell r="F277" t="str">
            <v>0049009013Measure 1</v>
          </cell>
          <cell r="G277" t="str">
            <v>Measure I: By spring 2011, the ELA CPI of special education students will be 65.6 compared to the ELA CPI baseline of 59.5 in 2009.</v>
          </cell>
        </row>
        <row r="278">
          <cell r="F278" t="str">
            <v>0049009013Measure 2</v>
          </cell>
          <cell r="G278" t="str">
            <v>Measure 2: By spring 2011, the mathematics CPI of special education students will be 53.2 compared to the mathematics CPI baseline of 42.9 in 2009.</v>
          </cell>
        </row>
        <row r="279">
          <cell r="F279" t="str">
            <v>0049009021Measure 1</v>
          </cell>
          <cell r="G279" t="str">
            <v xml:space="preserve">Measure I: By spring 2011, "setting high standards, assessing student learning, andlor strengthening instructional practices" will be an item on the agenda and reported in the minutes of Cluster Team meetings at a minimum of 2010 results + 10%. New initiative.   </v>
          </cell>
        </row>
        <row r="280">
          <cell r="F280" t="str">
            <v>0049009021Measure 2</v>
          </cell>
          <cell r="G280" t="str">
            <v>Measure 2: By spring 2011,, a survey will be developed and administered to teachers and administrators to help evaluate the effectiveness of English language arts, mathematics, and science coaching practices. Survey responses will be used to improve coaching models.</v>
          </cell>
        </row>
        <row r="281">
          <cell r="F281" t="str">
            <v>0049009022Measure 1</v>
          </cell>
          <cell r="G281" t="str">
            <v xml:space="preserve">Measure I: By spring 2011, 95% of literacy teachers, who have been in the position for two or more years, will have completed one or more Initial literacy trainings as compared to the baseline of 84% in 2009.  </v>
          </cell>
        </row>
        <row r="282">
          <cell r="F282" t="str">
            <v>0049009022Measure 2</v>
          </cell>
          <cell r="G282" t="str">
            <v xml:space="preserve">Measure 2: By spring 2011,, an Instructional Leadership Team will be established to analyze data, review and refine teaching practice, and develop team leaders. New initiative.  </v>
          </cell>
        </row>
        <row r="283">
          <cell r="F283" t="str">
            <v>0049009023</v>
          </cell>
          <cell r="G283" t="str">
            <v xml:space="preserve">Objective 3: Leadership Team enables inter-classroom visitations so teachers can observe peers and use information to improve instructional practice.  </v>
          </cell>
        </row>
        <row r="284">
          <cell r="F284" t="str">
            <v>0049009023Measure 1</v>
          </cell>
          <cell r="G284" t="str">
            <v xml:space="preserve">Measure I: By spring 2011,,90% of scheduled peer observations (6 x the number of full time, certified teachers) will be performed (eVidence: reflection sheets). Collecting data about peer observations is a new initiative.  </v>
          </cell>
        </row>
        <row r="285">
          <cell r="F285" t="str">
            <v>0049009023Measure 2</v>
          </cell>
          <cell r="G285" t="str">
            <v xml:space="preserve">Measure 2: By spring 2011,, every general education classroom teacher will perform at least one peer observation in an ASD classroom (evidence: reflection sheets). New initiative.  </v>
          </cell>
        </row>
        <row r="286">
          <cell r="F286" t="str">
            <v>0049009031Measure 1</v>
          </cell>
          <cell r="G286" t="str">
            <v xml:space="preserve">Measure I: By spring 2011,, 80% of Grade 8 students will score at least 75% on the Academy Graduation Portfolio and Presentation. (evidence: scored rubric). Grading the portfolio is a new initiative. </v>
          </cell>
        </row>
        <row r="287">
          <cell r="F287" t="str">
            <v>0049009031Measure 2</v>
          </cell>
          <cell r="G287" t="str">
            <v xml:space="preserve">Measure 2: By spring 20 II. at least 80% of enrichment courses will produce a final, graded (scored rubric) product (demonstration. performance, project, or presentation) showcased to families and the broader school community. New initiative. </v>
          </cell>
        </row>
        <row r="288">
          <cell r="F288" t="str">
            <v>0049009032Measure 1</v>
          </cell>
          <cell r="G288" t="str">
            <v xml:space="preserve">Measure I: Early in fall 20 I O. the Academy will require attendance at a Community Partners Orientation for all community partners. At this training all partners will receive information about the Academy's academic focus. common instructional practices. and school policies and procedures. New initiative. </v>
          </cell>
        </row>
        <row r="289">
          <cell r="F289" t="str">
            <v>0049009032Measure 2</v>
          </cell>
          <cell r="G289" t="str">
            <v xml:space="preserve">Measure 2: Early in fall 20 I 0, each community partner will co-deSign with the classroom teacher and the Director of Expanded Learning Time a program quality assessment rubric to be used at the end of each semester (18 weeks). New initiative. </v>
          </cell>
        </row>
        <row r="290">
          <cell r="F290" t="str">
            <v>0049009033</v>
          </cell>
          <cell r="G290" t="str">
            <v xml:space="preserve">Objective 3: Students move beyond basic skills to master 21 st century skills (oral and written presentation. problem-solving, teamwork. and use of technology) and employ across subject areas. </v>
          </cell>
        </row>
        <row r="291">
          <cell r="F291" t="str">
            <v>0049009033Measure 1</v>
          </cell>
          <cell r="G291" t="str">
            <v xml:space="preserve">Measure I: By spring 20 I I, all students in Grades 1·8 will deliver a public. oral presentation assessed by grade­level rubrics. New Initiative. </v>
          </cell>
        </row>
        <row r="292">
          <cell r="F292" t="str">
            <v>0049009033Measure 2</v>
          </cell>
          <cell r="G292" t="str">
            <v xml:space="preserve">Measure 2: By spring 20 I I. all students in grades 3-8 will present a piece of work. which uses technology for investigation, collaboration. and/or communication and is assessed by grade-level rubrics. New Initiative. </v>
          </cell>
        </row>
        <row r="293">
          <cell r="F293" t="str">
            <v>0100000611Measure 1</v>
          </cell>
          <cell r="G293" t="str">
            <v xml:space="preserve">Measure 1 (MCAS): By Spring 2012, at least 80% of students who enrolled since October 1, 2009 will achieve a performance rating of proficiency or advanced on the ELA MCAS or will show "typical" or higher growth toward proficiency. </v>
          </cell>
        </row>
        <row r="294">
          <cell r="F294" t="str">
            <v>0100000611Measure 2</v>
          </cell>
          <cell r="G294" t="str">
            <v xml:space="preserve">Measure 2 (Internal): In the Spring 2009, 53 % of Brophy Students in grades K to 5 achieved the grade level benchmark on the ORA. By Spring 2012, at least 73% of students in Grades K to 5 will achieve the grade level or above benchmark on the ORA or show a minimum of one year's growth for each year administered as compared to 53 % in Spring 2009. (See attachment for explanation of ORA grade level Scores.) </v>
          </cell>
        </row>
        <row r="295">
          <cell r="F295" t="str">
            <v>0100000611Measure 3</v>
          </cell>
          <cell r="G295" t="str">
            <v xml:space="preserve">Measure 3:ln Winter 2010 49 % of Brophy Students in Gr. 2 -5 who were eligible to take the Reading Comprehension of the GRADE Assessment achieved a median score of Stanine 6 or above. By Spring 2012, at least 69% of Brophy Students in Gr. 2 -5 who are eligible to take the Reading Comprehension of the GRADE Assessment will achieve at the sixth stanine level or above or achieve minimum one years growth. (see attachment for further explanation of the GRADE scores.) </v>
          </cell>
        </row>
        <row r="296">
          <cell r="F296" t="str">
            <v>0100000611Measure 4</v>
          </cell>
          <cell r="G296" t="str">
            <v>Measure 4: By spring 2012, the ELA CPI of students will be 80 compared to the ELA CPI of 73.6 in 2009</v>
          </cell>
        </row>
        <row r="297">
          <cell r="F297" t="str">
            <v>0100000611Measure 5</v>
          </cell>
          <cell r="G297" t="str">
            <v xml:space="preserve">Measure 5: By spring 2012, the median ELA SGP will be at least 60 compared to the ELA SGP of 56 in 2009. </v>
          </cell>
        </row>
        <row r="298">
          <cell r="F298" t="str">
            <v>0100000612Measure 1</v>
          </cell>
          <cell r="G298" t="str">
            <v>Measure 1 (MCAS): By spring 2012, at least 80% of students enrolled since October 1, 2009 will achieve a performance rating of proficiency or advanced on the Math MCAS or will show "typical" growth or higher toward proficiency.</v>
          </cell>
        </row>
        <row r="299">
          <cell r="F299" t="str">
            <v>0100000612Measure 2</v>
          </cell>
          <cell r="G299" t="str">
            <v>Measure 2 (Internal): In Spring 2009, students in grades 1-5 had a median score of 71 % correct on the Framingham District Math Assessment. By spring 2012, the median score of the students in grades 1-5 will increase to 81 % correct.</v>
          </cell>
        </row>
        <row r="300">
          <cell r="F300" t="str">
            <v>0100000613</v>
          </cell>
          <cell r="G300" t="str">
            <v>Objective 3: Brophy ELL students will make strong continual progress toward proficiency and excellence in ELA and Math</v>
          </cell>
        </row>
        <row r="301">
          <cell r="F301" t="str">
            <v>0100000613Measure 1</v>
          </cell>
          <cell r="G301" t="str">
            <v xml:space="preserve">Measure 1: By Spring 2012, the median ELA SGP for LEP students will be at least 43 compared to the ELA SGP of 33 in 2009. </v>
          </cell>
        </row>
        <row r="302">
          <cell r="F302" t="str">
            <v>0100000613Measure 2</v>
          </cell>
          <cell r="G302" t="str">
            <v xml:space="preserve">Measure 2: By Spring 2012, the median Math SGP for LEP students will be at least 46 compared to the ELA SGP of 36 in 2009. </v>
          </cell>
        </row>
        <row r="303">
          <cell r="F303" t="str">
            <v>0100000621Measure 1</v>
          </cell>
          <cell r="G303" t="str">
            <v xml:space="preserve">Measure 1: Each year, agendas and minutes from all team meetings will be submitted to the Leadership Team and at least 75% of agenda items will focus on improving instructional practices (as determined by the school's leadership team. ) This is a new practice. </v>
          </cell>
        </row>
        <row r="304">
          <cell r="F304" t="str">
            <v>0100000621Measure 2</v>
          </cell>
          <cell r="G304" t="str">
            <v xml:space="preserve">Measure 2: By Spring of 2012, Grade Level Teams will have an average of 60 minutes of collaboration time each week (as compared to 40 minutes on Oct. 2009.) </v>
          </cell>
        </row>
        <row r="305">
          <cell r="F305" t="str">
            <v>0100000622Measure 1</v>
          </cell>
          <cell r="G305" t="str">
            <v xml:space="preserve">Measure 1: By the end of 2011 -2012, 100% of teachers in grade K-5 will post curriculum focused student achievement as data three times a year on a public data wall. This is a new practice. </v>
          </cell>
        </row>
        <row r="306">
          <cell r="F306" t="str">
            <v>0100000622Measure 2</v>
          </cell>
          <cell r="G306" t="str">
            <v xml:space="preserve">Measure 2: By the end of 2011 -2012, 100% of teachers in grade K-5 will post internal data on individual and grade level "stoplight folders" and will analyze that data during collaboration at least three times during the school year. This is a new practice. </v>
          </cell>
        </row>
        <row r="307">
          <cell r="F307" t="str">
            <v>0100000623</v>
          </cell>
          <cell r="G307" t="str">
            <v>Objective 3:</v>
          </cell>
        </row>
        <row r="308">
          <cell r="F308" t="str">
            <v>0100000623Measure 1</v>
          </cell>
          <cell r="G308" t="str">
            <v xml:space="preserve">Measure 1: This year, the enrichment teachers are meeting infrequently with grade level classroom teachers to plan lessons and share information on student progress. By the spring of 2012,80% of enrichment teachers will meet with grade level classroom teachers for 60 minutes each trimester to plan lessons and share information on student progress. </v>
          </cell>
        </row>
        <row r="309">
          <cell r="F309" t="str">
            <v>0100000623Measure 2</v>
          </cell>
          <cell r="G309" t="str">
            <v xml:space="preserve">Measure 2: This year, the classroom teachers do not meet with specialists (art, music, gym, special education) in structured collaboration. By the Spring of 2012, 80% of specialists will meet with grade level classroom teachers for 60 minutes each trimester to strategize effective instructional practices as it relates to the of ELL and Standard Education students. </v>
          </cell>
        </row>
        <row r="310">
          <cell r="F310" t="str">
            <v>0100000631Measure 1</v>
          </cell>
          <cell r="G310" t="str">
            <v xml:space="preserve">Measure 1: By 2012, 80% of our enrichment courses will produce a final group product (demonstration, performance project or presentation) that will be showcased at the end of our first trimester and during Open House in the Spring for families and the broader school community. Although we have had several showings of EL T projects for parents, the requirement of a final project is a new practice. </v>
          </cell>
        </row>
        <row r="311">
          <cell r="F311" t="str">
            <v>0100000631Measure 2</v>
          </cell>
          <cell r="G311" t="str">
            <v xml:space="preserve">Measure 2: Each year 100% of our enrichment staff will send home a standardized letter to parents at the beginning of each trimester. The letter (in English and Spanish) will introduce the staff, describe the activities, goals and connections to the state standards. Currently, approximately 50% of our enrichment staff sends home some type of informal communication to parents. </v>
          </cell>
        </row>
        <row r="312">
          <cell r="F312" t="str">
            <v>0100000632Measure 1</v>
          </cell>
          <cell r="G312" t="str">
            <v xml:space="preserve">Measure 1: By 2012, 80% of enrichment teachers will participate in at least two training sessions per year with the principal, EL T facilitator and Leadership Team members to review how enrichment activities support the school-wide focus and common instructional practices. This is a new practice. </v>
          </cell>
        </row>
        <row r="313">
          <cell r="F313" t="str">
            <v>0100000632Measure 2</v>
          </cell>
          <cell r="G313" t="str">
            <v xml:space="preserve">Measure 2: By Spring 2012, the principal or EL T Facilitator and Leadership Team Members will collaborate for 60 minutes with enrichment providers (including teachers and community partners) at the beginning of each trimester to ensure that at least 50% of enrichment time is related to the core curriculum and aligned with the school's academic focus and culture. This is a new practice. </v>
          </cell>
        </row>
        <row r="314">
          <cell r="F314" t="str">
            <v>0100000633</v>
          </cell>
          <cell r="G314" t="str">
            <v>Objective 3:</v>
          </cell>
        </row>
        <row r="315">
          <cell r="F315" t="str">
            <v>0100000633Measure 1</v>
          </cell>
          <cell r="G315" t="str">
            <v xml:space="preserve">Measure 1: Each year from 2009 -2012, 90% of Brophy Students grade K -5 will participate in 12 hours of WeUness Activities including nutrition, safety, and fitness (Le. Yoga and Tae Kwon 0). Currently, in elementary schools in Framingham there is no time available for these types of Wellness Activities (with the exception of the 5th grade weekly health program.) </v>
          </cell>
        </row>
        <row r="316">
          <cell r="F316" t="str">
            <v>0100000633Measure 2</v>
          </cell>
          <cell r="G316" t="str">
            <v xml:space="preserve">Measure 2: On Monday and Tuesday afternoons the students participate in enrichment activities by grade level. By Spring of 2012, 80% of those activities will provide academic components specified in the state frameworks or standards as documented in the course descriptions. This is a new practice. </v>
          </cell>
        </row>
        <row r="317">
          <cell r="F317" t="str">
            <v>0035054611Measure 1</v>
          </cell>
          <cell r="G317" t="str">
            <v>Measure I: 9th grade reading benchmark By 2012, using the DAR pretest as the baseline, 80% of identified 9th grade students (identified because by scoring at or below the 25th percentile on the Gates MacGinitie Silent Reading Test) will be able to read at mastery (90% accuracy and good comprehension) graded passages at least one grade level above their DAR baseline by the end of their 9th grade year. [Current baseline: In 2009, 74% of identified students who participated in the summer reading program read at mastery [90% accuracy and good comprehension] graded passages at least one grade level above their DAR baseline by the end of the summer reading program.]</v>
          </cell>
        </row>
        <row r="318">
          <cell r="F318" t="str">
            <v>0035054611Measure 2</v>
          </cell>
          <cell r="G318" t="str">
            <v>Measure 2: Humanities 3 benchmark By 2012, 90% of Humanities 3 students will earn a "3" or better on the Humanities "3" benchmark as measured through common scoring on the Humanities 3 rubric. [Current baseline: In 2009, 80% of Humanities 3 students earned a "3" or better on the Humanities "3" benchmark as measured through common scoring on the Humanities 3 rubric.]</v>
          </cell>
        </row>
        <row r="319">
          <cell r="F319" t="str">
            <v>0035054611Measure 3</v>
          </cell>
          <cell r="G319" t="str">
            <v>Measure 3: Required MCAS CPI ELA By Spring 2012, the ELA MCAS CPI will be at or above our current baseline of 92.5. [Current baseline: In 2009 our ELA MCAS CPI was 92.5.]</v>
          </cell>
        </row>
        <row r="320">
          <cell r="F320" t="str">
            <v>0035054611Measure 4</v>
          </cell>
          <cell r="G320" t="str">
            <v>Measure 4: Required MCAS SGP ELA By Spring 2012, the median ELA SGP of students will be at least 50. [Current baseline: In 2009 our ELA SGP was 36.]</v>
          </cell>
        </row>
        <row r="321">
          <cell r="F321" t="str">
            <v>0035054612Measure 1</v>
          </cell>
          <cell r="G321" t="str">
            <v xml:space="preserve">Measure I: Math 3 passing rate By 2012, the passing rate in Math 3 in 2012 will be 88%. This increase in student achievement will result from a new intervention: students identified through an assessment at the end of Math I as needing additional math support take an additional math class in their sophomore year. [Current baseline: In 2008-2009. 78% of students passed Math 3. We instituted the additional math course intervention to raise student achievement in 2009-2010.]  </v>
          </cell>
        </row>
        <row r="322">
          <cell r="F322" t="str">
            <v>0035054612Measure 2</v>
          </cell>
          <cell r="G322" t="str">
            <v xml:space="preserve">Measure 2: Required MCAS CPI MATH By Spring 2012, the Math MCAS CPI will be at or above 87.2. [Current baseline: In 2009. our Math MCAS CPI was 87.2.]  </v>
          </cell>
        </row>
        <row r="323">
          <cell r="F323" t="str">
            <v>0035054612Measure 3</v>
          </cell>
          <cell r="G323" t="str">
            <v xml:space="preserve">Measure 3: Required MCAS SGP MATH By Spring 2012, the Math MCAS SGP will be at least 50. [Current baseline: In 2009, our Math MCAS SGP was 36.]  </v>
          </cell>
        </row>
        <row r="324">
          <cell r="F324" t="str">
            <v>0035054613</v>
          </cell>
          <cell r="G324" t="str">
            <v xml:space="preserve">Objective 3: All students will make strong continual progress toward proficiency and excellence in their arts and academics.  </v>
          </cell>
        </row>
        <row r="325">
          <cell r="F325" t="str">
            <v>0035054613Measure 1</v>
          </cell>
          <cell r="G325" t="str">
            <v xml:space="preserve">Measure I: Sophomore arts benchmark By 2012, 85% of students will pass their sophomore benchmark in their discipline in order to move from tenth to eleventh grade [Current baseline: In 2009, 75% of students passed their sophomore benchmark in order to move from tenth to eleventh grade].  </v>
          </cell>
        </row>
        <row r="326">
          <cell r="F326" t="str">
            <v>0035054613Measure 2</v>
          </cell>
          <cell r="G326" t="str">
            <v>Measure 2: A more representative honor roll. By 2012, the ratio of young men of color on honor roll will be 1 of every 3. [Current baseline: In 2009, 1 of every 2 young white men is on honor roll whereas 1 of every 4 young men of color/non Caucasian young men is on honor roll. Therefore, young men of color are underrepresented on honor roll. We do not see a similar under representation when we look at the achievement of our young women.]</v>
          </cell>
        </row>
        <row r="327">
          <cell r="F327" t="str">
            <v>0035054621Measure 1</v>
          </cell>
          <cell r="G327" t="str">
            <v xml:space="preserve">Measure I: Development of a more regular and more classroom-based progress monitoring system in 9th grade seminar. By 2012, students entering BAA in the 9th grade scoring at or below the 25th percentile on the Gates MacGinitie Silent Reading Test will be identified for progress monitoring in the fall. and this progress monitoring will be done by classroom teachers at least 4 times throughout the year, once per term. [Current baseline: In the 2009-10 school year progress monitoring is done by reading specialists outside of the classroom twice a year, once in the fall and once in the spring. Reading specialists need to design professional development that will enable teachers to take over the progress monitoring.]  </v>
          </cell>
        </row>
        <row r="328">
          <cell r="F328" t="str">
            <v>0035054621Measure 2</v>
          </cell>
          <cell r="G328" t="str">
            <v xml:space="preserve">Measure 2: Re-alignment of the Seminar curriculum. By 2012, staff will have worked together to articulate the scaffolding in seminar across the grades and to balance the amount of reading, writing, and research instruction. Regarding specific curriculum balance of reading, writing, research assignments/activities: 9th grade seminar will increase reading, decrease writing, maintain research 10th grade seminar will maintain reading, maintain writing, increase research 12/11 seminar will maintain reading, maintain writing, increase research 11/12 seminar will maintain reading, maintain writing, increase research [Current baseline: An internal curriculum review of seminar in 2009-2010 revealed that the scaffolding in the seminar curriculum across grades 9-12 needs to be refined and the amount of reading, writing, and research instruction in each grade was not well balanced. Teacher teams need to re-organize their team goals to address these concerns.]  </v>
          </cell>
        </row>
        <row r="329">
          <cell r="F329" t="str">
            <v>0035054622Measure 1</v>
          </cell>
          <cell r="G329" t="str">
            <v>Measure I: Increase of common planning time in upper house seminar. By 2012, common planning time in upper house seminar will increase to an average of one hour per week. [Current baseline: In 2009, common planning time in the upper house averages one hour a month.  Leadership team will need to construct a meeting plan change to increase common planning time in the upper house.]</v>
          </cell>
        </row>
        <row r="330">
          <cell r="F330" t="str">
            <v>0035054622Measure 2</v>
          </cell>
          <cell r="G330" t="str">
            <v xml:space="preserve">Measure 2: Creation of more interdisciplinary units. By the spring of 2012, the number of cooperative interdisciplinary units in upper house seminar and arts curriculum will increase to an average of 3 per year.  [Current baseline: In 2009, the average number of cooperative interdisciplinary units in upper house seminar and arts curriculum is 1 per year. Leadership team needs to construct a meeting plan so teachers have the increased common planning needed to construct the units; teachers need to change the instructional calendar so students can be taught by teachers from other disciplines. </v>
          </cell>
        </row>
        <row r="331">
          <cell r="F331" t="str">
            <v>0035054631Measure 1</v>
          </cell>
          <cell r="G331" t="str">
            <v>Measure I: Creation of common rubrics for writing reviews of artistic performances. By 2012, upper house seminar teachers will create a common rubric for writing artistic reviews. [Current baseline: Currently, there are no common rubrics for writing artistic reviews.]</v>
          </cell>
        </row>
        <row r="332">
          <cell r="F332" t="str">
            <v>0035054631Measure 2</v>
          </cell>
          <cell r="G332" t="str">
            <v>Measure 2: Student use of rubrics. By 2012, all BAA upper house students will be required to attend at least one performance outside of their major and document that attendance using the common rubric for reviews. [Current baseline: Currently, students are not required to attend performances outside of their major.]</v>
          </cell>
        </row>
        <row r="333">
          <cell r="F333" t="str">
            <v>0035054631Measure 3</v>
          </cell>
          <cell r="G333" t="str">
            <v xml:space="preserve">Measure 3: Development of a school-wide digital portfolio system. By 2012, all 9th and 10th grade students will have Google sites that map their individual growth towards our habits of the graduate. Teachers will collaborate across disciplines to create the common template these Google sites. [Current baseline: In 2009, all students have some course-based digital work, but that work is not collected by students on individual student Google sites that show their work from multiple courses. Teachers have not collaborated to build the common template for student Google sites. We will begin implementing a common template for Google sites with the 9th grade class in 2010-20 II.] </v>
          </cell>
        </row>
        <row r="334">
          <cell r="F334" t="str">
            <v>0035054632Measure 1</v>
          </cell>
          <cell r="G334" t="str">
            <v>Measure I: By 2012, the percentage of students in dual enrollment classes who complete their dual enrollment coursework will increase to 80%. [Current baseline: In 2009. the percentage of students in dual enrollment classes who complete their dual enrollment coursework is 60%.]</v>
          </cell>
        </row>
        <row r="335">
          <cell r="F335" t="str">
            <v>0035054632Measure 2</v>
          </cell>
          <cell r="G335" t="str">
            <v xml:space="preserve">Measure 2: BAA's score on the School Mental Health Capacity Instrument [a survey instrument administered to students and staff] will remain between 55 and 60. demonstrating a "proactive approach to mental health." [Current baseline: In 2009, our score on the School Mental Health Capacity Instrument [a survey instrument administered to students and staff] was 57, demonstrating a "proactive approach to mental health." </v>
          </cell>
        </row>
        <row r="336">
          <cell r="F336" t="str">
            <v>01650057A11Measure 1</v>
          </cell>
          <cell r="G336" t="str">
            <v xml:space="preserve">Measure I (MCAS): By spring 2011, at least 75% of grades 7 &amp; 8 students who enrolled in this school since Oct. I, 2008 will achieve a performance rating of proficiency or advanced on the ELA MCAS; the remaining 25% of grades 7 &amp; 8 students not achieving proficiency or higher will have a Student Growth Percentile of at least 40.  </v>
          </cell>
        </row>
        <row r="337">
          <cell r="F337" t="str">
            <v>01650057A11Measure 2</v>
          </cell>
          <cell r="G337" t="str">
            <v xml:space="preserve">Measure 2 (Internal): By spring 2011, at least 75% of grades 7 &amp; 8 students who enrolled in this school since Oct. 1, 2008 and scored below 70 on their fall 2008 assessment will show growth of at least 20% on our district-wide ELA Final Exams. For example, a student who received a 69% on the 2008 final exam will have an exam score of 82.8 % or higher.  </v>
          </cell>
        </row>
        <row r="338">
          <cell r="F338" t="str">
            <v>01650057A11Measure 3</v>
          </cell>
          <cell r="G338" t="str">
            <v xml:space="preserve">Measure 3 (MCAS): By spring 2011, the median Student Growth Percentile for grades 5, 6, 7, &amp; 8 and will be at least 60 as compared to the ELA Student Growth Percentile of 52 in 2009.  </v>
          </cell>
        </row>
        <row r="339">
          <cell r="F339" t="str">
            <v>01650057A12Measure 1</v>
          </cell>
          <cell r="G339" t="str">
            <v xml:space="preserve">Measure I (MCAS): By spring 2011, at least 75% of grades 7 &amp; 8 students who enrolled in this school since Oct. I, 2008 will achieve a performance rating of proficiency or advanced on the Math MCAS; the remaining 25% of grades 7 &amp; 8 students not achieving proficiency or higher will have a Student Growth Percentile of at least 40.  </v>
          </cell>
        </row>
        <row r="340">
          <cell r="F340" t="str">
            <v>01650057A12Measure 2</v>
          </cell>
          <cell r="G340" t="str">
            <v xml:space="preserve">Measure 2 (Internal): By spring 2011, at least 75% of grades 7 &amp; 8 students who enrolled in this school since Oct. I, 2008 and scored below 70 on their fall 2008 assessment will show growth of at least 20% on our district-wide Math Final Exams. For example, a student who received 69% on the 2008 final exam will now have an exam score of 82.8% or higher. Measure 3 (MCAS): By spring 20 II, the median Student Growth Percentile for grades 5, 6, 7, &amp; 8 and will be at least 60 as compared to the Math Student Growth Percentile of 46 in 2009.  </v>
          </cell>
        </row>
        <row r="341">
          <cell r="F341" t="str">
            <v>01650057A12Measure 3</v>
          </cell>
          <cell r="G341" t="str">
            <v>Measure 3 (MCAS): By spring 2011, the median Student Growth Percentile for grades 5, 6, 7, &amp; 8 and will be at least 60 as compared to the Math Student Growth Percentile of 46 in 2009.</v>
          </cell>
        </row>
        <row r="342">
          <cell r="F342" t="str">
            <v>01650057A13</v>
          </cell>
          <cell r="G342" t="str">
            <v xml:space="preserve">Objective 3: By spring 2011, the exploratory teachers and the interventionist teachers will collaborate with core academic teachers to share lessons and content to enhance cross-curricular connections which will Improve student achievement as evident on their Report Cards. </v>
          </cell>
        </row>
        <row r="343">
          <cell r="F343" t="str">
            <v>01650057A13Measure 1</v>
          </cell>
          <cell r="G343" t="str">
            <v xml:space="preserve">Measure I: By spring 2011, at least 75% of our grades 7 &amp; 8 English Language Learners who enrolled in this school since Oct. 1, 2008 will be successfully mainstreamed out of Sheltered English Immersion classes. This will be measured by success on the MEPA and MCAS as well as the new SEI teaching model at The Salemwood Middle School which began in Sept. 2009. </v>
          </cell>
        </row>
        <row r="344">
          <cell r="F344" t="str">
            <v>01650057A13Measure 2</v>
          </cell>
          <cell r="G344" t="str">
            <v xml:space="preserve">Measure 2: By spring 2011, Salemwood Middle School will implement a Reading Intervention Program (Read 180) and a Math Intervention Program (RiverDeep and FASTMATH) for Special Education students and RTI students and will establish baselines and growth targets for each student. (New Practice). The Read 180 benchmarks as per the SRI assessments are the following: Grade 6 =750-800. Grade 7 =800-850. Grade 8 =850-900. The RiverDeep and FASTMATH benchmarks are the students' grade equivalency. </v>
          </cell>
        </row>
        <row r="345">
          <cell r="F345" t="str">
            <v>01650057A21Measure 1</v>
          </cell>
          <cell r="G345" t="str">
            <v xml:space="preserve">Measure I: Beginning in September 2009 and by spring 2011, teams will submit weekly team meeting agendas and notes documenting that team time is designated to the following: analyzing and using data to drive instruction, successful classroom interventions, best teaching/learning strategies, supporting the school-wide instructional goal, supporting the district goals for curriculum, instruction, and assessment. (New Practice).  </v>
          </cell>
        </row>
        <row r="346">
          <cell r="F346" t="str">
            <v>01650057A21Measure 2</v>
          </cell>
          <cell r="G346" t="str">
            <v xml:space="preserve">Measure 2: Beginning in September 2009 and ending in spring 2011, the Salemwood Middle School administration will review the team meeting notes and provide feedback to teams on a monthly basis. (New Practice).  </v>
          </cell>
        </row>
        <row r="347">
          <cell r="F347" t="str">
            <v>01650057A22Measure 1</v>
          </cell>
          <cell r="G347" t="str">
            <v xml:space="preserve">Measure I: By the end of 2010-2011, every team teacher will be trained in the use of ESE's data warehouse at the DW201 level. as compared to no teachers currently having this training. Team teachers consist of the following for each grade level: English teacher, Math teacher, Science teacher, Social Studies teacher, Spanish teacher, Special Education Interventionist teacher, and SEI teacher.  </v>
          </cell>
        </row>
        <row r="348">
          <cell r="F348" t="str">
            <v>01650057A22Measure 2</v>
          </cell>
          <cell r="G348" t="str">
            <v xml:space="preserve">Measure 2: Beginning in September 2010 and by spring 2011, all content-area teachers will participate in two learning walks and discuss at Team Meetings best practices which will be evidenced in Team Meeting Notes.  </v>
          </cell>
        </row>
        <row r="349">
          <cell r="F349" t="str">
            <v>01650057A31Measure 1</v>
          </cell>
          <cell r="G349" t="str">
            <v xml:space="preserve">Measure I: Beginning September 2010 and by spring 2011, all grades 5-8 students will participate in three trimesters of a weekly ACE block: Academic and Creative Enrichment. This is assigned by student choice and occurs every Friday from 2:20-3:20PM. A written proposal will be submitted by each teacher explaining the ACE course they want to teach and will need to demonstrate higher-order thinking skills in their written proposal. School administration will review and approve all ACE course offerings to insure that the activity will incorporate a minimum of three higher-order thinking skills. (New Practice).  </v>
          </cell>
        </row>
        <row r="350">
          <cell r="F350" t="str">
            <v>01650057A31Measure 2</v>
          </cell>
          <cell r="G350" t="str">
            <v xml:space="preserve">Measure 2: By spring of 2011, each ACE course will produce a product demonstrating the knowledge and skills gained from that particular ACE experience. These products can be written, artistically created, Video-taped, performance-based, etc. depending on the nature of the ACE course. (New Practice)  </v>
          </cell>
        </row>
        <row r="351">
          <cell r="F351" t="str">
            <v>01650057A32Measure 1</v>
          </cell>
          <cell r="G351" t="str">
            <v xml:space="preserve">Measure I; Beginning in September 2010 and by spring 2011, Citizen Schools staff will participate in Team Meetings weekly to discuss students' progress as referenced by Team Meeting Notes. (New Practice)  </v>
          </cell>
        </row>
        <row r="352">
          <cell r="F352" t="str">
            <v>01650057A32Measure 2</v>
          </cell>
          <cell r="G352" t="str">
            <v xml:space="preserve">Measure 2: Throughout the 2010-2011 school year, Citizen Schools staff will present examples of student work at least twice per grade level team meetings to collaborate and receive feedback from Team Teachers as evidenced in the Team Meeting Notes and Looking At Student Work Protocol.  </v>
          </cell>
        </row>
        <row r="353">
          <cell r="F353" t="str">
            <v>01650057B11Measure 1</v>
          </cell>
          <cell r="G353" t="str">
            <v>Measure 1: (MCAS)  By spring 2011, the ELA CPI of grades 3 and 4 students will be at least 73.2 as compared to the ELA CPI baseline of 63.2 in 2009.</v>
          </cell>
        </row>
        <row r="354">
          <cell r="F354" t="str">
            <v>01650057B11Measure 2</v>
          </cell>
          <cell r="G354" t="str">
            <v>Measure 2: (Internal):  By spring 2011 as compared to 75 % in 2009,80 % K-4 udents will be scoring at benchmark level on district formative assessments. The goal will be reached by spring 201 t(This benchmark expectation is a new practice)</v>
          </cell>
        </row>
        <row r="355">
          <cell r="F355" t="str">
            <v>01650057B11Measure 3</v>
          </cell>
          <cell r="G355" t="str">
            <v>Measure 3: (Assessment): By spring 2011, 1 sl through 4th grade teachers will provide students with written and verbal feedback on comprehension products. Students' notebooks will display written feedback at least three times a week and verbal feedback will be observable during daily observation. This practice should be implemented by October 2009. This practice will be an observable expectation in September 2010. (This is a new (practice)</v>
          </cell>
        </row>
        <row r="356">
          <cell r="F356" t="str">
            <v>01650057B12Measure 1</v>
          </cell>
          <cell r="G356" t="str">
            <v>Measure 1: (MCAS)  By spring 2011, the mathematics CPI of 3rd and 4th grades students will be at least 73.7 as compared to the mathematics CPI baseline of 63.5 in 2009.</v>
          </cell>
        </row>
        <row r="357">
          <cell r="F357" t="str">
            <v>01650057B12Measure 2</v>
          </cell>
          <cell r="G357" t="str">
            <v>Measure 2: (Internal)  By 2011, as compared to 75% in 2009,80% of the K-4 students will meet the benchmark standard on the district's end ofthe year unit assessments. This goal will be reached by spring 2011. This benchmark expectation is a new practice)</v>
          </cell>
        </row>
        <row r="358">
          <cell r="F358" t="str">
            <v>01650057B13</v>
          </cell>
          <cell r="G358" t="str">
            <v>Objective 3: All K-4 students will have increased instructional time on task.</v>
          </cell>
        </row>
        <row r="359">
          <cell r="F359" t="str">
            <v>01650057B13Measure 1</v>
          </cell>
          <cell r="G359" t="str">
            <v>Measure 1: (Instructional Time): Yearly, 1st through 4th grade will receive 2hrs, daily, of uninterrupted literacy instructional time that will focus on reading fluency, comphrension (using the structure of reciprocal teaching model), vocabulary, and responding to literature.  This measure will be observable daily during literacy instruction and observable by the teachers' and grade level schedule.  Will be implemented by fall 2009 (Since, in previous years, literacy instruction was interrupted, this is a new practice.</v>
          </cell>
        </row>
        <row r="360">
          <cell r="F360" t="str">
            <v>01650057B13Measure 2</v>
          </cell>
          <cell r="G360" t="str">
            <v>Measure 2: Yearly, 1 st through 4th grade students will receive 1 12 hours ofmath instruction. This measure will be observable during daily math instruction and observable by teachers' and grade level schedules. Will be implemented by spring 2009. (This is a new practice.)</v>
          </cell>
        </row>
        <row r="361">
          <cell r="F361" t="str">
            <v>01650057B13Measure 3</v>
          </cell>
          <cell r="G361" t="str">
            <v>Measure 3: Yearly, K-4 students III receive an extra 1 hour per week of math practice with math computation and concepts that coincide with the district's math curriculum. This measure will observable during daily math computer class instruction and teachers' and
grade level schedules. Will be implemented by fall 2009. (This is a new practice.)</v>
          </cell>
        </row>
        <row r="362">
          <cell r="F362" t="str">
            <v>01650057B21Measure 1</v>
          </cell>
          <cell r="G362" t="str">
            <v>Measure 1: All K-4 teachers will meet twice a week in grade level meetings to collaborate on the implementation of the school-wide instructional goal of Reciprocal Teaching strategies.</v>
          </cell>
        </row>
        <row r="363">
          <cell r="F363" t="str">
            <v>01650057B21Measure 2</v>
          </cell>
          <cell r="G363" t="str">
            <v>Measure 2: All K-4 teachers will analyze student work at grade level meeting.</v>
          </cell>
        </row>
        <row r="364">
          <cell r="F364"/>
          <cell r="G364"/>
        </row>
        <row r="365">
          <cell r="F365" t="str">
            <v>01650057B22Measure 1</v>
          </cell>
          <cell r="G365" t="str">
            <v>Measure 1: (MCAS)  By spring 2011, the mathematics CPI of 3rd and 4th grades students Iwill be at least 73.7 as compared to the mathematics CPI baseline of63.7 in 2009.</v>
          </cell>
        </row>
        <row r="366">
          <cell r="F366" t="str">
            <v>01650057B22Measure 2</v>
          </cell>
          <cell r="G366" t="str">
            <v>Measure 2: (Internal)  By 2011, as compared to 75% in 2009,80% of the K-4 students will meet the benchmark standard on the district's end ofthe year unit assessments. This goal will be reached by spring 2011. This benchmark expectation is a new practice)</v>
          </cell>
        </row>
        <row r="367">
          <cell r="F367" t="str">
            <v>01650057B23</v>
          </cell>
          <cell r="G367" t="str">
            <v>Objective 3. The school has created opportunities for teachers to meet on a regular basis for structured collaboration to analyze student data and strategize effective instructional practices and individual student needs.</v>
          </cell>
        </row>
        <row r="368">
          <cell r="F368" t="str">
            <v>01650057B23Measure 1</v>
          </cell>
          <cell r="G368" t="str">
            <v>Measure 1: (Instructional Time): Yearly, 1st through 4th grade will receive 2hrs, daily, of uninterrupted literacy instructional time that will focus on reading fluency, comphrension (using the structure of reciprocal teaching model), vocabulary, and responding to literature.  This measure will be observable daily during literacy instruction and observable by the teachers' and grade level schedule.  Will be implemented by fall 2009 (Since, in previous years, literacy instruction was interrupted, this is a new practice.</v>
          </cell>
        </row>
        <row r="369">
          <cell r="F369" t="str">
            <v>01650057B23Measure 2</v>
          </cell>
          <cell r="G369" t="str">
            <v>Measure 2: Yearly, 1 st through 4th grade students will receive 1 12 hours ofmath instruction. This measure will be observable during daily math instruction and observable by teachers' and grade level schedules. Will be implemented by spring 2009. (This is a new practice.)</v>
          </cell>
        </row>
        <row r="370">
          <cell r="F370" t="str">
            <v>01650057B23Measure 3</v>
          </cell>
          <cell r="G370" t="str">
            <v>Measure 3: Yearly, K-4 students III receive an extra 1 hour per week of math practice with math computation and concepts that coincide with the district's math curriculum. This measure will observable during daily math computer class instruction and teachers' and
grade level schedules. Will be implemented by fall 2009. (This is a new practice.)</v>
          </cell>
        </row>
        <row r="371">
          <cell r="F371" t="str">
            <v>01650057B31Measure 1</v>
          </cell>
          <cell r="G371" t="str">
            <v>Measure 1: The school will provide an enrichment period during the week where students can explore interesting topics and activities.</v>
          </cell>
        </row>
        <row r="372">
          <cell r="F372" t="str">
            <v>01650057B31Measure 2</v>
          </cell>
          <cell r="G372" t="str">
            <v>Measure 2: Students products from their enrichment period will be celebrate and displayed.</v>
          </cell>
        </row>
        <row r="373">
          <cell r="F373" t="str">
            <v>01650057B32Measure 1</v>
          </cell>
          <cell r="G373" t="str">
            <v>Measure 1: School administration will have teachers provide a curriculum plan for their enrichment period lessons that support an academic focus.</v>
          </cell>
        </row>
        <row r="374">
          <cell r="F374" t="str">
            <v>01650057B32Measure 2</v>
          </cell>
          <cell r="G374" t="str">
            <v>Measure 2: The school will partner with an outside agency that will provide enrichment activities that will support the school's academic focus.</v>
          </cell>
        </row>
        <row r="375">
          <cell r="F375" t="str">
            <v>01650057B33</v>
          </cell>
          <cell r="G375" t="str">
            <v xml:space="preserve">Objective 3: Systems and safety nets are in place to help all students to overcome barriers to leaning and increase their engagement in learning  </v>
          </cell>
        </row>
        <row r="376">
          <cell r="F376" t="str">
            <v>01650057B33Measure 1</v>
          </cell>
          <cell r="G376" t="str">
            <v>Measure 1: School administration will develop a task force who will develop plans to support students who are at-risk socially, emotionally, and academically.</v>
          </cell>
        </row>
        <row r="377">
          <cell r="F377" t="str">
            <v>01650057B33Measure 2</v>
          </cell>
          <cell r="G377" t="str">
            <v>Measure 2: School administration will implement a "Trauma Sensitive School" pilot program to support students and provide teachers with strategies to support students who are at-risk of socially, emotionally, and academically.</v>
          </cell>
        </row>
        <row r="378">
          <cell r="F378" t="str">
            <v>0095000511Measure 1</v>
          </cell>
          <cell r="G378" t="str">
            <v>Measure I: By spring 2012, the median ELA SGP of all students in grades 4 and 5, will remain in the high range (60-80) as compared to ELA SGP of 61 in 2009.</v>
          </cell>
        </row>
        <row r="379">
          <cell r="F379" t="str">
            <v>0095000511Measure 2</v>
          </cell>
          <cell r="G379" t="str">
            <v>Measure 2: By spring 2012, at least 70% of all students in grades I through 5 will achieve at the sixth stanine level or above of the comprehension composite on  the GRADE test as compared to 53% in 2009. (at this time, we do not have a progress measure for the Kindergarten level).</v>
          </cell>
        </row>
        <row r="380">
          <cell r="F380" t="str">
            <v>0095000511Measure 3</v>
          </cell>
          <cell r="G380" t="str">
            <v xml:space="preserve">Measure 3: By spring 2012 the ELA CPI of all students will be 86 as compared to the ELA CPI of 77.6 in 2009.  </v>
          </cell>
        </row>
        <row r="381">
          <cell r="F381" t="str">
            <v>0095000512Measure 1</v>
          </cell>
          <cell r="G381" t="str">
            <v xml:space="preserve">Measure I: By spring 2012, the median math SGP of all students in grades 4 and 5 will remain in the high range (60-80) as compared to mathematics SGP of 64 in 2009.  </v>
          </cell>
        </row>
        <row r="382">
          <cell r="F382" t="str">
            <v>0095000512Measure 2</v>
          </cell>
          <cell r="G382" t="str">
            <v xml:space="preserve">Measure 2: By spring 2012, the mathematics CPI of all students will be 83 as compared to the mathematics CPI baseline of 71.6 in 2009.  </v>
          </cell>
        </row>
        <row r="383">
          <cell r="F383" t="str">
            <v>0095000512Measure 3</v>
          </cell>
          <cell r="G383" t="str">
            <v xml:space="preserve">Measure 3: By fall 2010, G -MADE mathematics tool will be used as a baseline assessment in grades K to 5 where 0% of the students participated in 2009. By spring 2011, 60% of our students in grades K-5 will score at least 75% on the final assessment. By spring of 2012, 75% of our students in grades K-5 will score at least 75% on the final assessment.  </v>
          </cell>
        </row>
        <row r="384">
          <cell r="F384" t="str">
            <v>0095000521Measure 1</v>
          </cell>
          <cell r="G384" t="str">
            <v>Measure I: At grade level common planning meetings, by spring 2012, minutes and agendas will be kept and submitted to Instructional Leadership team on a monthly basis. At least 75% of the items will address student learning initiatives. (this is a new practice)</v>
          </cell>
        </row>
        <row r="385">
          <cell r="F385" t="str">
            <v>0095000521Measure 2</v>
          </cell>
          <cell r="G385" t="str">
            <v>Measure 2: By 2011-2012, each teacher will participate in 3 instructional rounds in a 3 year period (with one each year) focusing on school-wide instructional practices. Each teacher will share their learning at common planning time. A peer reflection sheet will be kept in their professional learning folder reflecting what they gained from their visit. (date--What I observed--I gained this new knowledge) New staff will participate in at least one walk/round per year. (new practice)</v>
          </cell>
        </row>
        <row r="386">
          <cell r="F386" t="str">
            <v>0095000522Measure 1</v>
          </cell>
          <cell r="G386" t="str">
            <v>Measure I: Each year leading up to 2012, 100% of all teachers (classroom, specialists, special education) will participate in teacher demonstration lessons as part of the school's professional development plan as compared to 51% in 2009... Each teacher will present during the course of the school year and receive feedback via the district feedback form ... (new practice)</v>
          </cell>
        </row>
        <row r="387">
          <cell r="F387" t="str">
            <v>0095000522Measure 2</v>
          </cell>
          <cell r="G387" t="str">
            <v>Measure 2: All untrained teachers will be given professional development in the use of the Museum of Technology kits. By Spring of 2012, trained staff will provide professional development in the use of K-5 technology/engineering science kits. By the year 2012, all students will have instruction in the technology and engineering state standards where 100% of the science instructors will implement one kit by 2011 and 2 kits by 2012 as compared to 9% in 2009. (new practice)</v>
          </cell>
        </row>
        <row r="388">
          <cell r="F388" t="str">
            <v>0095000523</v>
          </cell>
          <cell r="G388" t="str">
            <v>Objective 3: At least once annually, leadership team engages staffin review ofthe use of collaborative planning and professional development time to develop any necessary improvements.</v>
          </cell>
        </row>
        <row r="389">
          <cell r="F389" t="str">
            <v>0095000523Measure 1</v>
          </cell>
          <cell r="G389" t="str">
            <v>Measure I: Once a year, the leadership team will survey 100% of the staff for their input on the productivity of collaboration time (common planning meetings/curriculum meetings/release days) and the data will be utilized to adjust the function of such meetings as compared to 0% in 2009.</v>
          </cell>
        </row>
        <row r="390">
          <cell r="F390" t="str">
            <v>0095000523Measure 2</v>
          </cell>
          <cell r="G390" t="str">
            <v>Measure 2: Once a year, the leadership team will survey 100% of the staff for their input on the professional development plans of the school, which is aligned with the school-wide focus from the ELT initiative as well as the school district's plan. Feedback will drive upcoming professional development plans as compared to 0% in 2009.</v>
          </cell>
        </row>
        <row r="391">
          <cell r="F391" t="str">
            <v>0095000531Measure 1</v>
          </cell>
          <cell r="G391" t="str">
            <v>Measure I: Each year, 100% of our enrichment will produce a final product (demonstration. performance task, project, or presentation) at the end of each the 3 cohorts (a 10 week cycle) compared to 50% in 2008.</v>
          </cell>
        </row>
        <row r="392">
          <cell r="F392" t="str">
            <v>0095000531Measure 2</v>
          </cell>
          <cell r="G392" t="str">
            <v>Measure 2: At the end of each cohort (10 weeks), 100% of the students will participate in a school-wide gallery walk in which final products will be presented to fellow students and parents as compared to 10% in 2009.</v>
          </cell>
        </row>
        <row r="393">
          <cell r="F393" t="str">
            <v>0095000532Measure 1</v>
          </cell>
          <cell r="G393" t="str">
            <v>Measure I: The first week of each enrichment cycle, 100% of the ELT teachers will provide the principal with an enrichment overview based on student interest. 100% staff will align enrichment clusters to the standards and learning objectives with our school-wide focus of comprehension as compared to 0% in 2009. (new practice)</v>
          </cell>
        </row>
        <row r="394">
          <cell r="F394" t="str">
            <v>0095000532Measure 2</v>
          </cell>
          <cell r="G394" t="str">
            <v>Measure 2: Each year. at the end of every cohort, 100% of students will be scored on a 4 point rubric to assess student engagement as compared to 0% in 2009. The goal is at least 70% of our students will score a 3 or higher. (new practice)</v>
          </cell>
        </row>
        <row r="395">
          <cell r="F395" t="str">
            <v>0035048511Measure 1</v>
          </cell>
          <cell r="G395" t="str">
            <v xml:space="preserve">Measure 1 (CPI): By Spring 2011, the ELA CPI score of all students (aggregate) will be 83.5 as compared to the baseline ELA CPI of 74.1 in 2009. </v>
          </cell>
        </row>
        <row r="396">
          <cell r="F396" t="str">
            <v>0035048511Measure 2</v>
          </cell>
          <cell r="G396" t="str">
            <v xml:space="preserve">Measure 2 (MCAS. SGP): By Spring 2011, the ELA SGP percentages of all students (aggregate) will be at least 60.0% (meeting or exceeding the state SGP) as compared to the ELA SGP of 44.0% in Spring 2009. </v>
          </cell>
        </row>
        <row r="397">
          <cell r="F397" t="str">
            <v>0035048511Measure 3</v>
          </cell>
          <cell r="G397" t="str">
            <v xml:space="preserve">Measure 3 (MCAS. W/F): By Spring 2011, the percentage of all students (aggregate) in W/F in ELA will be no more than 6.0% as compared to 16.0% in Spring 2009. </v>
          </cell>
        </row>
        <row r="398">
          <cell r="F398" t="str">
            <v>0035048511Measure 4</v>
          </cell>
          <cell r="G398" t="str">
            <v>Measure 4 (Internal): By Spring 20 I I, all students, who are not scoring Level 3, as of May 2009, will increase in proficiency at least one level or more on open response answers to District and/or school assessments in ELA, i.e., Learnia Predictive / Diagnostics Assessments; Timility School benchmarks assessments.  These assessments are in process as of February 2010, and this measure will be updated as data becomes availiable.</v>
          </cell>
        </row>
        <row r="399">
          <cell r="F399" t="str">
            <v>0035048511Measure 5</v>
          </cell>
          <cell r="G399" t="str">
            <v>Measure 5: By Spring 2011, all students, who are not scoring Level 3, will improve on BPS common writing assessments at least one level in one or more assessed subjects, i.e., ELA, science, or social studies. These assessments are in process as of February 2010, and this measure will be updated as data becomes available.</v>
          </cell>
        </row>
        <row r="400">
          <cell r="F400" t="str">
            <v>0035048512Measure 1</v>
          </cell>
          <cell r="G400" t="str">
            <v xml:space="preserve">Measure 1: By Spring 2011 , the mathematics CPI of all students (aggregate) will be 65.0 as compared to 55.4 in Spring 2009.  </v>
          </cell>
        </row>
        <row r="401">
          <cell r="F401" t="str">
            <v>0035048512Measure 2</v>
          </cell>
          <cell r="G401" t="str">
            <v xml:space="preserve">Measure 2: By Spring 2011, the median mathematics SGP percentages of all students (aggregate) will be no less than 60.0% (meeting or exceeding the state SGP). as compared to 47.0% in Spring 2009.  </v>
          </cell>
        </row>
        <row r="402">
          <cell r="F402" t="str">
            <v>0035048512Measure 3</v>
          </cell>
          <cell r="G402" t="str">
            <v xml:space="preserve">Measure 3: By Spring, 2011, the percentage of all students (aggregate) in W/F in mathematics will be no more than 24.0% as compared to 39.0% in Spring 2009.  </v>
          </cell>
        </row>
        <row r="403">
          <cell r="F403" t="str">
            <v>0035048512Measure 4</v>
          </cell>
          <cell r="G403" t="str">
            <v xml:space="preserve">Measure 4 (Internal): By Spring 20 II, all students, who are not scoring Level 3, will increase in proficiency at least one level on open response answers to District and school mathematics assessments, i.e., Learnia Predictive or Diagnostic Assessments, and Timilty Middle School benchmark assessments. These assessments are in process as of February 20 I 0, and this measure will be updated as data becomes available.  Students took the Predictive assessments in February 20 I 0, however the assessment did not contain open response questions.  </v>
          </cell>
        </row>
        <row r="404">
          <cell r="F404" t="str">
            <v>0035048512Measure 5</v>
          </cell>
          <cell r="G404" t="str">
            <v>Measure 5: By Spring, 2011, students will increase math skills in reference to specific standards and strands (e.g. number sense, statistics, data, geometry, probability), as measured by school and district assessments. These assessments are in process as of February 2010, and this measure will be updated as data becomes available.</v>
          </cell>
        </row>
        <row r="405">
          <cell r="F405" t="str">
            <v>0035048513</v>
          </cell>
          <cell r="G405" t="str">
            <v>Objective 3: Both subgroups of LEP/FLEP and Students with Individualized Education Plans (IEPs) will make continual progress toward proficiency and excellence in ELA and Mathematics on MCAS, as measured by CPI.</v>
          </cell>
        </row>
        <row r="406">
          <cell r="F406" t="str">
            <v>0035048513Measure 1</v>
          </cell>
          <cell r="G406" t="str">
            <v>Measure 1: By Spring 2011. the ELA CPI score of LEP/FLEP students will be 73.0 as compared to the baseline ELA CPI of 63.0 in 2009. (2010 state target is 70.4)</v>
          </cell>
        </row>
        <row r="407">
          <cell r="F407" t="str">
            <v>0035048513Measure 2</v>
          </cell>
          <cell r="G407" t="str">
            <v>Measure 2: By Spring 2011, the mathematics CPI of LEP/FLEP students will be 65.0 as compared to 52.3 in Spring 2009. (2010 state target is 61.8)</v>
          </cell>
        </row>
        <row r="408">
          <cell r="F408" t="str">
            <v>0035048513Measure 3</v>
          </cell>
          <cell r="G408" t="str">
            <v>By Spring 2011, the ELA CPI score of students with (IEPs) will be 60.0 as compared to the baseline ELA CPI of 47.2 in 2009. (2010 state target is 57.8)</v>
          </cell>
        </row>
        <row r="409">
          <cell r="F409" t="str">
            <v>0035048513Measure 4</v>
          </cell>
          <cell r="G409" t="str">
            <v>By Spring 2011, the mathematics CPI of students with (IEPs) will be 50.0 as compared to 33.6 in Spring 2009. (20 10 state target is 46.9)</v>
          </cell>
        </row>
        <row r="410">
          <cell r="F410" t="str">
            <v>0035048521Measure 1</v>
          </cell>
          <cell r="G410" t="str">
            <v>Measure I : Teachers meet weekly in Teacher  Collaboration Teams (TCTs) for at least 45 minutes during common planning time to discuss specific student academic needs, share best practices, and implement strategies that result in improved student achievement. This practice began in SY 2009-2010 and will continue in SY2010-20 I I.</v>
          </cell>
        </row>
        <row r="411">
          <cell r="F411" t="str">
            <v>0035048521Measure 2</v>
          </cell>
          <cell r="G411" t="str">
            <v xml:space="preserve">Measure 2: All teachers are identifying and addressing student needs, encouraging a common dialogue of practice and focusing on improving teaching and learning.  These meetings are a continuation of previous years' work during weekly 45-minute curriculum meetings.  Starting in 2009-2010, curriculum meeting agendas have been more focused on data from internal measures such as SRI and benchmark MCAS Open Response questions to assess students' current level of achievement throughout the academic year. </v>
          </cell>
        </row>
        <row r="412">
          <cell r="F412" t="str">
            <v>0035048522Measure 1</v>
          </cell>
          <cell r="G412" t="str">
            <v>Measure 1: Annually, the ILT/AVID team meets bi-weekly from October-June for no less than 1.5 hours per session.  This group leads professional development sessions for peers to analyze data and contributes to professional dialogue regarding teaching and learning. The ILT/AVID team meets with greater frequency as a result of ELT. The ILT previously met on a regular basis, however the biweekly schedule is a new practice, begun in 2009-2010.</v>
          </cell>
        </row>
        <row r="413">
          <cell r="F413" t="str">
            <v>0035048522Measure 2</v>
          </cell>
          <cell r="G413" t="str">
            <v xml:space="preserve">Measure 2: Teachers have access to MCAS and other assessment data for currently enrolled students as well as the prior years' students in order to inform instructional practice. Teachers will engage in weekly professional development sessions on Fridays from 12:00 pm to I:45 pm. Beginning in school year 2010-2011, the focus will be: use of productivity tools to access and analyze student data and to increase school-parent communication about students' performance, identification and professional development to support 3-5 school-wide best practices, and instructional practices to increase literacy skills of ELLs and students with IEPs. </v>
          </cell>
        </row>
        <row r="414">
          <cell r="F414" t="str">
            <v>0035048531Measure 1</v>
          </cell>
          <cell r="G414" t="str">
            <v xml:space="preserve">Measure 1: Beginning in 2009-2010, all students will demonstrate skills and talents learned/refined in their enrichment classes. Examples of these demonstrations include, but are not limited to: performances for Arts programs, Science Fair board and research presentations, "First In Math" participation, AVID methodologies (e.g., Cornell Notes), Promising Pals letter writing, and Half-Mile Run and similar physical education fitness benchmarks. </v>
          </cell>
        </row>
        <row r="415">
          <cell r="F415" t="str">
            <v>0035048531Measure 2</v>
          </cell>
          <cell r="G415" t="str">
            <v>Measure 2: In 2009-2010, all Grade 6 students will have opportunity to make recommendations for enrichment activities for the 2010-2011 school year. By 2010-2011, 100% of Timilty students will recommend at least one activity for the following school year and will provide written reflection on current course offerings.  These recommendations and reflections will be used to plan enrichment programs and flexible class options for the 2011-2012 school year.</v>
          </cell>
        </row>
        <row r="416">
          <cell r="F416" t="str">
            <v>0035048532Measure 1</v>
          </cell>
          <cell r="G416" t="str">
            <v xml:space="preserve">Measure 1: Beginning in 2009-2010, the ILT/AVID team, in conjunction with key partners, will create a survey to evaluate the integration and alignment of Enrichment provider program components with school's instructional focus, culture, and operations. All Enrichment providers will respond to the survey no later than July, 201O. </v>
          </cell>
        </row>
        <row r="417">
          <cell r="F417" t="str">
            <v>0035048532Measure 2</v>
          </cell>
          <cell r="G417" t="str">
            <v xml:space="preserve">Measure 2: Enrichment providers and Timilty teacher/administration/parent representatives will meet at least once per quarter to ensure alignment with the school's instructional focus, culture and operations. These meetings will also serve as an assessment tool to determine the progress of enrichment programs toward our instructional focus. This practice will be new in 2010-2011.  </v>
          </cell>
        </row>
        <row r="418">
          <cell r="F418" t="str">
            <v>0114003511Measure 1</v>
          </cell>
          <cell r="G418" t="str">
            <v xml:space="preserve">Measure 1 (MCAS): By Spring 2012, 80% of grade 3 students enrolled since Fall 2008 will score proficient or advanced on the ELA portion of the MCAS as compared to 69% in Spring of 2009. </v>
          </cell>
        </row>
        <row r="419">
          <cell r="F419" t="str">
            <v>0114003511Measure 2</v>
          </cell>
          <cell r="G419" t="str">
            <v xml:space="preserve">Measure 2 (Internal): By Spring 2012, 75% of all students (k-3) will reach grade level benchmarks on DIBELS as compared to 64% in spring 2009. </v>
          </cell>
        </row>
        <row r="420">
          <cell r="F420" t="str">
            <v>0114003511Measure 3</v>
          </cell>
          <cell r="G420" t="str">
            <v xml:space="preserve">Measure 3: By Spring 2012, the ELA CPI of all students will be 85.0 compared to the ELA CPI of 79.7. in 2009. . </v>
          </cell>
        </row>
        <row r="421">
          <cell r="F421" t="str">
            <v>0114003512Measure 1</v>
          </cell>
          <cell r="G421" t="str">
            <v xml:space="preserve">Measure 1 (MCAS): By Spring 2012, 70% of grade 3 students continuously enrolled since Fall 2008 will score proficient or advanced on the Math portion of the MCAS as compared to 58.8% in 2009. </v>
          </cell>
        </row>
        <row r="422">
          <cell r="F422" t="str">
            <v>0114003512Measure 2</v>
          </cell>
          <cell r="G422" t="str">
            <v xml:space="preserve">Measure 2 (Internal): By Spring 2011, all K -3 students will have baseline math achievement skill profiles (based on NWEA measures of academic progress) for future growth model progress monitoring and goal setting. This is a new practice. </v>
          </cell>
        </row>
        <row r="423">
          <cell r="F423" t="str">
            <v>0114003512Measure 3</v>
          </cell>
          <cell r="G423" t="str">
            <v xml:space="preserve">Measure 3: By spring 2012, the mathematics CPI of all students will be 80.0 compared to the Math CPI of 77.0 in 2009. </v>
          </cell>
        </row>
        <row r="424">
          <cell r="F424" t="str">
            <v>0114003521Measure 1</v>
          </cell>
          <cell r="G424" t="str">
            <v>Measure 1: Grade level, Title, and Special Education teachers will meet weekly to analyze student work and data using a protocoL This is a new practice. (September 2010 through June 2012)</v>
          </cell>
        </row>
        <row r="425">
          <cell r="F425" t="str">
            <v>0114003521Measure 2</v>
          </cell>
          <cell r="G425" t="str">
            <v>Measure 2: Each faculty member will complete a monthly Personal Commitment Plan form stating goals for the month (based on the instructional focus and implementation of school wide best practices) and a reflection of what their progress was on implementation for the previous month. This is a new practice. (September 2010 through June 2012)</v>
          </cell>
        </row>
        <row r="426">
          <cell r="F426" t="str">
            <v>0114003522Measure 1</v>
          </cell>
          <cell r="G426" t="str">
            <v>Measure 1: Instructional Leadership Team will meet every other week and document progress by utilizing an ILT Log and Action Plan. This is a new practice. (September 2010 through June 2012)</v>
          </cell>
        </row>
        <row r="427">
          <cell r="F427" t="str">
            <v>0114003522Measure 2</v>
          </cell>
          <cell r="G427" t="str">
            <v>Measure 2: By Spring 2012 all mathematics instructional staff will have completed 10 hours of K -3 research-based instruction on math learning. This is a new practice. (September 2010 through June 2012)</v>
          </cell>
        </row>
        <row r="428">
          <cell r="F428" t="str">
            <v>0114003523</v>
          </cell>
          <cell r="G428" t="str">
            <v>Objective 3: The Instructional Leadership Team will Increase teacher goal-seHing, leadership, and collaboration opportunHies.</v>
          </cell>
        </row>
        <row r="429">
          <cell r="F429" t="str">
            <v>0114003523Measure 1</v>
          </cell>
          <cell r="G429" t="str">
            <v>Measure 1 : The Instructional Leadership Team will increase teacher participation in ILT planning sessions by rotating in new members every other month. All core teachers will have participated at least once annually by Spring 2012. This is a new practice.</v>
          </cell>
        </row>
        <row r="430">
          <cell r="F430" t="str">
            <v>0114003523Measure 2</v>
          </cell>
          <cell r="G430" t="str">
            <v>Measure 2: The Instructional Leadership Team will plan and run a midyear and final staff meeting where teachers review personal commitment goals, the percent to which the goals were met, and next steps needed for improvement. This is a new practice. (September 2010 through June 2012)</v>
          </cell>
        </row>
        <row r="431">
          <cell r="F431" t="str">
            <v>0114003531Measure 1</v>
          </cell>
          <cell r="G431" t="str">
            <v>Measure 1 : By Spring 2011, 50% of enrichment programs will create a final product or performance, and by Spring of 2012, 100% will create a final product or performance. This is a new practice.</v>
          </cell>
        </row>
        <row r="432">
          <cell r="F432" t="str">
            <v>0114003531Measure 2</v>
          </cell>
          <cell r="G432" t="str">
            <v xml:space="preserve">Measure 2: By Spring 2012, 100% of enrichment programs will align with the school's instructional focus as documented in the approved program outline attached to the provider's contract.  </v>
          </cell>
        </row>
        <row r="433">
          <cell r="F433" t="str">
            <v>0114003532Measure 1</v>
          </cell>
          <cell r="G433" t="str">
            <v xml:space="preserve">Measure 1: By Spring 2012, the grant administrators will provide an orientation for each enrichment program provider. This is a new practice.  </v>
          </cell>
        </row>
        <row r="434">
          <cell r="F434" t="str">
            <v>0114003532Measure 2</v>
          </cell>
          <cell r="G434" t="str">
            <v xml:space="preserve">Measure 2: By Spring 2012, the grant administrators will conduct at least 2 observations of enrichment programs and provide feedback to the providers. This is a new practice.  </v>
          </cell>
        </row>
        <row r="435">
          <cell r="F435" t="str">
            <v>0114003533</v>
          </cell>
          <cell r="G435" t="str">
            <v xml:space="preserve">Objective 3: Students move beyond basic skills to master 21 st century skills (oral and written presentation, problem-solving, teamwork, and use of technology) and employ across subject areas (Expectation II)  </v>
          </cell>
        </row>
        <row r="436">
          <cell r="F436" t="str">
            <v>0114003533Measure 1</v>
          </cell>
          <cell r="G436" t="str">
            <v xml:space="preserve">Measure 1: By Spring 2012, all students will utilize school computer technology resources to access and complete the new NWEA math diagnostic program for individualized learning plans. This is a new practice.  </v>
          </cell>
        </row>
        <row r="437">
          <cell r="F437" t="str">
            <v>0114003533Measure 2</v>
          </cell>
          <cell r="G437" t="str">
            <v xml:space="preserve">Measure 2: At least once per trimester a district level meeting of grant administrators will occur to review and support the quality of enrichment programs. (September 2010 through June 2012)  </v>
          </cell>
        </row>
        <row r="438">
          <cell r="F438" t="str">
            <v>0248000311Measure 1</v>
          </cell>
          <cell r="G438" t="str">
            <v xml:space="preserve">Measure 1 (MCAS): By spring 2012, at least 85% of the students in the exit grade, (Grade 5), who enrolled since Oct. 1 ,2009, will achieve a performance rating of proficient or advanced on the ELA MCAS; and of those students not achieving proficiency or higher, 80% will show typical or greater growth toward proficiency. (SGP)  </v>
          </cell>
        </row>
        <row r="439">
          <cell r="F439" t="str">
            <v>0248000311Measure 2</v>
          </cell>
          <cell r="G439" t="str">
            <v xml:space="preserve">Measure 2: Annually, at least 80% of the students in grade 1, 80% of the students in grade 2, and 75% of the students in grade 3 will reach the end of year target score for each respective grade level, on the DIBELS Oral Reading fluency test, as compared with 75% for grade 1, 78% for grade 2, and 61% for grade 3 in Spring 2009 administration. In addition 75% of all Kindergarten students will achieve a benchmark score of 25 in Nonsense Word Fluency (NWF) on the 2010 spring administration as compared to 64% in the Spring 2009 administration.  </v>
          </cell>
        </row>
        <row r="440">
          <cell r="F440" t="str">
            <v>0248000311Measure 3</v>
          </cell>
          <cell r="G440" t="str">
            <v xml:space="preserve">Measure 3: Annually, at least 65% of the students in grades 2-5 will achieve a National Percentile Rank (NPR) of 50 or higher on the total comprehension portion of the GRADE (Group Reading Assessment and Diagnostic Evaluation) test as compared to 55.8% of the students who reached an NPR of at least 50 in the fall of 2009.  </v>
          </cell>
        </row>
        <row r="441">
          <cell r="F441" t="str">
            <v>0248000311Measure 4</v>
          </cell>
          <cell r="G441" t="str">
            <v xml:space="preserve">Measure 4A: By spring 2012, the ELA CPI of students will be 90.0% as compared to the ELA CPI of 88.0 for 2009.  </v>
          </cell>
        </row>
        <row r="442">
          <cell r="F442" t="str">
            <v>0248000311Measure 5</v>
          </cell>
          <cell r="G442" t="str">
            <v xml:space="preserve">Measure 5: By spring 2012, the median SGP will remain in the high range (60-80) compared to the median ELA SGP of 72% in 2009.  </v>
          </cell>
        </row>
        <row r="443">
          <cell r="F443" t="str">
            <v>0248000312Measure 1</v>
          </cell>
          <cell r="G443" t="str">
            <v xml:space="preserve">Measure 1 (MCAS):By spring 2012, at least 80% of the students in the exit grade, (Grade 5), who enrolled since Oct. 1, 2009, will achieve a performance rating of proficient or advanced on the Math MCAS; and of those students not achieving proficiency or higher, 75% will show typical or greater growth toward proficiency. (SGP)  </v>
          </cell>
        </row>
        <row r="444">
          <cell r="F444" t="str">
            <v>0248000312Measure 2</v>
          </cell>
          <cell r="G444" t="str">
            <v xml:space="preserve">Measure 2 (Internal): Annually, all K-2 students will participate in a mathematics celebration by visiting each grade-level classroom to explore mathematics through thematic activities. This program, piloted in grade 1 during the 2009-2010 school year, will be expanded to grades K and 2 and documented through student attendance checklists, photographs and portfolios containing student work. This is a new initiative made possible through ELT because daily common planning time gives grade level teachers and math coach time to collaborate and plan this initiative.  </v>
          </cell>
        </row>
        <row r="445">
          <cell r="F445" t="str">
            <v>0248000312Measure 3</v>
          </cell>
          <cell r="G445" t="str">
            <v xml:space="preserve">Measure 3: Annually, the average score for grades 1-5 on the year end math benchmark test will be 80% or better as compared to the 2008-2009 year end math benchmark test average score of 73.7%.  </v>
          </cell>
        </row>
        <row r="446">
          <cell r="F446" t="str">
            <v>0248000312Measure 4</v>
          </cell>
          <cell r="G446" t="str">
            <v xml:space="preserve">Measure 4A: By spring 2012, the mathematics CPI of students will be 90.0% compared to the mathematics CPI of 88.2 in 2009.  </v>
          </cell>
        </row>
        <row r="447">
          <cell r="F447" t="str">
            <v>0248000312Measure 5</v>
          </cell>
          <cell r="G447" t="str">
            <v xml:space="preserve">Measure 5: By spring 2012, the median mathematics SGP will advance into the high range (60­80) as compared to the mathematics of SGP 59 in 2009.  </v>
          </cell>
        </row>
        <row r="448">
          <cell r="F448" t="str">
            <v>0248000313</v>
          </cell>
          <cell r="G448" t="str">
            <v xml:space="preserve">Objective 3: All students will make strong continual progress toward proficiency and excellence in science/technology and social studies.  </v>
          </cell>
        </row>
        <row r="449">
          <cell r="F449" t="str">
            <v>0248000313Measure 1</v>
          </cell>
          <cell r="G449" t="str">
            <v xml:space="preserve">Measure 1: By Spring 2012, at least 71% of students in the exit class, (Grade 5), who have been enrolled at the Whelan School since 2009, will achieve a performance rating of proficient or advanced on the Science/Technology MCAS test. As compared to the baseline of 62.3% for 2006-2009.  </v>
          </cell>
        </row>
        <row r="450">
          <cell r="F450" t="str">
            <v>0248000313Measure 2</v>
          </cell>
          <cell r="G450" t="str">
            <v xml:space="preserve">Measure 2: Annually, the average score of all 5th grade students taking the District Science trimester exams, the average score will be 77% or better on the end of year science benchmark test as compared to 73% end of year test for 2008-2009.  </v>
          </cell>
        </row>
        <row r="451">
          <cell r="F451" t="str">
            <v>0248000313Measure 3</v>
          </cell>
          <cell r="G451" t="str">
            <v xml:space="preserve">Measure 3: All students in grades 2-5 annually will participate in a Social Studies Project in which each student will complete a written and oral presentation created by each grade within the frameworks, followed by a whole grade presentation. As compared to only having grade 2 perform in the past year. This practice will now be expanded to all grades 3, 4 &amp; 5.  </v>
          </cell>
        </row>
        <row r="452">
          <cell r="F452" t="str">
            <v>0248000321Measure 1</v>
          </cell>
          <cell r="G452" t="str">
            <v xml:space="preserve">Measure 1: At least 4 times a year, grade level teams will meet in common planning to discuss data generated by MCAS, Student Growth Model and internal measures in both math and reading, as evidenced by minutes of each meeting. As compared to 2 times a year.  </v>
          </cell>
        </row>
        <row r="453">
          <cell r="F453" t="str">
            <v>0248000321Measure 2</v>
          </cell>
          <cell r="G453" t="str">
            <v xml:space="preserve">Measure 2: By 2011-2012, all teachers will complete 3 peer observations per school year for three consecutive years and debrief these observations during collaborative planning time. Peer observations will be designed with vertical teaming in mind. Peer observation forms will be created and used. This is a new practice.  </v>
          </cell>
        </row>
        <row r="454">
          <cell r="F454" t="str">
            <v>0248000321Measure 3</v>
          </cell>
          <cell r="G454" t="str">
            <v xml:space="preserve">Measure 3: By 2012, 100% of classroom teachers in grades 1-5 will be trained and be using the district's on-line Math benchmark testing program to monitor mastery of math benchmarks as demonstrated through electronically generated reports. Currently piloted in grades 3-5 and will extend it to grades 1 &amp; 2. This is a new practice.  </v>
          </cell>
        </row>
        <row r="455">
          <cell r="F455" t="str">
            <v>0248000322Measure 1</v>
          </cell>
          <cell r="G455" t="str">
            <v xml:space="preserve">Measure 1: By spring 2011, PDD staff will observe and give feedback, three times a year, which is an increase from twice a year, to grade level teachers working with students who present behavioral difficulties and provide strategies/resources for working in an inclusion model, as documented by observation checklists or minutes of meetings during common planning meetings. Currently this will improve teacher's strategies for handling behavioral issues previously addressed by outside agencies. This is a new practice due to Expanded Day.  </v>
          </cell>
        </row>
        <row r="456">
          <cell r="F456" t="str">
            <v>0248000322Measure 2</v>
          </cell>
          <cell r="G456" t="str">
            <v xml:space="preserve">Measure 2: Each year, all teachers will participate in Teacher Demonstration Lessons, as part of the school's professional development plan. Each grade level team will present once during the course of the school year and receive written feedback from their peers. This is a new practice.  </v>
          </cell>
        </row>
        <row r="457">
          <cell r="F457" t="str">
            <v>0248000323</v>
          </cell>
          <cell r="G457" t="str">
            <v xml:space="preserve">Objective 3: Enrichment staff and partnership collaborates with core academic teachers to share lesson plans. content, individual student information.  </v>
          </cell>
        </row>
        <row r="458">
          <cell r="F458" t="str">
            <v>0248000323Measure 1</v>
          </cell>
          <cell r="G458" t="str">
            <v xml:space="preserve">Measure 1: Once per trimester, all enrichment staff will meet with core academic teachers during professional development to review curriculum at each grade level and integrate creative lessons through student work or performances that enhance student knowledge in every day life. This will be documented through lesson plans. This is a new practice.  </v>
          </cell>
        </row>
        <row r="459">
          <cell r="F459" t="str">
            <v>0248000323Measure 2</v>
          </cell>
          <cell r="G459" t="str">
            <v>Measure 2: Annually, all grade 3 teachers will partner with the Winthrop School of Performing Arts to produce at least one per class "Poetry in Motion Recitals". Teachers, along with WSPA, will assign an appropriate poem for each student. Collaboratively teachers and WSPA will direct each class and require each to perform individual pieces by demonstrating understanding through interpretation and movement. The goal is to familiarize teachers with staging performances through the genre of poetry. A rubric will be provided, performances will be videotaped and teachers will submit a reflection based on the rubric of how the achieved the goals.  This is a new practice.</v>
          </cell>
        </row>
        <row r="460">
          <cell r="F460" t="str">
            <v>0248000331Measure 1</v>
          </cell>
          <cell r="G460" t="str">
            <v xml:space="preserve">Measure 1: By spring 2012, at least 80% of the students who have attended our school for two years or more, will demonstrate their physical fitness progress by achieving the National Fitness Award. (President's Challenge) This is a new practice </v>
          </cell>
        </row>
        <row r="461">
          <cell r="F461" t="str">
            <v>0248000331Measure 2</v>
          </cell>
          <cell r="G461" t="str">
            <v xml:space="preserve">Measure 2: By Spring 2012, all Grade 5 students who have been enrolled in band for at least two years will perform at the holiday and spring concerts. (The concerts are a new practice.) The goal is to expand as many students who wish to take advantage of the program and build an in school "feeder" system for middle school and high school as compared to no in school instrumental program before expanded day. </v>
          </cell>
        </row>
        <row r="462">
          <cell r="F462" t="str">
            <v>0248000332Measure 1</v>
          </cell>
          <cell r="G462" t="str">
            <v xml:space="preserve">Measure 1: Each year, at least one representative from 100% of community partner organizations will attend a school orientation (prior to working with our students) led by our Principal that includes training on our school-wide academic focus, common instructional practices, and school policies/procedures. This is a new practice </v>
          </cell>
        </row>
        <row r="463">
          <cell r="F463" t="str">
            <v>0248000332Measure 2</v>
          </cell>
          <cell r="G463" t="str">
            <v xml:space="preserve">Measure 2: By 2011-2012, school administrators will conduct at least two observations per trimester for each elective curriculum plus course (led by either school teachers or community partners) and provide written feedback based on the elective observation protocols developed by our Leadership Team. This is a new practice. </v>
          </cell>
        </row>
        <row r="464">
          <cell r="F464" t="str">
            <v>0248000333</v>
          </cell>
          <cell r="G464" t="str">
            <v xml:space="preserve">Objective 3: Students move beyond basic skills to master 21 st century skills (oral and written presentation, problem solving, teamwork, and use of technology) and employ across subject areas. </v>
          </cell>
        </row>
        <row r="465">
          <cell r="F465" t="str">
            <v>0248000333Measure 1</v>
          </cell>
          <cell r="G465" t="str">
            <v>Once per trimester, all enrichment staff will meet with core academic teachers during professional development to review curriculum at each grade level and integrate creative lessons through student work or performances that enhance student knowledge in every day life. This will be documented through lesson plans. This is a new practice.</v>
          </cell>
        </row>
        <row r="466">
          <cell r="F466" t="str">
            <v>0248000333Measure 2</v>
          </cell>
          <cell r="G466" t="str">
            <v>Annually, all grade 3 teachers will partner with the Winthrop School of Performing Arts to produce at least one per class "Poetry in Motion Recitals". Teachers, along with WSPA, will assign an appropriate poem for each student. Collaboratively teachers and WSPA will direct each class and require each to perform individual pieces by demonstrating understanding through interpretation and movement. The goal is to familiarize teachers with staging performances through the genre of poetry. A rubric will be provided, performances will be
Page 3 of?
videotape and teachers will submit a reflection based on the rubric of how the achieved the goals. This is a new practice.</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3"/>
  <sheetViews>
    <sheetView tabSelected="1" workbookViewId="0">
      <selection sqref="A1:K1"/>
    </sheetView>
  </sheetViews>
  <sheetFormatPr defaultRowHeight="15" x14ac:dyDescent="0.25"/>
  <cols>
    <col min="1" max="1" width="10.7109375" customWidth="1"/>
  </cols>
  <sheetData>
    <row r="1" spans="1:16" ht="15.75" x14ac:dyDescent="0.25">
      <c r="A1" s="96" t="s">
        <v>0</v>
      </c>
      <c r="B1" s="96"/>
      <c r="C1" s="96"/>
      <c r="D1" s="96"/>
      <c r="E1" s="96"/>
      <c r="F1" s="96"/>
      <c r="G1" s="96"/>
      <c r="H1" s="96"/>
      <c r="I1" s="96"/>
      <c r="J1" s="96"/>
      <c r="K1" s="96"/>
      <c r="L1" s="1"/>
      <c r="M1" s="1"/>
      <c r="N1" s="1"/>
      <c r="O1" s="1"/>
      <c r="P1" s="1"/>
    </row>
    <row r="2" spans="1:16" ht="15.75" x14ac:dyDescent="0.25">
      <c r="A2" s="97" t="s">
        <v>83</v>
      </c>
      <c r="B2" s="98"/>
      <c r="C2" s="98"/>
      <c r="D2" s="98"/>
      <c r="E2" s="98"/>
      <c r="F2" s="98"/>
      <c r="G2" s="98"/>
      <c r="H2" s="98"/>
      <c r="I2" s="98"/>
      <c r="J2" s="98"/>
      <c r="K2" s="99"/>
    </row>
    <row r="3" spans="1:16" ht="15.75" x14ac:dyDescent="0.25">
      <c r="A3" s="100" t="s">
        <v>5</v>
      </c>
      <c r="B3" s="100"/>
      <c r="C3" s="100"/>
      <c r="D3" s="100"/>
      <c r="E3" s="100"/>
      <c r="F3" s="100"/>
      <c r="G3" s="100"/>
      <c r="H3" s="100"/>
      <c r="I3" s="100"/>
      <c r="J3" s="100"/>
      <c r="K3" s="100"/>
    </row>
    <row r="4" spans="1:16" ht="8.25" customHeight="1" x14ac:dyDescent="0.25">
      <c r="A4" s="108"/>
      <c r="B4" s="108"/>
      <c r="C4" s="108"/>
      <c r="D4" s="108"/>
      <c r="E4" s="108"/>
      <c r="F4" s="108"/>
      <c r="G4" s="108"/>
      <c r="H4" s="108"/>
      <c r="I4" s="108"/>
      <c r="J4" s="108"/>
      <c r="K4" s="108"/>
    </row>
    <row r="5" spans="1:16" ht="33" customHeight="1" x14ac:dyDescent="0.25">
      <c r="A5" s="2" t="s">
        <v>1</v>
      </c>
      <c r="B5" s="101" t="s">
        <v>121</v>
      </c>
      <c r="C5" s="102"/>
      <c r="D5" s="102"/>
      <c r="E5" s="102"/>
      <c r="F5" s="102"/>
      <c r="G5" s="102"/>
      <c r="H5" s="102"/>
      <c r="I5" s="102"/>
      <c r="J5" s="102"/>
      <c r="K5" s="103"/>
    </row>
    <row r="6" spans="1:16" ht="9" customHeight="1" x14ac:dyDescent="0.25">
      <c r="A6" s="104"/>
      <c r="B6" s="104"/>
      <c r="C6" s="104"/>
      <c r="D6" s="104"/>
      <c r="E6" s="104"/>
      <c r="F6" s="104"/>
      <c r="G6" s="104"/>
      <c r="H6" s="104"/>
      <c r="I6" s="104"/>
      <c r="J6" s="104"/>
      <c r="K6" s="104"/>
    </row>
    <row r="7" spans="1:16" ht="38.25" customHeight="1" x14ac:dyDescent="0.25">
      <c r="A7" s="2" t="s">
        <v>2</v>
      </c>
      <c r="B7" s="111" t="s">
        <v>122</v>
      </c>
      <c r="C7" s="112"/>
      <c r="D7" s="112"/>
      <c r="E7" s="112"/>
      <c r="F7" s="112"/>
      <c r="G7" s="112"/>
      <c r="H7" s="112"/>
      <c r="I7" s="112"/>
      <c r="J7" s="112"/>
      <c r="K7" s="113"/>
    </row>
    <row r="8" spans="1:16" ht="9" customHeight="1" x14ac:dyDescent="0.25">
      <c r="A8" s="104"/>
      <c r="B8" s="104"/>
      <c r="C8" s="104"/>
      <c r="D8" s="104"/>
      <c r="E8" s="104"/>
      <c r="F8" s="104"/>
      <c r="G8" s="104"/>
      <c r="H8" s="104"/>
      <c r="I8" s="104"/>
      <c r="J8" s="104"/>
      <c r="K8" s="104"/>
    </row>
    <row r="9" spans="1:16" ht="89.25" x14ac:dyDescent="0.25">
      <c r="A9" s="2" t="s">
        <v>51</v>
      </c>
      <c r="B9" s="105" t="s">
        <v>52</v>
      </c>
      <c r="C9" s="106"/>
      <c r="D9" s="106"/>
      <c r="E9" s="106"/>
      <c r="F9" s="106"/>
      <c r="G9" s="106"/>
      <c r="H9" s="106"/>
      <c r="I9" s="106"/>
      <c r="J9" s="106"/>
      <c r="K9" s="107"/>
    </row>
    <row r="10" spans="1:16" ht="9" customHeight="1" x14ac:dyDescent="0.25">
      <c r="A10" s="104"/>
      <c r="B10" s="104"/>
      <c r="C10" s="104"/>
      <c r="D10" s="104"/>
      <c r="E10" s="104"/>
      <c r="F10" s="104"/>
      <c r="G10" s="104"/>
      <c r="H10" s="104"/>
      <c r="I10" s="104"/>
      <c r="J10" s="104"/>
      <c r="K10" s="104"/>
    </row>
    <row r="11" spans="1:16" ht="33.75" customHeight="1" x14ac:dyDescent="0.25">
      <c r="A11" s="2" t="s">
        <v>3</v>
      </c>
      <c r="B11" s="105" t="s">
        <v>4</v>
      </c>
      <c r="C11" s="106"/>
      <c r="D11" s="106"/>
      <c r="E11" s="106"/>
      <c r="F11" s="106"/>
      <c r="G11" s="106"/>
      <c r="H11" s="106"/>
      <c r="I11" s="106"/>
      <c r="J11" s="106"/>
      <c r="K11" s="107"/>
    </row>
    <row r="12" spans="1:16" ht="9" customHeight="1" x14ac:dyDescent="0.25">
      <c r="A12" s="109"/>
      <c r="B12" s="109"/>
      <c r="C12" s="109"/>
      <c r="D12" s="109"/>
      <c r="E12" s="109"/>
      <c r="F12" s="109"/>
      <c r="G12" s="109"/>
      <c r="H12" s="109"/>
      <c r="I12" s="109"/>
      <c r="J12" s="109"/>
      <c r="K12" s="109"/>
    </row>
    <row r="13" spans="1:16" ht="27" customHeight="1" x14ac:dyDescent="0.25">
      <c r="A13" s="110" t="s">
        <v>84</v>
      </c>
      <c r="B13" s="110"/>
      <c r="C13" s="110"/>
      <c r="D13" s="110"/>
      <c r="E13" s="110"/>
      <c r="F13" s="110"/>
      <c r="G13" s="110"/>
      <c r="H13" s="110"/>
      <c r="I13" s="110"/>
      <c r="J13" s="110"/>
      <c r="K13" s="110"/>
    </row>
  </sheetData>
  <mergeCells count="13">
    <mergeCell ref="B11:K11"/>
    <mergeCell ref="A4:K4"/>
    <mergeCell ref="A12:K12"/>
    <mergeCell ref="A13:K13"/>
    <mergeCell ref="B7:K7"/>
    <mergeCell ref="B9:K9"/>
    <mergeCell ref="A6:K6"/>
    <mergeCell ref="A8:K8"/>
    <mergeCell ref="A1:K1"/>
    <mergeCell ref="A2:K2"/>
    <mergeCell ref="A3:K3"/>
    <mergeCell ref="B5:K5"/>
    <mergeCell ref="A10:K10"/>
  </mergeCells>
  <pageMargins left="0.25" right="0.25" top="0.75" bottom="0.75" header="0.3" footer="0.3"/>
  <pageSetup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45</v>
      </c>
      <c r="D2" s="57"/>
      <c r="E2" s="57"/>
      <c r="F2" s="57"/>
      <c r="G2" s="201"/>
      <c r="H2" s="201"/>
      <c r="I2" s="201"/>
      <c r="J2" s="202"/>
      <c r="K2" s="203"/>
      <c r="L2" s="204"/>
      <c r="M2" s="48"/>
      <c r="N2" s="48"/>
      <c r="O2" s="48"/>
    </row>
    <row r="3" spans="1:15" s="47" customFormat="1" ht="37.5" customHeight="1" x14ac:dyDescent="0.25">
      <c r="B3" s="58">
        <v>1</v>
      </c>
      <c r="C3" s="57" t="s">
        <v>44</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1. USING EXPANDED TIME TO IMPROVE ACADEMIC OUTCOMES</v>
      </c>
      <c r="D5" s="209"/>
      <c r="E5" s="209"/>
      <c r="F5" s="209"/>
      <c r="G5" s="209"/>
      <c r="H5" s="209"/>
      <c r="I5" s="209"/>
      <c r="J5" s="209"/>
      <c r="K5" s="209"/>
      <c r="L5" s="210"/>
      <c r="M5" s="48"/>
      <c r="N5" s="48"/>
      <c r="O5" s="48"/>
    </row>
    <row r="6" spans="1:15" ht="42.75" customHeight="1" x14ac:dyDescent="0.2">
      <c r="B6" s="46"/>
      <c r="C6" s="205" t="str">
        <f>VLOOKUP("Goal"&amp;B$3&amp;1,objectives,2,FALSE)</f>
        <v>Goal: Our school will use additional time to accelerate student learning in core academic subjects by making meaningful improvements to the quality of instruction in support of school-wide achievement goals. (Expection II)</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t="str">
        <f>VLOOKUP("obj"&amp;B$3&amp;1,objectives,2,FALSE)</f>
        <v>Objective 1: All students will make strong continual progress toward proficiency and excellence in reading and writing</v>
      </c>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61.5" customHeight="1" x14ac:dyDescent="0.2">
      <c r="B10" s="45" t="str">
        <f>$G$2&amp;$B$3&amp;1&amp;"Measure 1"</f>
        <v>11Measure 1</v>
      </c>
      <c r="C10" s="23" t="s">
        <v>34</v>
      </c>
      <c r="D10" s="23"/>
      <c r="E10" s="23"/>
      <c r="F10" s="23"/>
      <c r="G10" s="26"/>
      <c r="H10" s="25"/>
      <c r="I10" s="25"/>
      <c r="J10" s="44"/>
      <c r="K10" s="19"/>
      <c r="L10" s="23"/>
    </row>
    <row r="11" spans="1:15" s="8" customFormat="1" ht="49.5" customHeight="1" x14ac:dyDescent="0.2">
      <c r="B11" s="45" t="str">
        <f>$G$2&amp;$B$3&amp;1&amp;"Measure 2"</f>
        <v>11Measure 2</v>
      </c>
      <c r="C11" s="23" t="s">
        <v>33</v>
      </c>
      <c r="D11" s="23"/>
      <c r="E11" s="23"/>
      <c r="F11" s="23"/>
      <c r="G11" s="22"/>
      <c r="H11" s="22"/>
      <c r="I11" s="21"/>
      <c r="J11" s="44"/>
      <c r="K11" s="19"/>
      <c r="L11" s="23"/>
    </row>
    <row r="12" spans="1:15" s="7" customFormat="1" ht="58.35" customHeight="1" thickBot="1" x14ac:dyDescent="0.25">
      <c r="B12" s="13" t="str">
        <f>$G$2&amp;$B$3&amp;1&amp;"Measure 3"</f>
        <v>11Measure 3</v>
      </c>
      <c r="C12" s="17" t="s">
        <v>41</v>
      </c>
      <c r="D12" s="17"/>
      <c r="E12" s="17"/>
      <c r="F12" s="17"/>
      <c r="G12" s="43"/>
      <c r="H12" s="43"/>
      <c r="I12" s="43"/>
      <c r="J12" s="42"/>
      <c r="K12" s="15"/>
      <c r="L12" s="17"/>
      <c r="M12" s="8"/>
      <c r="N12" s="8"/>
      <c r="O12" s="8"/>
    </row>
    <row r="13" spans="1:15" s="7" customFormat="1" ht="34.35" hidden="1" customHeight="1" x14ac:dyDescent="0.2">
      <c r="B13" s="13" t="str">
        <f>$G$2&amp;$B$3&amp;1&amp;"Measure 5"</f>
        <v>11Measure 5</v>
      </c>
      <c r="C13" s="12"/>
      <c r="D13" s="12"/>
      <c r="E13" s="12"/>
      <c r="F13" s="12"/>
      <c r="G13" s="41"/>
      <c r="H13" s="41"/>
      <c r="I13" s="41"/>
      <c r="J13" s="41"/>
      <c r="K13" s="10"/>
      <c r="L13" s="12"/>
      <c r="M13" s="8"/>
      <c r="N13" s="8"/>
      <c r="O13" s="8"/>
    </row>
    <row r="14" spans="1:15" s="7" customFormat="1" ht="34.35" hidden="1" customHeight="1" x14ac:dyDescent="0.2">
      <c r="B14" s="13" t="str">
        <f>$G$2&amp;$B$3&amp;1&amp;"Measure 6"</f>
        <v>11Measure 6</v>
      </c>
      <c r="C14" s="12"/>
      <c r="D14" s="12"/>
      <c r="E14" s="12"/>
      <c r="F14" s="12"/>
      <c r="G14" s="41"/>
      <c r="H14" s="41"/>
      <c r="I14" s="41"/>
      <c r="J14" s="41"/>
      <c r="K14" s="10"/>
      <c r="L14" s="12"/>
      <c r="M14" s="8"/>
      <c r="N14" s="8"/>
      <c r="O14" s="8"/>
    </row>
    <row r="15" spans="1:15" s="7" customFormat="1" ht="35.1" hidden="1" customHeight="1" thickBot="1" x14ac:dyDescent="0.25">
      <c r="B15" s="40" t="str">
        <f>$G$2&amp;$B$3&amp;1&amp;"Measure 7"</f>
        <v>11Measure 7</v>
      </c>
      <c r="C15" s="38"/>
      <c r="D15" s="38"/>
      <c r="E15" s="38"/>
      <c r="F15" s="38"/>
      <c r="G15" s="39"/>
      <c r="H15" s="39"/>
      <c r="I15" s="39"/>
      <c r="J15" s="39"/>
      <c r="K15" s="10"/>
      <c r="L15" s="38"/>
      <c r="M15" s="8"/>
      <c r="N15" s="8"/>
      <c r="O15" s="8"/>
    </row>
    <row r="16" spans="1:15" ht="21" customHeight="1" x14ac:dyDescent="0.2">
      <c r="B16" s="37"/>
      <c r="C16" s="214" t="s">
        <v>42</v>
      </c>
      <c r="D16" s="215"/>
      <c r="E16" s="215"/>
      <c r="F16" s="215"/>
      <c r="G16" s="215"/>
      <c r="H16" s="215"/>
      <c r="I16" s="215"/>
      <c r="J16" s="215"/>
      <c r="K16" s="215"/>
      <c r="L16" s="216"/>
    </row>
    <row r="17" spans="2:15" ht="30" customHeight="1" x14ac:dyDescent="0.2">
      <c r="B17" s="37"/>
      <c r="C17" s="198" t="str">
        <f>VLOOKUP("obj"&amp;B$3&amp;2,objectives,2,FALSE)</f>
        <v>Objective 2: All students will make strong continual progress toward proficiency and excellence in mathematics</v>
      </c>
      <c r="D17" s="199"/>
      <c r="E17" s="199"/>
      <c r="F17" s="199"/>
      <c r="G17" s="199"/>
      <c r="H17" s="199"/>
      <c r="I17" s="199"/>
      <c r="J17" s="199"/>
      <c r="K17" s="199"/>
      <c r="L17" s="200"/>
    </row>
    <row r="18" spans="2:15" ht="27" customHeight="1" x14ac:dyDescent="0.2">
      <c r="B18" s="37"/>
      <c r="C18" s="27"/>
      <c r="D18" s="28">
        <v>2006</v>
      </c>
      <c r="E18" s="28">
        <v>2007</v>
      </c>
      <c r="F18" s="28">
        <v>2008</v>
      </c>
      <c r="G18" s="28" t="s">
        <v>39</v>
      </c>
      <c r="H18" s="28" t="s">
        <v>38</v>
      </c>
      <c r="I18" s="28" t="s">
        <v>37</v>
      </c>
      <c r="J18" s="28" t="s">
        <v>36</v>
      </c>
      <c r="K18" s="28" t="s">
        <v>35</v>
      </c>
      <c r="L18" s="27"/>
    </row>
    <row r="19" spans="2:15" s="7" customFormat="1" ht="64.5" customHeight="1" x14ac:dyDescent="0.2">
      <c r="B19" s="24" t="str">
        <f>$G$2&amp;$B$3&amp;2&amp;"Measure 1"</f>
        <v>12Measure 1</v>
      </c>
      <c r="C19" s="23" t="s">
        <v>34</v>
      </c>
      <c r="D19" s="23"/>
      <c r="E19" s="23"/>
      <c r="F19" s="23"/>
      <c r="G19" s="26"/>
      <c r="H19" s="25"/>
      <c r="I19" s="25"/>
      <c r="J19" s="20"/>
      <c r="K19" s="19"/>
      <c r="L19" s="18"/>
      <c r="M19" s="8"/>
      <c r="N19" s="8"/>
      <c r="O19" s="8"/>
    </row>
    <row r="20" spans="2:15" s="7" customFormat="1" ht="58.35" customHeight="1" x14ac:dyDescent="0.2">
      <c r="B20" s="24" t="str">
        <f>$G$2&amp;$B$3&amp;2&amp;"Measure 2"</f>
        <v>12Measure 2</v>
      </c>
      <c r="C20" s="23" t="s">
        <v>33</v>
      </c>
      <c r="D20" s="23"/>
      <c r="E20" s="23"/>
      <c r="F20" s="23"/>
      <c r="G20" s="25"/>
      <c r="H20" s="25"/>
      <c r="I20" s="36"/>
      <c r="J20" s="35"/>
      <c r="K20" s="19"/>
      <c r="L20" s="18"/>
      <c r="M20" s="8"/>
      <c r="N20" s="8"/>
      <c r="O20" s="8"/>
    </row>
    <row r="21" spans="2:15" s="7" customFormat="1" ht="51" customHeight="1" x14ac:dyDescent="0.2">
      <c r="B21" s="13" t="str">
        <f>$G$2&amp;$B$3&amp;2&amp;"Measure 3"</f>
        <v>12Measure 3</v>
      </c>
      <c r="C21" s="17" t="s">
        <v>41</v>
      </c>
      <c r="D21" s="17"/>
      <c r="E21" s="17"/>
      <c r="F21" s="17"/>
      <c r="G21" s="16"/>
      <c r="H21" s="16"/>
      <c r="I21" s="16"/>
      <c r="J21" s="16"/>
      <c r="K21" s="15"/>
      <c r="L21" s="14"/>
      <c r="M21" s="8"/>
      <c r="N21" s="8"/>
      <c r="O21" s="8"/>
    </row>
    <row r="22" spans="2:15" s="7" customFormat="1" ht="34.35" hidden="1" customHeight="1" x14ac:dyDescent="0.2">
      <c r="B22" s="13" t="str">
        <f>$G$2&amp;$B$3&amp;2&amp;"Measure 4"</f>
        <v>12Measure 4</v>
      </c>
      <c r="C22" s="17"/>
      <c r="D22" s="17"/>
      <c r="E22" s="17"/>
      <c r="F22" s="17"/>
      <c r="G22" s="16"/>
      <c r="H22" s="16"/>
      <c r="I22" s="16"/>
      <c r="J22" s="16"/>
      <c r="K22" s="10"/>
      <c r="L22" s="14"/>
      <c r="M22" s="8"/>
      <c r="N22" s="8"/>
      <c r="O22" s="8"/>
    </row>
    <row r="23" spans="2:15" s="7" customFormat="1" ht="34.35" hidden="1" customHeight="1" x14ac:dyDescent="0.2">
      <c r="B23" s="13" t="str">
        <f>$G$2&amp;$B$3&amp;2&amp;"Measure 5"</f>
        <v>12Measure 5</v>
      </c>
      <c r="C23" s="12"/>
      <c r="D23" s="12"/>
      <c r="E23" s="12"/>
      <c r="F23" s="12"/>
      <c r="G23" s="11"/>
      <c r="H23" s="11"/>
      <c r="I23" s="11"/>
      <c r="J23" s="11"/>
      <c r="K23" s="10"/>
      <c r="L23" s="9"/>
      <c r="M23" s="8"/>
      <c r="N23" s="8"/>
      <c r="O23" s="8"/>
    </row>
    <row r="24" spans="2:15" s="7" customFormat="1" ht="34.35" hidden="1" customHeight="1" x14ac:dyDescent="0.2">
      <c r="B24" s="13" t="str">
        <f>$G$2&amp;$B$3&amp;2&amp;"Measure 6"</f>
        <v>12Measure 6</v>
      </c>
      <c r="C24" s="12"/>
      <c r="D24" s="12"/>
      <c r="E24" s="12"/>
      <c r="F24" s="12"/>
      <c r="G24" s="11"/>
      <c r="H24" s="11"/>
      <c r="I24" s="11"/>
      <c r="J24" s="11"/>
      <c r="K24" s="10"/>
      <c r="L24" s="9"/>
      <c r="M24" s="8"/>
      <c r="N24" s="8"/>
      <c r="O24" s="8"/>
    </row>
    <row r="25" spans="2:15" s="7" customFormat="1" ht="34.35" hidden="1" customHeight="1" x14ac:dyDescent="0.2">
      <c r="B25" s="34" t="str">
        <f>$G$2&amp;$B$3&amp;2&amp;"Measure 7"</f>
        <v>12Measure 7</v>
      </c>
      <c r="C25" s="33"/>
      <c r="D25" s="33"/>
      <c r="E25" s="33"/>
      <c r="F25" s="33"/>
      <c r="G25" s="32"/>
      <c r="H25" s="32"/>
      <c r="I25" s="32"/>
      <c r="J25" s="32"/>
      <c r="K25" s="10"/>
      <c r="L25" s="31"/>
      <c r="M25" s="8"/>
      <c r="N25" s="8"/>
      <c r="O25" s="8"/>
    </row>
    <row r="26" spans="2:15" ht="17.25" customHeight="1" x14ac:dyDescent="0.2">
      <c r="B26" s="30"/>
      <c r="C26" s="192" t="s">
        <v>40</v>
      </c>
      <c r="D26" s="193"/>
      <c r="E26" s="193"/>
      <c r="F26" s="193"/>
      <c r="G26" s="193"/>
      <c r="H26" s="193"/>
      <c r="I26" s="193"/>
      <c r="J26" s="193"/>
      <c r="K26" s="193"/>
      <c r="L26" s="194"/>
    </row>
    <row r="27" spans="2:15" ht="31.5" customHeight="1" x14ac:dyDescent="0.2">
      <c r="B27" s="29"/>
      <c r="C27" s="195" t="str">
        <f>IF(ISERROR(VLOOKUP($G$2&amp;$B$3&amp;3,data,2,FALSE)),"",VLOOKUP($G$2&amp;$B$3&amp;3,data,2,FALSE))</f>
        <v/>
      </c>
      <c r="D27" s="196"/>
      <c r="E27" s="196"/>
      <c r="F27" s="196"/>
      <c r="G27" s="196"/>
      <c r="H27" s="196"/>
      <c r="I27" s="196"/>
      <c r="J27" s="196"/>
      <c r="K27" s="196"/>
      <c r="L27" s="197"/>
    </row>
    <row r="28" spans="2:15" ht="33" customHeight="1" x14ac:dyDescent="0.2">
      <c r="B28" s="29"/>
      <c r="C28" s="27"/>
      <c r="D28" s="28">
        <v>2006</v>
      </c>
      <c r="E28" s="28">
        <v>2007</v>
      </c>
      <c r="F28" s="28">
        <v>2008</v>
      </c>
      <c r="G28" s="28" t="s">
        <v>39</v>
      </c>
      <c r="H28" s="28" t="s">
        <v>38</v>
      </c>
      <c r="I28" s="28" t="s">
        <v>37</v>
      </c>
      <c r="J28" s="28" t="s">
        <v>36</v>
      </c>
      <c r="K28" s="28" t="s">
        <v>35</v>
      </c>
      <c r="L28" s="27"/>
    </row>
    <row r="29" spans="2:15" s="7" customFormat="1" ht="55.5" customHeight="1" x14ac:dyDescent="0.2">
      <c r="B29" s="24" t="str">
        <f>$G$2&amp;$B$3&amp;3&amp;"Measure 1"</f>
        <v>13Measure 1</v>
      </c>
      <c r="C29" s="23" t="s">
        <v>34</v>
      </c>
      <c r="D29" s="23"/>
      <c r="E29" s="23"/>
      <c r="F29" s="23"/>
      <c r="G29" s="26"/>
      <c r="H29" s="25"/>
      <c r="I29" s="25"/>
      <c r="J29" s="20"/>
      <c r="K29" s="19"/>
      <c r="L29" s="18"/>
      <c r="M29" s="8"/>
      <c r="N29" s="8"/>
      <c r="O29" s="8"/>
    </row>
    <row r="30" spans="2:15" s="7" customFormat="1" ht="49.5" customHeight="1" x14ac:dyDescent="0.2">
      <c r="B30" s="24" t="str">
        <f>$G$2&amp;$B$3&amp;3&amp;"Measure 2"</f>
        <v>13Measure 2</v>
      </c>
      <c r="C30" s="23" t="s">
        <v>33</v>
      </c>
      <c r="D30" s="23"/>
      <c r="E30" s="23"/>
      <c r="F30" s="23"/>
      <c r="G30" s="22"/>
      <c r="H30" s="22"/>
      <c r="I30" s="21"/>
      <c r="J30" s="20"/>
      <c r="K30" s="19"/>
      <c r="L30" s="18"/>
      <c r="M30" s="8"/>
      <c r="N30" s="8"/>
      <c r="O30" s="8"/>
    </row>
    <row r="31" spans="2:15" s="7" customFormat="1" ht="34.35" hidden="1" customHeight="1" x14ac:dyDescent="0.2">
      <c r="B31" s="13" t="str">
        <f>$G$2&amp;$B$3&amp;3&amp;"Measure 3"</f>
        <v>13Measure 3</v>
      </c>
      <c r="C31" s="17"/>
      <c r="D31" s="17"/>
      <c r="E31" s="17"/>
      <c r="F31" s="17"/>
      <c r="G31" s="16"/>
      <c r="H31" s="16"/>
      <c r="I31" s="16"/>
      <c r="J31" s="16"/>
      <c r="K31" s="15"/>
      <c r="L31" s="14"/>
      <c r="M31" s="8"/>
      <c r="N31" s="8"/>
      <c r="O31" s="8"/>
    </row>
    <row r="32" spans="2:15" s="7" customFormat="1" ht="34.35" hidden="1" customHeight="1" x14ac:dyDescent="0.2">
      <c r="B32" s="13" t="str">
        <f>$G$2&amp;$B$3&amp;3&amp;"Measure 4"</f>
        <v>13Measure 4</v>
      </c>
      <c r="C32" s="12"/>
      <c r="D32" s="12"/>
      <c r="E32" s="12"/>
      <c r="F32" s="12"/>
      <c r="G32" s="11"/>
      <c r="H32" s="11"/>
      <c r="I32" s="11"/>
      <c r="J32" s="11"/>
      <c r="K32" s="10"/>
      <c r="L32" s="9"/>
      <c r="M32" s="8"/>
      <c r="N32" s="8"/>
      <c r="O32" s="8"/>
    </row>
    <row r="33" spans="2:15" s="7" customFormat="1" ht="34.35" hidden="1" customHeight="1" x14ac:dyDescent="0.2">
      <c r="B33" s="13" t="str">
        <f>$G$2&amp;$B$3&amp;3&amp;"Measure 5"</f>
        <v>13Measure 5</v>
      </c>
      <c r="C33" s="12"/>
      <c r="D33" s="12"/>
      <c r="E33" s="12"/>
      <c r="F33" s="12"/>
      <c r="G33" s="11"/>
      <c r="H33" s="11"/>
      <c r="I33" s="11"/>
      <c r="J33" s="11"/>
      <c r="K33" s="10"/>
      <c r="L33" s="9"/>
      <c r="M33" s="8"/>
      <c r="N33" s="8"/>
      <c r="O33" s="8"/>
    </row>
    <row r="34" spans="2:15" s="7" customFormat="1" ht="34.35" hidden="1" customHeight="1" x14ac:dyDescent="0.2">
      <c r="B34" s="13" t="str">
        <f>$G$2&amp;$B$3&amp;3&amp;"Measure 6"</f>
        <v>13Measure 6</v>
      </c>
      <c r="C34" s="12"/>
      <c r="D34" s="12"/>
      <c r="E34" s="12"/>
      <c r="F34" s="12"/>
      <c r="G34" s="11"/>
      <c r="H34" s="11"/>
      <c r="I34" s="11"/>
      <c r="J34" s="11"/>
      <c r="K34" s="10"/>
      <c r="L34" s="9"/>
      <c r="M34" s="8"/>
      <c r="N34" s="8"/>
      <c r="O34" s="8"/>
    </row>
    <row r="35" spans="2:15" s="7" customFormat="1" ht="34.35" hidden="1" customHeight="1" x14ac:dyDescent="0.2">
      <c r="B35" s="13" t="str">
        <f>$G$2&amp;$B$3&amp;3&amp;"Measure 7"</f>
        <v>13Measure 7</v>
      </c>
      <c r="C35" s="12"/>
      <c r="D35" s="12"/>
      <c r="E35" s="12"/>
      <c r="F35" s="12"/>
      <c r="G35" s="11"/>
      <c r="H35" s="11"/>
      <c r="I35" s="11"/>
      <c r="J35" s="11"/>
      <c r="K35" s="10"/>
      <c r="L35" s="9"/>
      <c r="M35" s="8"/>
      <c r="N35" s="8"/>
      <c r="O35" s="8"/>
    </row>
    <row r="36" spans="2:15" ht="12.75" x14ac:dyDescent="0.2">
      <c r="B36" s="3"/>
      <c r="C36" s="3"/>
      <c r="D36" s="3"/>
      <c r="E36" s="3"/>
      <c r="F36" s="3"/>
      <c r="G36" s="3"/>
      <c r="H36" s="3"/>
      <c r="I36" s="3"/>
      <c r="J36" s="3"/>
      <c r="K36" s="3"/>
      <c r="L36" s="3"/>
    </row>
    <row r="37" spans="2:15" ht="12.75" x14ac:dyDescent="0.2">
      <c r="B37" s="3"/>
      <c r="C37" s="3"/>
      <c r="D37" s="3"/>
      <c r="E37" s="3"/>
      <c r="F37" s="3"/>
      <c r="G37" s="3"/>
      <c r="H37" s="3"/>
      <c r="I37" s="3"/>
      <c r="J37" s="3"/>
      <c r="K37" s="3"/>
      <c r="L37" s="3"/>
    </row>
    <row r="38" spans="2:15" ht="12.75" x14ac:dyDescent="0.2">
      <c r="B38" s="3"/>
      <c r="C38" s="3"/>
      <c r="D38" s="3"/>
      <c r="E38" s="3"/>
      <c r="F38" s="3"/>
      <c r="G38" s="3"/>
      <c r="H38" s="3"/>
      <c r="I38" s="3"/>
      <c r="J38" s="3"/>
      <c r="K38" s="3"/>
      <c r="L38" s="3"/>
    </row>
    <row r="39" spans="2:15" ht="12.75" x14ac:dyDescent="0.2">
      <c r="B39" s="3"/>
      <c r="C39" s="3"/>
      <c r="D39" s="3"/>
      <c r="E39" s="3"/>
      <c r="F39" s="3"/>
      <c r="G39" s="3"/>
      <c r="H39" s="3"/>
      <c r="I39" s="3"/>
      <c r="J39" s="3"/>
      <c r="K39" s="3"/>
      <c r="L39" s="3"/>
    </row>
    <row r="40" spans="2:15" ht="12.75" x14ac:dyDescent="0.2">
      <c r="B40" s="3"/>
      <c r="C40" s="3"/>
      <c r="D40" s="3"/>
      <c r="E40" s="3"/>
      <c r="F40" s="3"/>
      <c r="G40" s="3"/>
      <c r="H40" s="3"/>
      <c r="I40" s="3"/>
      <c r="J40" s="3"/>
      <c r="K40" s="3"/>
      <c r="L40" s="3"/>
    </row>
    <row r="41" spans="2:15" ht="12.75" x14ac:dyDescent="0.2">
      <c r="B41" s="3"/>
      <c r="C41" s="3"/>
      <c r="D41" s="3"/>
      <c r="E41" s="3"/>
      <c r="F41" s="3"/>
      <c r="G41" s="3"/>
      <c r="H41" s="3"/>
      <c r="I41" s="3"/>
      <c r="J41" s="3"/>
      <c r="K41" s="3"/>
      <c r="L41" s="3"/>
    </row>
    <row r="42" spans="2:15" ht="12.75" x14ac:dyDescent="0.2">
      <c r="B42" s="3"/>
      <c r="C42" s="3"/>
      <c r="D42" s="3"/>
      <c r="E42" s="3"/>
      <c r="F42" s="3"/>
      <c r="G42" s="3"/>
      <c r="H42" s="3"/>
      <c r="I42" s="3"/>
      <c r="J42" s="3"/>
      <c r="K42" s="3"/>
      <c r="L42" s="3"/>
    </row>
    <row r="43" spans="2:15" ht="12.75" x14ac:dyDescent="0.2">
      <c r="B43" s="3"/>
      <c r="C43" s="3"/>
      <c r="D43" s="3"/>
      <c r="E43" s="3"/>
      <c r="F43" s="3"/>
      <c r="G43" s="3"/>
      <c r="H43" s="3"/>
      <c r="I43" s="3"/>
      <c r="J43" s="3"/>
      <c r="K43" s="3"/>
      <c r="L43" s="3"/>
    </row>
    <row r="44" spans="2:15" ht="12.75" x14ac:dyDescent="0.2">
      <c r="B44" s="3"/>
      <c r="C44" s="3"/>
      <c r="D44" s="3"/>
      <c r="E44" s="3"/>
      <c r="F44" s="3"/>
      <c r="G44" s="3"/>
      <c r="H44" s="3"/>
      <c r="I44" s="3"/>
      <c r="J44" s="3"/>
      <c r="K44" s="3"/>
      <c r="L44" s="3"/>
    </row>
    <row r="45" spans="2:15" ht="12.75" x14ac:dyDescent="0.2">
      <c r="B45" s="3"/>
      <c r="C45" s="3"/>
      <c r="D45" s="3"/>
      <c r="E45" s="3"/>
      <c r="F45" s="3"/>
      <c r="G45" s="3"/>
      <c r="H45" s="3"/>
      <c r="I45" s="3"/>
      <c r="J45" s="3"/>
      <c r="K45" s="3"/>
      <c r="L45" s="3"/>
    </row>
    <row r="46" spans="2:15" ht="12.75" x14ac:dyDescent="0.2">
      <c r="B46" s="3"/>
      <c r="C46" s="3"/>
      <c r="D46" s="3"/>
      <c r="E46" s="3"/>
      <c r="F46" s="3"/>
      <c r="G46" s="3"/>
      <c r="H46" s="3"/>
      <c r="I46" s="3"/>
      <c r="J46" s="3"/>
      <c r="K46" s="3"/>
      <c r="L46" s="3"/>
    </row>
    <row r="47" spans="2:15" ht="12.75" x14ac:dyDescent="0.2">
      <c r="B47" s="3"/>
      <c r="C47" s="3"/>
      <c r="D47" s="3"/>
      <c r="E47" s="3"/>
      <c r="F47" s="3"/>
      <c r="G47" s="3"/>
      <c r="H47" s="3"/>
      <c r="I47" s="3"/>
      <c r="J47" s="3"/>
      <c r="K47" s="3"/>
      <c r="L47" s="3"/>
    </row>
    <row r="48" spans="2:15" ht="12.75" x14ac:dyDescent="0.2">
      <c r="B48" s="3"/>
      <c r="C48" s="3"/>
      <c r="D48" s="3"/>
      <c r="E48" s="3"/>
      <c r="F48" s="3"/>
      <c r="G48" s="3"/>
      <c r="H48" s="3"/>
      <c r="I48" s="3"/>
      <c r="J48" s="3"/>
      <c r="K48" s="3"/>
      <c r="L48" s="3"/>
    </row>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3" customFormat="1" ht="12.75" x14ac:dyDescent="0.2"/>
    <row r="418" s="3" customFormat="1" ht="12.75" x14ac:dyDescent="0.2"/>
    <row r="419" s="3" customFormat="1" ht="12.75" x14ac:dyDescent="0.2"/>
    <row r="420" s="3" customFormat="1" ht="12.75" x14ac:dyDescent="0.2"/>
    <row r="421" s="3" customFormat="1" ht="12.75" x14ac:dyDescent="0.2"/>
    <row r="422" s="3" customFormat="1" ht="12.75" x14ac:dyDescent="0.2"/>
    <row r="423" s="3" customFormat="1" ht="12.75" x14ac:dyDescent="0.2"/>
    <row r="424" s="3" customFormat="1" ht="12.75" x14ac:dyDescent="0.2"/>
    <row r="425" s="3" customFormat="1" ht="12.75" x14ac:dyDescent="0.2"/>
    <row r="426" s="3" customFormat="1" ht="12.75" x14ac:dyDescent="0.2"/>
    <row r="427" s="3" customFormat="1" ht="12.75" x14ac:dyDescent="0.2"/>
    <row r="428" s="3" customFormat="1" ht="12.75" x14ac:dyDescent="0.2"/>
    <row r="429" s="3" customFormat="1" ht="12.75" x14ac:dyDescent="0.2"/>
    <row r="430" s="3" customFormat="1" ht="12.75" x14ac:dyDescent="0.2"/>
    <row r="431" s="3" customFormat="1" ht="12.75" x14ac:dyDescent="0.2"/>
    <row r="432" s="3" customFormat="1" ht="12.75" x14ac:dyDescent="0.2"/>
    <row r="433" spans="12:12" s="3" customFormat="1" ht="12.75" x14ac:dyDescent="0.2">
      <c r="L433" s="6"/>
    </row>
    <row r="434" spans="12:12" s="3" customFormat="1" ht="12.75" x14ac:dyDescent="0.2">
      <c r="L434" s="6"/>
    </row>
    <row r="435" spans="12:12" s="3" customFormat="1" ht="12.75" x14ac:dyDescent="0.2">
      <c r="L435" s="6"/>
    </row>
    <row r="436" spans="12:12" s="3" customFormat="1" ht="12.75" x14ac:dyDescent="0.2">
      <c r="L436" s="6"/>
    </row>
  </sheetData>
  <mergeCells count="10">
    <mergeCell ref="C26:L26"/>
    <mergeCell ref="C27:L27"/>
    <mergeCell ref="C17:L17"/>
    <mergeCell ref="G2:I2"/>
    <mergeCell ref="J2:L2"/>
    <mergeCell ref="C6:L6"/>
    <mergeCell ref="C5:L5"/>
    <mergeCell ref="C7:L7"/>
    <mergeCell ref="C16:L16"/>
    <mergeCell ref="C8:L8"/>
  </mergeCells>
  <conditionalFormatting sqref="B29:F35 B19:F25 B10:F15">
    <cfRule type="containsErrors" dxfId="44" priority="4" stopIfTrue="1">
      <formula>ISERROR(B10)</formula>
    </cfRule>
  </conditionalFormatting>
  <conditionalFormatting sqref="K11">
    <cfRule type="expression" dxfId="43" priority="1" stopIfTrue="1">
      <formula>K11 = "Green"</formula>
    </cfRule>
    <cfRule type="expression" dxfId="42" priority="2" stopIfTrue="1">
      <formula>K11 = "Red"</formula>
    </cfRule>
    <cfRule type="expression" dxfId="41"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45</v>
      </c>
      <c r="D2" s="57"/>
      <c r="E2" s="57"/>
      <c r="F2" s="57"/>
      <c r="G2" s="201"/>
      <c r="H2" s="201"/>
      <c r="I2" s="201"/>
      <c r="J2" s="202"/>
      <c r="K2" s="203"/>
      <c r="L2" s="204"/>
      <c r="M2" s="48"/>
      <c r="N2" s="48"/>
      <c r="O2" s="48"/>
    </row>
    <row r="3" spans="1:15" s="47" customFormat="1" ht="37.5" customHeight="1" x14ac:dyDescent="0.25">
      <c r="B3" s="58">
        <v>1</v>
      </c>
      <c r="C3" s="57" t="s">
        <v>44</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1. USING EXPANDED TIME TO IMPROVE ACADEMIC OUTCOMES</v>
      </c>
      <c r="D5" s="209"/>
      <c r="E5" s="209"/>
      <c r="F5" s="209"/>
      <c r="G5" s="209"/>
      <c r="H5" s="209"/>
      <c r="I5" s="209"/>
      <c r="J5" s="209"/>
      <c r="K5" s="209"/>
      <c r="L5" s="210"/>
      <c r="M5" s="48"/>
      <c r="N5" s="48"/>
      <c r="O5" s="48"/>
    </row>
    <row r="6" spans="1:15" ht="42.75" customHeight="1" x14ac:dyDescent="0.2">
      <c r="B6" s="46"/>
      <c r="C6" s="205" t="str">
        <f>VLOOKUP("Goal"&amp;B$3&amp;1,objectives,2,FALSE)</f>
        <v>Goal: Our school will use additional time to accelerate student learning in core academic subjects by making meaningful improvements to the quality of instruction in support of school-wide achievement goals. (Expection II)</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t="str">
        <f>VLOOKUP("obj"&amp;B$3&amp;1,objectives,2,FALSE)</f>
        <v>Objective 1: All students will make strong continual progress toward proficiency and excellence in reading and writing</v>
      </c>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61.5" customHeight="1" x14ac:dyDescent="0.2">
      <c r="B10" s="45" t="str">
        <f>$G$2&amp;$B$3&amp;1&amp;"Measure 1"</f>
        <v>11Measure 1</v>
      </c>
      <c r="C10" s="23" t="s">
        <v>34</v>
      </c>
      <c r="D10" s="23"/>
      <c r="E10" s="23"/>
      <c r="F10" s="23"/>
      <c r="G10" s="26"/>
      <c r="H10" s="25"/>
      <c r="I10" s="25"/>
      <c r="J10" s="44"/>
      <c r="K10" s="19"/>
      <c r="L10" s="23"/>
    </row>
    <row r="11" spans="1:15" s="8" customFormat="1" ht="49.5" customHeight="1" x14ac:dyDescent="0.2">
      <c r="B11" s="45" t="str">
        <f>$G$2&amp;$B$3&amp;1&amp;"Measure 2"</f>
        <v>11Measure 2</v>
      </c>
      <c r="C11" s="23" t="s">
        <v>33</v>
      </c>
      <c r="D11" s="23"/>
      <c r="E11" s="23"/>
      <c r="F11" s="23"/>
      <c r="G11" s="22"/>
      <c r="H11" s="22"/>
      <c r="I11" s="21"/>
      <c r="J11" s="44"/>
      <c r="K11" s="19"/>
      <c r="L11" s="23"/>
    </row>
    <row r="12" spans="1:15" s="7" customFormat="1" ht="58.35" customHeight="1" thickBot="1" x14ac:dyDescent="0.25">
      <c r="B12" s="13" t="str">
        <f>$G$2&amp;$B$3&amp;1&amp;"Measure 3"</f>
        <v>11Measure 3</v>
      </c>
      <c r="C12" s="17" t="s">
        <v>41</v>
      </c>
      <c r="D12" s="17"/>
      <c r="E12" s="17"/>
      <c r="F12" s="17"/>
      <c r="G12" s="43"/>
      <c r="H12" s="43"/>
      <c r="I12" s="43"/>
      <c r="J12" s="42"/>
      <c r="K12" s="15"/>
      <c r="L12" s="17"/>
      <c r="M12" s="8"/>
      <c r="N12" s="8"/>
      <c r="O12" s="8"/>
    </row>
    <row r="13" spans="1:15" s="7" customFormat="1" ht="34.35" hidden="1" customHeight="1" x14ac:dyDescent="0.2">
      <c r="B13" s="13" t="str">
        <f>$G$2&amp;$B$3&amp;1&amp;"Measure 5"</f>
        <v>11Measure 5</v>
      </c>
      <c r="C13" s="12"/>
      <c r="D13" s="12"/>
      <c r="E13" s="12"/>
      <c r="F13" s="12"/>
      <c r="G13" s="41"/>
      <c r="H13" s="41"/>
      <c r="I13" s="41"/>
      <c r="J13" s="41"/>
      <c r="K13" s="10"/>
      <c r="L13" s="12"/>
      <c r="M13" s="8"/>
      <c r="N13" s="8"/>
      <c r="O13" s="8"/>
    </row>
    <row r="14" spans="1:15" s="7" customFormat="1" ht="34.35" hidden="1" customHeight="1" x14ac:dyDescent="0.2">
      <c r="B14" s="13" t="str">
        <f>$G$2&amp;$B$3&amp;1&amp;"Measure 6"</f>
        <v>11Measure 6</v>
      </c>
      <c r="C14" s="12"/>
      <c r="D14" s="12"/>
      <c r="E14" s="12"/>
      <c r="F14" s="12"/>
      <c r="G14" s="41"/>
      <c r="H14" s="41"/>
      <c r="I14" s="41"/>
      <c r="J14" s="41"/>
      <c r="K14" s="10"/>
      <c r="L14" s="12"/>
      <c r="M14" s="8"/>
      <c r="N14" s="8"/>
      <c r="O14" s="8"/>
    </row>
    <row r="15" spans="1:15" s="7" customFormat="1" ht="35.1" hidden="1" customHeight="1" thickBot="1" x14ac:dyDescent="0.25">
      <c r="B15" s="40" t="str">
        <f>$G$2&amp;$B$3&amp;1&amp;"Measure 7"</f>
        <v>11Measure 7</v>
      </c>
      <c r="C15" s="38"/>
      <c r="D15" s="38"/>
      <c r="E15" s="38"/>
      <c r="F15" s="38"/>
      <c r="G15" s="39"/>
      <c r="H15" s="39"/>
      <c r="I15" s="39"/>
      <c r="J15" s="39"/>
      <c r="K15" s="10"/>
      <c r="L15" s="38"/>
      <c r="M15" s="8"/>
      <c r="N15" s="8"/>
      <c r="O15" s="8"/>
    </row>
    <row r="16" spans="1:15" ht="21" customHeight="1" x14ac:dyDescent="0.2">
      <c r="B16" s="37"/>
      <c r="C16" s="214" t="s">
        <v>42</v>
      </c>
      <c r="D16" s="215"/>
      <c r="E16" s="215"/>
      <c r="F16" s="215"/>
      <c r="G16" s="215"/>
      <c r="H16" s="215"/>
      <c r="I16" s="215"/>
      <c r="J16" s="215"/>
      <c r="K16" s="215"/>
      <c r="L16" s="216"/>
    </row>
    <row r="17" spans="2:15" ht="30" customHeight="1" x14ac:dyDescent="0.2">
      <c r="B17" s="37"/>
      <c r="C17" s="198" t="str">
        <f>VLOOKUP("obj"&amp;B$3&amp;2,objectives,2,FALSE)</f>
        <v>Objective 2: All students will make strong continual progress toward proficiency and excellence in mathematics</v>
      </c>
      <c r="D17" s="199"/>
      <c r="E17" s="199"/>
      <c r="F17" s="199"/>
      <c r="G17" s="199"/>
      <c r="H17" s="199"/>
      <c r="I17" s="199"/>
      <c r="J17" s="199"/>
      <c r="K17" s="199"/>
      <c r="L17" s="200"/>
    </row>
    <row r="18" spans="2:15" ht="27" customHeight="1" x14ac:dyDescent="0.2">
      <c r="B18" s="37"/>
      <c r="C18" s="27"/>
      <c r="D18" s="28">
        <v>2006</v>
      </c>
      <c r="E18" s="28">
        <v>2007</v>
      </c>
      <c r="F18" s="28">
        <v>2008</v>
      </c>
      <c r="G18" s="28" t="s">
        <v>39</v>
      </c>
      <c r="H18" s="28" t="s">
        <v>38</v>
      </c>
      <c r="I18" s="28" t="s">
        <v>37</v>
      </c>
      <c r="J18" s="28" t="s">
        <v>36</v>
      </c>
      <c r="K18" s="28" t="s">
        <v>35</v>
      </c>
      <c r="L18" s="27"/>
    </row>
    <row r="19" spans="2:15" s="7" customFormat="1" ht="64.5" customHeight="1" x14ac:dyDescent="0.2">
      <c r="B19" s="24" t="str">
        <f>$G$2&amp;$B$3&amp;2&amp;"Measure 1"</f>
        <v>12Measure 1</v>
      </c>
      <c r="C19" s="23" t="s">
        <v>34</v>
      </c>
      <c r="D19" s="23"/>
      <c r="E19" s="23"/>
      <c r="F19" s="23"/>
      <c r="G19" s="26"/>
      <c r="H19" s="25"/>
      <c r="I19" s="25"/>
      <c r="J19" s="20"/>
      <c r="K19" s="19"/>
      <c r="L19" s="18"/>
      <c r="M19" s="8"/>
      <c r="N19" s="8"/>
      <c r="O19" s="8"/>
    </row>
    <row r="20" spans="2:15" s="7" customFormat="1" ht="58.35" customHeight="1" x14ac:dyDescent="0.2">
      <c r="B20" s="24" t="str">
        <f>$G$2&amp;$B$3&amp;2&amp;"Measure 2"</f>
        <v>12Measure 2</v>
      </c>
      <c r="C20" s="23" t="s">
        <v>33</v>
      </c>
      <c r="D20" s="23"/>
      <c r="E20" s="23"/>
      <c r="F20" s="23"/>
      <c r="G20" s="25"/>
      <c r="H20" s="25"/>
      <c r="I20" s="36"/>
      <c r="J20" s="35"/>
      <c r="K20" s="19"/>
      <c r="L20" s="18"/>
      <c r="M20" s="8"/>
      <c r="N20" s="8"/>
      <c r="O20" s="8"/>
    </row>
    <row r="21" spans="2:15" s="7" customFormat="1" ht="51" customHeight="1" x14ac:dyDescent="0.2">
      <c r="B21" s="13" t="str">
        <f>$G$2&amp;$B$3&amp;2&amp;"Measure 3"</f>
        <v>12Measure 3</v>
      </c>
      <c r="C21" s="17" t="s">
        <v>41</v>
      </c>
      <c r="D21" s="17"/>
      <c r="E21" s="17"/>
      <c r="F21" s="17"/>
      <c r="G21" s="16"/>
      <c r="H21" s="16"/>
      <c r="I21" s="16"/>
      <c r="J21" s="16"/>
      <c r="K21" s="15"/>
      <c r="L21" s="14"/>
      <c r="M21" s="8"/>
      <c r="N21" s="8"/>
      <c r="O21" s="8"/>
    </row>
    <row r="22" spans="2:15" s="7" customFormat="1" ht="34.35" hidden="1" customHeight="1" x14ac:dyDescent="0.2">
      <c r="B22" s="13" t="str">
        <f>$G$2&amp;$B$3&amp;2&amp;"Measure 4"</f>
        <v>12Measure 4</v>
      </c>
      <c r="C22" s="17"/>
      <c r="D22" s="17"/>
      <c r="E22" s="17"/>
      <c r="F22" s="17"/>
      <c r="G22" s="16"/>
      <c r="H22" s="16"/>
      <c r="I22" s="16"/>
      <c r="J22" s="16"/>
      <c r="K22" s="10"/>
      <c r="L22" s="14"/>
      <c r="M22" s="8"/>
      <c r="N22" s="8"/>
      <c r="O22" s="8"/>
    </row>
    <row r="23" spans="2:15" s="7" customFormat="1" ht="34.35" hidden="1" customHeight="1" x14ac:dyDescent="0.2">
      <c r="B23" s="13" t="str">
        <f>$G$2&amp;$B$3&amp;2&amp;"Measure 5"</f>
        <v>12Measure 5</v>
      </c>
      <c r="C23" s="12"/>
      <c r="D23" s="12"/>
      <c r="E23" s="12"/>
      <c r="F23" s="12"/>
      <c r="G23" s="11"/>
      <c r="H23" s="11"/>
      <c r="I23" s="11"/>
      <c r="J23" s="11"/>
      <c r="K23" s="10"/>
      <c r="L23" s="9"/>
      <c r="M23" s="8"/>
      <c r="N23" s="8"/>
      <c r="O23" s="8"/>
    </row>
    <row r="24" spans="2:15" s="7" customFormat="1" ht="34.35" hidden="1" customHeight="1" x14ac:dyDescent="0.2">
      <c r="B24" s="13" t="str">
        <f>$G$2&amp;$B$3&amp;2&amp;"Measure 6"</f>
        <v>12Measure 6</v>
      </c>
      <c r="C24" s="12"/>
      <c r="D24" s="12"/>
      <c r="E24" s="12"/>
      <c r="F24" s="12"/>
      <c r="G24" s="11"/>
      <c r="H24" s="11"/>
      <c r="I24" s="11"/>
      <c r="J24" s="11"/>
      <c r="K24" s="10"/>
      <c r="L24" s="9"/>
      <c r="M24" s="8"/>
      <c r="N24" s="8"/>
      <c r="O24" s="8"/>
    </row>
    <row r="25" spans="2:15" s="7" customFormat="1" ht="34.35" hidden="1" customHeight="1" x14ac:dyDescent="0.2">
      <c r="B25" s="34" t="str">
        <f>$G$2&amp;$B$3&amp;2&amp;"Measure 7"</f>
        <v>12Measure 7</v>
      </c>
      <c r="C25" s="33"/>
      <c r="D25" s="33"/>
      <c r="E25" s="33"/>
      <c r="F25" s="33"/>
      <c r="G25" s="32"/>
      <c r="H25" s="32"/>
      <c r="I25" s="32"/>
      <c r="J25" s="32"/>
      <c r="K25" s="10"/>
      <c r="L25" s="31"/>
      <c r="M25" s="8"/>
      <c r="N25" s="8"/>
      <c r="O25" s="8"/>
    </row>
    <row r="26" spans="2:15" ht="17.25" customHeight="1" x14ac:dyDescent="0.2">
      <c r="B26" s="30"/>
      <c r="C26" s="192" t="s">
        <v>40</v>
      </c>
      <c r="D26" s="193"/>
      <c r="E26" s="193"/>
      <c r="F26" s="193"/>
      <c r="G26" s="193"/>
      <c r="H26" s="193"/>
      <c r="I26" s="193"/>
      <c r="J26" s="193"/>
      <c r="K26" s="193"/>
      <c r="L26" s="194"/>
    </row>
    <row r="27" spans="2:15" ht="31.5" customHeight="1" x14ac:dyDescent="0.2">
      <c r="B27" s="29"/>
      <c r="C27" s="195" t="str">
        <f>IF(ISERROR(VLOOKUP($G$2&amp;$B$3&amp;3,data,2,FALSE)),"",VLOOKUP($G$2&amp;$B$3&amp;3,data,2,FALSE))</f>
        <v/>
      </c>
      <c r="D27" s="196"/>
      <c r="E27" s="196"/>
      <c r="F27" s="196"/>
      <c r="G27" s="196"/>
      <c r="H27" s="196"/>
      <c r="I27" s="196"/>
      <c r="J27" s="196"/>
      <c r="K27" s="196"/>
      <c r="L27" s="197"/>
    </row>
    <row r="28" spans="2:15" ht="33" customHeight="1" x14ac:dyDescent="0.2">
      <c r="B28" s="29"/>
      <c r="C28" s="27"/>
      <c r="D28" s="28">
        <v>2006</v>
      </c>
      <c r="E28" s="28">
        <v>2007</v>
      </c>
      <c r="F28" s="28">
        <v>2008</v>
      </c>
      <c r="G28" s="28" t="s">
        <v>39</v>
      </c>
      <c r="H28" s="28" t="s">
        <v>38</v>
      </c>
      <c r="I28" s="28" t="s">
        <v>37</v>
      </c>
      <c r="J28" s="28" t="s">
        <v>36</v>
      </c>
      <c r="K28" s="28" t="s">
        <v>35</v>
      </c>
      <c r="L28" s="27"/>
    </row>
    <row r="29" spans="2:15" s="7" customFormat="1" ht="55.5" customHeight="1" x14ac:dyDescent="0.2">
      <c r="B29" s="24" t="str">
        <f>$G$2&amp;$B$3&amp;3&amp;"Measure 1"</f>
        <v>13Measure 1</v>
      </c>
      <c r="C29" s="23" t="s">
        <v>34</v>
      </c>
      <c r="D29" s="23"/>
      <c r="E29" s="23"/>
      <c r="F29" s="23"/>
      <c r="G29" s="26"/>
      <c r="H29" s="25"/>
      <c r="I29" s="25"/>
      <c r="J29" s="20"/>
      <c r="K29" s="19"/>
      <c r="L29" s="18"/>
      <c r="M29" s="8"/>
      <c r="N29" s="8"/>
      <c r="O29" s="8"/>
    </row>
    <row r="30" spans="2:15" s="7" customFormat="1" ht="49.5" customHeight="1" x14ac:dyDescent="0.2">
      <c r="B30" s="24" t="str">
        <f>$G$2&amp;$B$3&amp;3&amp;"Measure 2"</f>
        <v>13Measure 2</v>
      </c>
      <c r="C30" s="23" t="s">
        <v>33</v>
      </c>
      <c r="D30" s="23"/>
      <c r="E30" s="23"/>
      <c r="F30" s="23"/>
      <c r="G30" s="22"/>
      <c r="H30" s="22"/>
      <c r="I30" s="21"/>
      <c r="J30" s="20"/>
      <c r="K30" s="19"/>
      <c r="L30" s="18"/>
      <c r="M30" s="8"/>
      <c r="N30" s="8"/>
      <c r="O30" s="8"/>
    </row>
    <row r="31" spans="2:15" s="7" customFormat="1" ht="34.35" hidden="1" customHeight="1" x14ac:dyDescent="0.2">
      <c r="B31" s="13" t="str">
        <f>$G$2&amp;$B$3&amp;3&amp;"Measure 3"</f>
        <v>13Measure 3</v>
      </c>
      <c r="C31" s="17"/>
      <c r="D31" s="17"/>
      <c r="E31" s="17"/>
      <c r="F31" s="17"/>
      <c r="G31" s="16"/>
      <c r="H31" s="16"/>
      <c r="I31" s="16"/>
      <c r="J31" s="16"/>
      <c r="K31" s="15"/>
      <c r="L31" s="14"/>
      <c r="M31" s="8"/>
      <c r="N31" s="8"/>
      <c r="O31" s="8"/>
    </row>
    <row r="32" spans="2:15" s="7" customFormat="1" ht="34.35" hidden="1" customHeight="1" x14ac:dyDescent="0.2">
      <c r="B32" s="13" t="str">
        <f>$G$2&amp;$B$3&amp;3&amp;"Measure 4"</f>
        <v>13Measure 4</v>
      </c>
      <c r="C32" s="12"/>
      <c r="D32" s="12"/>
      <c r="E32" s="12"/>
      <c r="F32" s="12"/>
      <c r="G32" s="11"/>
      <c r="H32" s="11"/>
      <c r="I32" s="11"/>
      <c r="J32" s="11"/>
      <c r="K32" s="10"/>
      <c r="L32" s="9"/>
      <c r="M32" s="8"/>
      <c r="N32" s="8"/>
      <c r="O32" s="8"/>
    </row>
    <row r="33" spans="2:15" s="7" customFormat="1" ht="34.35" hidden="1" customHeight="1" x14ac:dyDescent="0.2">
      <c r="B33" s="13" t="str">
        <f>$G$2&amp;$B$3&amp;3&amp;"Measure 5"</f>
        <v>13Measure 5</v>
      </c>
      <c r="C33" s="12"/>
      <c r="D33" s="12"/>
      <c r="E33" s="12"/>
      <c r="F33" s="12"/>
      <c r="G33" s="11"/>
      <c r="H33" s="11"/>
      <c r="I33" s="11"/>
      <c r="J33" s="11"/>
      <c r="K33" s="10"/>
      <c r="L33" s="9"/>
      <c r="M33" s="8"/>
      <c r="N33" s="8"/>
      <c r="O33" s="8"/>
    </row>
    <row r="34" spans="2:15" s="7" customFormat="1" ht="34.35" hidden="1" customHeight="1" x14ac:dyDescent="0.2">
      <c r="B34" s="13" t="str">
        <f>$G$2&amp;$B$3&amp;3&amp;"Measure 6"</f>
        <v>13Measure 6</v>
      </c>
      <c r="C34" s="12"/>
      <c r="D34" s="12"/>
      <c r="E34" s="12"/>
      <c r="F34" s="12"/>
      <c r="G34" s="11"/>
      <c r="H34" s="11"/>
      <c r="I34" s="11"/>
      <c r="J34" s="11"/>
      <c r="K34" s="10"/>
      <c r="L34" s="9"/>
      <c r="M34" s="8"/>
      <c r="N34" s="8"/>
      <c r="O34" s="8"/>
    </row>
    <row r="35" spans="2:15" s="7" customFormat="1" ht="34.35" hidden="1" customHeight="1" x14ac:dyDescent="0.2">
      <c r="B35" s="13" t="str">
        <f>$G$2&amp;$B$3&amp;3&amp;"Measure 7"</f>
        <v>13Measure 7</v>
      </c>
      <c r="C35" s="12"/>
      <c r="D35" s="12"/>
      <c r="E35" s="12"/>
      <c r="F35" s="12"/>
      <c r="G35" s="11"/>
      <c r="H35" s="11"/>
      <c r="I35" s="11"/>
      <c r="J35" s="11"/>
      <c r="K35" s="10"/>
      <c r="L35" s="9"/>
      <c r="M35" s="8"/>
      <c r="N35" s="8"/>
      <c r="O35" s="8"/>
    </row>
    <row r="36" spans="2:15" ht="12.75" x14ac:dyDescent="0.2">
      <c r="B36" s="3"/>
      <c r="C36" s="3"/>
      <c r="D36" s="3"/>
      <c r="E36" s="3"/>
      <c r="F36" s="3"/>
      <c r="G36" s="3"/>
      <c r="H36" s="3"/>
      <c r="I36" s="3"/>
      <c r="J36" s="3"/>
      <c r="K36" s="3"/>
      <c r="L36" s="3"/>
    </row>
    <row r="37" spans="2:15" ht="12.75" x14ac:dyDescent="0.2">
      <c r="B37" s="3"/>
      <c r="C37" s="3"/>
      <c r="D37" s="3"/>
      <c r="E37" s="3"/>
      <c r="F37" s="3"/>
      <c r="G37" s="3"/>
      <c r="H37" s="3"/>
      <c r="I37" s="3"/>
      <c r="J37" s="3"/>
      <c r="K37" s="3"/>
      <c r="L37" s="3"/>
    </row>
    <row r="38" spans="2:15" ht="12.75" x14ac:dyDescent="0.2">
      <c r="B38" s="3"/>
      <c r="C38" s="3"/>
      <c r="D38" s="3"/>
      <c r="E38" s="3"/>
      <c r="F38" s="3"/>
      <c r="G38" s="3"/>
      <c r="H38" s="3"/>
      <c r="I38" s="3"/>
      <c r="J38" s="3"/>
      <c r="K38" s="3"/>
      <c r="L38" s="3"/>
    </row>
    <row r="39" spans="2:15" ht="12.75" x14ac:dyDescent="0.2">
      <c r="B39" s="3"/>
      <c r="C39" s="3"/>
      <c r="D39" s="3"/>
      <c r="E39" s="3"/>
      <c r="F39" s="3"/>
      <c r="G39" s="3"/>
      <c r="H39" s="3"/>
      <c r="I39" s="3"/>
      <c r="J39" s="3"/>
      <c r="K39" s="3"/>
      <c r="L39" s="3"/>
    </row>
    <row r="40" spans="2:15" ht="12.75" x14ac:dyDescent="0.2">
      <c r="B40" s="3"/>
      <c r="C40" s="3"/>
      <c r="D40" s="3"/>
      <c r="E40" s="3"/>
      <c r="F40" s="3"/>
      <c r="G40" s="3"/>
      <c r="H40" s="3"/>
      <c r="I40" s="3"/>
      <c r="J40" s="3"/>
      <c r="K40" s="3"/>
      <c r="L40" s="3"/>
    </row>
    <row r="41" spans="2:15" ht="12.75" x14ac:dyDescent="0.2">
      <c r="B41" s="3"/>
      <c r="C41" s="3"/>
      <c r="D41" s="3"/>
      <c r="E41" s="3"/>
      <c r="F41" s="3"/>
      <c r="G41" s="3"/>
      <c r="H41" s="3"/>
      <c r="I41" s="3"/>
      <c r="J41" s="3"/>
      <c r="K41" s="3"/>
      <c r="L41" s="3"/>
    </row>
    <row r="42" spans="2:15" ht="12.75" x14ac:dyDescent="0.2">
      <c r="B42" s="3"/>
      <c r="C42" s="3"/>
      <c r="D42" s="3"/>
      <c r="E42" s="3"/>
      <c r="F42" s="3"/>
      <c r="G42" s="3"/>
      <c r="H42" s="3"/>
      <c r="I42" s="3"/>
      <c r="J42" s="3"/>
      <c r="K42" s="3"/>
      <c r="L42" s="3"/>
    </row>
    <row r="43" spans="2:15" ht="12.75" x14ac:dyDescent="0.2">
      <c r="B43" s="3"/>
      <c r="C43" s="3"/>
      <c r="D43" s="3"/>
      <c r="E43" s="3"/>
      <c r="F43" s="3"/>
      <c r="G43" s="3"/>
      <c r="H43" s="3"/>
      <c r="I43" s="3"/>
      <c r="J43" s="3"/>
      <c r="K43" s="3"/>
      <c r="L43" s="3"/>
    </row>
    <row r="44" spans="2:15" ht="12.75" x14ac:dyDescent="0.2">
      <c r="B44" s="3"/>
      <c r="C44" s="3"/>
      <c r="D44" s="3"/>
      <c r="E44" s="3"/>
      <c r="F44" s="3"/>
      <c r="G44" s="3"/>
      <c r="H44" s="3"/>
      <c r="I44" s="3"/>
      <c r="J44" s="3"/>
      <c r="K44" s="3"/>
      <c r="L44" s="3"/>
    </row>
    <row r="45" spans="2:15" ht="12.75" x14ac:dyDescent="0.2">
      <c r="B45" s="3"/>
      <c r="C45" s="3"/>
      <c r="D45" s="3"/>
      <c r="E45" s="3"/>
      <c r="F45" s="3"/>
      <c r="G45" s="3"/>
      <c r="H45" s="3"/>
      <c r="I45" s="3"/>
      <c r="J45" s="3"/>
      <c r="K45" s="3"/>
      <c r="L45" s="3"/>
    </row>
    <row r="46" spans="2:15" ht="12.75" x14ac:dyDescent="0.2">
      <c r="B46" s="3"/>
      <c r="C46" s="3"/>
      <c r="D46" s="3"/>
      <c r="E46" s="3"/>
      <c r="F46" s="3"/>
      <c r="G46" s="3"/>
      <c r="H46" s="3"/>
      <c r="I46" s="3"/>
      <c r="J46" s="3"/>
      <c r="K46" s="3"/>
      <c r="L46" s="3"/>
    </row>
    <row r="47" spans="2:15" ht="12.75" x14ac:dyDescent="0.2">
      <c r="B47" s="3"/>
      <c r="C47" s="3"/>
      <c r="D47" s="3"/>
      <c r="E47" s="3"/>
      <c r="F47" s="3"/>
      <c r="G47" s="3"/>
      <c r="H47" s="3"/>
      <c r="I47" s="3"/>
      <c r="J47" s="3"/>
      <c r="K47" s="3"/>
      <c r="L47" s="3"/>
    </row>
    <row r="48" spans="2:15" ht="12.75" x14ac:dyDescent="0.2">
      <c r="B48" s="3"/>
      <c r="C48" s="3"/>
      <c r="D48" s="3"/>
      <c r="E48" s="3"/>
      <c r="F48" s="3"/>
      <c r="G48" s="3"/>
      <c r="H48" s="3"/>
      <c r="I48" s="3"/>
      <c r="J48" s="3"/>
      <c r="K48" s="3"/>
      <c r="L48" s="3"/>
    </row>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3" customFormat="1" ht="12.75" x14ac:dyDescent="0.2"/>
    <row r="418" s="3" customFormat="1" ht="12.75" x14ac:dyDescent="0.2"/>
    <row r="419" s="3" customFormat="1" ht="12.75" x14ac:dyDescent="0.2"/>
    <row r="420" s="3" customFormat="1" ht="12.75" x14ac:dyDescent="0.2"/>
    <row r="421" s="3" customFormat="1" ht="12.75" x14ac:dyDescent="0.2"/>
    <row r="422" s="3" customFormat="1" ht="12.75" x14ac:dyDescent="0.2"/>
    <row r="423" s="3" customFormat="1" ht="12.75" x14ac:dyDescent="0.2"/>
    <row r="424" s="3" customFormat="1" ht="12.75" x14ac:dyDescent="0.2"/>
    <row r="425" s="3" customFormat="1" ht="12.75" x14ac:dyDescent="0.2"/>
    <row r="426" s="3" customFormat="1" ht="12.75" x14ac:dyDescent="0.2"/>
    <row r="427" s="3" customFormat="1" ht="12.75" x14ac:dyDescent="0.2"/>
    <row r="428" s="3" customFormat="1" ht="12.75" x14ac:dyDescent="0.2"/>
    <row r="429" s="3" customFormat="1" ht="12.75" x14ac:dyDescent="0.2"/>
    <row r="430" s="3" customFormat="1" ht="12.75" x14ac:dyDescent="0.2"/>
    <row r="431" s="3" customFormat="1" ht="12.75" x14ac:dyDescent="0.2"/>
    <row r="432" s="3" customFormat="1" ht="12.75" x14ac:dyDescent="0.2"/>
    <row r="433" spans="12:12" s="3" customFormat="1" ht="12.75" x14ac:dyDescent="0.2">
      <c r="L433" s="6"/>
    </row>
    <row r="434" spans="12:12" s="3" customFormat="1" ht="12.75" x14ac:dyDescent="0.2">
      <c r="L434" s="6"/>
    </row>
    <row r="435" spans="12:12" s="3" customFormat="1" ht="12.75" x14ac:dyDescent="0.2">
      <c r="L435" s="6"/>
    </row>
    <row r="436" spans="12:12" s="3" customFormat="1" ht="12.75" x14ac:dyDescent="0.2">
      <c r="L436" s="6"/>
    </row>
  </sheetData>
  <mergeCells count="10">
    <mergeCell ref="C16:L16"/>
    <mergeCell ref="C17:L17"/>
    <mergeCell ref="C26:L26"/>
    <mergeCell ref="C27:L27"/>
    <mergeCell ref="G2:I2"/>
    <mergeCell ref="J2:L2"/>
    <mergeCell ref="C5:L5"/>
    <mergeCell ref="C6:L6"/>
    <mergeCell ref="C7:L7"/>
    <mergeCell ref="C8:L8"/>
  </mergeCells>
  <conditionalFormatting sqref="B29:F35 B19:F25 B10:F15">
    <cfRule type="containsErrors" dxfId="40" priority="4" stopIfTrue="1">
      <formula>ISERROR(B10)</formula>
    </cfRule>
  </conditionalFormatting>
  <conditionalFormatting sqref="K11">
    <cfRule type="expression" dxfId="39" priority="1" stopIfTrue="1">
      <formula>K11 = "Green"</formula>
    </cfRule>
    <cfRule type="expression" dxfId="38" priority="2" stopIfTrue="1">
      <formula>K11 = "Red"</formula>
    </cfRule>
    <cfRule type="expression" dxfId="37"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45</v>
      </c>
      <c r="D2" s="57"/>
      <c r="E2" s="57"/>
      <c r="F2" s="57"/>
      <c r="G2" s="201"/>
      <c r="H2" s="201"/>
      <c r="I2" s="201"/>
      <c r="J2" s="202"/>
      <c r="K2" s="203"/>
      <c r="L2" s="204"/>
      <c r="M2" s="48"/>
      <c r="N2" s="48"/>
      <c r="O2" s="48"/>
    </row>
    <row r="3" spans="1:15" s="47" customFormat="1" ht="37.5" customHeight="1" x14ac:dyDescent="0.25">
      <c r="B3" s="58">
        <v>1</v>
      </c>
      <c r="C3" s="57" t="s">
        <v>44</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1. USING EXPANDED TIME TO IMPROVE ACADEMIC OUTCOMES</v>
      </c>
      <c r="D5" s="209"/>
      <c r="E5" s="209"/>
      <c r="F5" s="209"/>
      <c r="G5" s="209"/>
      <c r="H5" s="209"/>
      <c r="I5" s="209"/>
      <c r="J5" s="209"/>
      <c r="K5" s="209"/>
      <c r="L5" s="210"/>
      <c r="M5" s="48"/>
      <c r="N5" s="48"/>
      <c r="O5" s="48"/>
    </row>
    <row r="6" spans="1:15" ht="42.75" customHeight="1" x14ac:dyDescent="0.2">
      <c r="B6" s="46"/>
      <c r="C6" s="205" t="str">
        <f>VLOOKUP("Goal"&amp;B$3&amp;1,objectives,2,FALSE)</f>
        <v>Goal: Our school will use additional time to accelerate student learning in core academic subjects by making meaningful improvements to the quality of instruction in support of school-wide achievement goals. (Expection II)</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t="str">
        <f>VLOOKUP("obj"&amp;B$3&amp;1,objectives,2,FALSE)</f>
        <v>Objective 1: All students will make strong continual progress toward proficiency and excellence in reading and writing</v>
      </c>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61.5" customHeight="1" x14ac:dyDescent="0.2">
      <c r="B10" s="45" t="str">
        <f>$G$2&amp;$B$3&amp;1&amp;"Measure 1"</f>
        <v>11Measure 1</v>
      </c>
      <c r="C10" s="23" t="s">
        <v>34</v>
      </c>
      <c r="D10" s="23"/>
      <c r="E10" s="23"/>
      <c r="F10" s="23"/>
      <c r="G10" s="26"/>
      <c r="H10" s="25"/>
      <c r="I10" s="25"/>
      <c r="J10" s="44"/>
      <c r="K10" s="19"/>
      <c r="L10" s="23"/>
    </row>
    <row r="11" spans="1:15" s="8" customFormat="1" ht="49.5" customHeight="1" x14ac:dyDescent="0.2">
      <c r="B11" s="45" t="str">
        <f>$G$2&amp;$B$3&amp;1&amp;"Measure 2"</f>
        <v>11Measure 2</v>
      </c>
      <c r="C11" s="23" t="s">
        <v>33</v>
      </c>
      <c r="D11" s="23"/>
      <c r="E11" s="23"/>
      <c r="F11" s="23"/>
      <c r="G11" s="22"/>
      <c r="H11" s="22"/>
      <c r="I11" s="21"/>
      <c r="J11" s="44"/>
      <c r="K11" s="19"/>
      <c r="L11" s="23"/>
    </row>
    <row r="12" spans="1:15" s="7" customFormat="1" ht="58.35" customHeight="1" thickBot="1" x14ac:dyDescent="0.25">
      <c r="B12" s="13" t="str">
        <f>$G$2&amp;$B$3&amp;1&amp;"Measure 3"</f>
        <v>11Measure 3</v>
      </c>
      <c r="C12" s="17" t="s">
        <v>41</v>
      </c>
      <c r="D12" s="17"/>
      <c r="E12" s="17"/>
      <c r="F12" s="17"/>
      <c r="G12" s="43"/>
      <c r="H12" s="43"/>
      <c r="I12" s="43"/>
      <c r="J12" s="42"/>
      <c r="K12" s="15"/>
      <c r="L12" s="17"/>
      <c r="M12" s="8"/>
      <c r="N12" s="8"/>
      <c r="O12" s="8"/>
    </row>
    <row r="13" spans="1:15" s="7" customFormat="1" ht="34.35" hidden="1" customHeight="1" x14ac:dyDescent="0.2">
      <c r="B13" s="13" t="str">
        <f>$G$2&amp;$B$3&amp;1&amp;"Measure 5"</f>
        <v>11Measure 5</v>
      </c>
      <c r="C13" s="12"/>
      <c r="D13" s="12"/>
      <c r="E13" s="12"/>
      <c r="F13" s="12"/>
      <c r="G13" s="41"/>
      <c r="H13" s="41"/>
      <c r="I13" s="41"/>
      <c r="J13" s="41"/>
      <c r="K13" s="10"/>
      <c r="L13" s="12"/>
      <c r="M13" s="8"/>
      <c r="N13" s="8"/>
      <c r="O13" s="8"/>
    </row>
    <row r="14" spans="1:15" s="7" customFormat="1" ht="34.35" hidden="1" customHeight="1" x14ac:dyDescent="0.2">
      <c r="B14" s="13" t="str">
        <f>$G$2&amp;$B$3&amp;1&amp;"Measure 6"</f>
        <v>11Measure 6</v>
      </c>
      <c r="C14" s="12"/>
      <c r="D14" s="12"/>
      <c r="E14" s="12"/>
      <c r="F14" s="12"/>
      <c r="G14" s="41"/>
      <c r="H14" s="41"/>
      <c r="I14" s="41"/>
      <c r="J14" s="41"/>
      <c r="K14" s="10"/>
      <c r="L14" s="12"/>
      <c r="M14" s="8"/>
      <c r="N14" s="8"/>
      <c r="O14" s="8"/>
    </row>
    <row r="15" spans="1:15" s="7" customFormat="1" ht="35.1" hidden="1" customHeight="1" thickBot="1" x14ac:dyDescent="0.25">
      <c r="B15" s="40" t="str">
        <f>$G$2&amp;$B$3&amp;1&amp;"Measure 7"</f>
        <v>11Measure 7</v>
      </c>
      <c r="C15" s="38"/>
      <c r="D15" s="38"/>
      <c r="E15" s="38"/>
      <c r="F15" s="38"/>
      <c r="G15" s="39"/>
      <c r="H15" s="39"/>
      <c r="I15" s="39"/>
      <c r="J15" s="39"/>
      <c r="K15" s="10"/>
      <c r="L15" s="38"/>
      <c r="M15" s="8"/>
      <c r="N15" s="8"/>
      <c r="O15" s="8"/>
    </row>
    <row r="16" spans="1:15" ht="21" customHeight="1" x14ac:dyDescent="0.2">
      <c r="B16" s="37"/>
      <c r="C16" s="214" t="s">
        <v>42</v>
      </c>
      <c r="D16" s="215"/>
      <c r="E16" s="215"/>
      <c r="F16" s="215"/>
      <c r="G16" s="215"/>
      <c r="H16" s="215"/>
      <c r="I16" s="215"/>
      <c r="J16" s="215"/>
      <c r="K16" s="215"/>
      <c r="L16" s="216"/>
    </row>
    <row r="17" spans="2:15" ht="30" customHeight="1" x14ac:dyDescent="0.2">
      <c r="B17" s="37"/>
      <c r="C17" s="198" t="str">
        <f>VLOOKUP("obj"&amp;B$3&amp;2,objectives,2,FALSE)</f>
        <v>Objective 2: All students will make strong continual progress toward proficiency and excellence in mathematics</v>
      </c>
      <c r="D17" s="199"/>
      <c r="E17" s="199"/>
      <c r="F17" s="199"/>
      <c r="G17" s="199"/>
      <c r="H17" s="199"/>
      <c r="I17" s="199"/>
      <c r="J17" s="199"/>
      <c r="K17" s="199"/>
      <c r="L17" s="200"/>
    </row>
    <row r="18" spans="2:15" ht="27" customHeight="1" x14ac:dyDescent="0.2">
      <c r="B18" s="37"/>
      <c r="C18" s="27"/>
      <c r="D18" s="28">
        <v>2006</v>
      </c>
      <c r="E18" s="28">
        <v>2007</v>
      </c>
      <c r="F18" s="28">
        <v>2008</v>
      </c>
      <c r="G18" s="28" t="s">
        <v>39</v>
      </c>
      <c r="H18" s="28" t="s">
        <v>38</v>
      </c>
      <c r="I18" s="28" t="s">
        <v>37</v>
      </c>
      <c r="J18" s="28" t="s">
        <v>36</v>
      </c>
      <c r="K18" s="28" t="s">
        <v>35</v>
      </c>
      <c r="L18" s="27"/>
    </row>
    <row r="19" spans="2:15" s="7" customFormat="1" ht="64.5" customHeight="1" x14ac:dyDescent="0.2">
      <c r="B19" s="24" t="str">
        <f>$G$2&amp;$B$3&amp;2&amp;"Measure 1"</f>
        <v>12Measure 1</v>
      </c>
      <c r="C19" s="23" t="s">
        <v>34</v>
      </c>
      <c r="D19" s="23"/>
      <c r="E19" s="23"/>
      <c r="F19" s="23"/>
      <c r="G19" s="26"/>
      <c r="H19" s="25"/>
      <c r="I19" s="25"/>
      <c r="J19" s="20"/>
      <c r="K19" s="19"/>
      <c r="L19" s="18"/>
      <c r="M19" s="8"/>
      <c r="N19" s="8"/>
      <c r="O19" s="8"/>
    </row>
    <row r="20" spans="2:15" s="7" customFormat="1" ht="58.35" customHeight="1" x14ac:dyDescent="0.2">
      <c r="B20" s="24" t="str">
        <f>$G$2&amp;$B$3&amp;2&amp;"Measure 2"</f>
        <v>12Measure 2</v>
      </c>
      <c r="C20" s="23" t="s">
        <v>33</v>
      </c>
      <c r="D20" s="23"/>
      <c r="E20" s="23"/>
      <c r="F20" s="23"/>
      <c r="G20" s="25"/>
      <c r="H20" s="25"/>
      <c r="I20" s="36"/>
      <c r="J20" s="35"/>
      <c r="K20" s="19"/>
      <c r="L20" s="18"/>
      <c r="M20" s="8"/>
      <c r="N20" s="8"/>
      <c r="O20" s="8"/>
    </row>
    <row r="21" spans="2:15" s="7" customFormat="1" ht="51" customHeight="1" x14ac:dyDescent="0.2">
      <c r="B21" s="13" t="str">
        <f>$G$2&amp;$B$3&amp;2&amp;"Measure 3"</f>
        <v>12Measure 3</v>
      </c>
      <c r="C21" s="17" t="s">
        <v>41</v>
      </c>
      <c r="D21" s="17"/>
      <c r="E21" s="17"/>
      <c r="F21" s="17"/>
      <c r="G21" s="16"/>
      <c r="H21" s="16"/>
      <c r="I21" s="16"/>
      <c r="J21" s="16"/>
      <c r="K21" s="15"/>
      <c r="L21" s="14"/>
      <c r="M21" s="8"/>
      <c r="N21" s="8"/>
      <c r="O21" s="8"/>
    </row>
    <row r="22" spans="2:15" s="7" customFormat="1" ht="34.35" hidden="1" customHeight="1" x14ac:dyDescent="0.2">
      <c r="B22" s="13" t="str">
        <f>$G$2&amp;$B$3&amp;2&amp;"Measure 4"</f>
        <v>12Measure 4</v>
      </c>
      <c r="C22" s="17"/>
      <c r="D22" s="17"/>
      <c r="E22" s="17"/>
      <c r="F22" s="17"/>
      <c r="G22" s="16"/>
      <c r="H22" s="16"/>
      <c r="I22" s="16"/>
      <c r="J22" s="16"/>
      <c r="K22" s="10"/>
      <c r="L22" s="14"/>
      <c r="M22" s="8"/>
      <c r="N22" s="8"/>
      <c r="O22" s="8"/>
    </row>
    <row r="23" spans="2:15" s="7" customFormat="1" ht="34.35" hidden="1" customHeight="1" x14ac:dyDescent="0.2">
      <c r="B23" s="13" t="str">
        <f>$G$2&amp;$B$3&amp;2&amp;"Measure 5"</f>
        <v>12Measure 5</v>
      </c>
      <c r="C23" s="12"/>
      <c r="D23" s="12"/>
      <c r="E23" s="12"/>
      <c r="F23" s="12"/>
      <c r="G23" s="11"/>
      <c r="H23" s="11"/>
      <c r="I23" s="11"/>
      <c r="J23" s="11"/>
      <c r="K23" s="10"/>
      <c r="L23" s="9"/>
      <c r="M23" s="8"/>
      <c r="N23" s="8"/>
      <c r="O23" s="8"/>
    </row>
    <row r="24" spans="2:15" s="7" customFormat="1" ht="34.35" hidden="1" customHeight="1" x14ac:dyDescent="0.2">
      <c r="B24" s="13" t="str">
        <f>$G$2&amp;$B$3&amp;2&amp;"Measure 6"</f>
        <v>12Measure 6</v>
      </c>
      <c r="C24" s="12"/>
      <c r="D24" s="12"/>
      <c r="E24" s="12"/>
      <c r="F24" s="12"/>
      <c r="G24" s="11"/>
      <c r="H24" s="11"/>
      <c r="I24" s="11"/>
      <c r="J24" s="11"/>
      <c r="K24" s="10"/>
      <c r="L24" s="9"/>
      <c r="M24" s="8"/>
      <c r="N24" s="8"/>
      <c r="O24" s="8"/>
    </row>
    <row r="25" spans="2:15" s="7" customFormat="1" ht="34.35" hidden="1" customHeight="1" x14ac:dyDescent="0.2">
      <c r="B25" s="34" t="str">
        <f>$G$2&amp;$B$3&amp;2&amp;"Measure 7"</f>
        <v>12Measure 7</v>
      </c>
      <c r="C25" s="33"/>
      <c r="D25" s="33"/>
      <c r="E25" s="33"/>
      <c r="F25" s="33"/>
      <c r="G25" s="32"/>
      <c r="H25" s="32"/>
      <c r="I25" s="32"/>
      <c r="J25" s="32"/>
      <c r="K25" s="10"/>
      <c r="L25" s="31"/>
      <c r="M25" s="8"/>
      <c r="N25" s="8"/>
      <c r="O25" s="8"/>
    </row>
    <row r="26" spans="2:15" ht="17.25" customHeight="1" x14ac:dyDescent="0.2">
      <c r="B26" s="30"/>
      <c r="C26" s="192" t="s">
        <v>40</v>
      </c>
      <c r="D26" s="193"/>
      <c r="E26" s="193"/>
      <c r="F26" s="193"/>
      <c r="G26" s="193"/>
      <c r="H26" s="193"/>
      <c r="I26" s="193"/>
      <c r="J26" s="193"/>
      <c r="K26" s="193"/>
      <c r="L26" s="194"/>
    </row>
    <row r="27" spans="2:15" ht="31.5" customHeight="1" x14ac:dyDescent="0.2">
      <c r="B27" s="29"/>
      <c r="C27" s="195" t="str">
        <f>IF(ISERROR(VLOOKUP($G$2&amp;$B$3&amp;3,data,2,FALSE)),"",VLOOKUP($G$2&amp;$B$3&amp;3,data,2,FALSE))</f>
        <v/>
      </c>
      <c r="D27" s="196"/>
      <c r="E27" s="196"/>
      <c r="F27" s="196"/>
      <c r="G27" s="196"/>
      <c r="H27" s="196"/>
      <c r="I27" s="196"/>
      <c r="J27" s="196"/>
      <c r="K27" s="196"/>
      <c r="L27" s="197"/>
    </row>
    <row r="28" spans="2:15" ht="33" customHeight="1" x14ac:dyDescent="0.2">
      <c r="B28" s="29"/>
      <c r="C28" s="27"/>
      <c r="D28" s="28">
        <v>2006</v>
      </c>
      <c r="E28" s="28">
        <v>2007</v>
      </c>
      <c r="F28" s="28">
        <v>2008</v>
      </c>
      <c r="G28" s="28" t="s">
        <v>39</v>
      </c>
      <c r="H28" s="28" t="s">
        <v>38</v>
      </c>
      <c r="I28" s="28" t="s">
        <v>37</v>
      </c>
      <c r="J28" s="28" t="s">
        <v>36</v>
      </c>
      <c r="K28" s="28" t="s">
        <v>35</v>
      </c>
      <c r="L28" s="27"/>
    </row>
    <row r="29" spans="2:15" s="7" customFormat="1" ht="55.5" customHeight="1" x14ac:dyDescent="0.2">
      <c r="B29" s="24" t="str">
        <f>$G$2&amp;$B$3&amp;3&amp;"Measure 1"</f>
        <v>13Measure 1</v>
      </c>
      <c r="C29" s="23" t="s">
        <v>34</v>
      </c>
      <c r="D29" s="23"/>
      <c r="E29" s="23"/>
      <c r="F29" s="23"/>
      <c r="G29" s="26"/>
      <c r="H29" s="25"/>
      <c r="I29" s="25"/>
      <c r="J29" s="20"/>
      <c r="K29" s="19"/>
      <c r="L29" s="18"/>
      <c r="M29" s="8"/>
      <c r="N29" s="8"/>
      <c r="O29" s="8"/>
    </row>
    <row r="30" spans="2:15" s="7" customFormat="1" ht="49.5" customHeight="1" x14ac:dyDescent="0.2">
      <c r="B30" s="24" t="str">
        <f>$G$2&amp;$B$3&amp;3&amp;"Measure 2"</f>
        <v>13Measure 2</v>
      </c>
      <c r="C30" s="23" t="s">
        <v>33</v>
      </c>
      <c r="D30" s="23"/>
      <c r="E30" s="23"/>
      <c r="F30" s="23"/>
      <c r="G30" s="22"/>
      <c r="H30" s="22"/>
      <c r="I30" s="21"/>
      <c r="J30" s="20"/>
      <c r="K30" s="19"/>
      <c r="L30" s="18"/>
      <c r="M30" s="8"/>
      <c r="N30" s="8"/>
      <c r="O30" s="8"/>
    </row>
    <row r="31" spans="2:15" s="7" customFormat="1" ht="34.35" hidden="1" customHeight="1" x14ac:dyDescent="0.2">
      <c r="B31" s="13" t="str">
        <f>$G$2&amp;$B$3&amp;3&amp;"Measure 3"</f>
        <v>13Measure 3</v>
      </c>
      <c r="C31" s="17"/>
      <c r="D31" s="17"/>
      <c r="E31" s="17"/>
      <c r="F31" s="17"/>
      <c r="G31" s="16"/>
      <c r="H31" s="16"/>
      <c r="I31" s="16"/>
      <c r="J31" s="16"/>
      <c r="K31" s="15"/>
      <c r="L31" s="14"/>
      <c r="M31" s="8"/>
      <c r="N31" s="8"/>
      <c r="O31" s="8"/>
    </row>
    <row r="32" spans="2:15" s="7" customFormat="1" ht="34.35" hidden="1" customHeight="1" x14ac:dyDescent="0.2">
      <c r="B32" s="13" t="str">
        <f>$G$2&amp;$B$3&amp;3&amp;"Measure 4"</f>
        <v>13Measure 4</v>
      </c>
      <c r="C32" s="12"/>
      <c r="D32" s="12"/>
      <c r="E32" s="12"/>
      <c r="F32" s="12"/>
      <c r="G32" s="11"/>
      <c r="H32" s="11"/>
      <c r="I32" s="11"/>
      <c r="J32" s="11"/>
      <c r="K32" s="10"/>
      <c r="L32" s="9"/>
      <c r="M32" s="8"/>
      <c r="N32" s="8"/>
      <c r="O32" s="8"/>
    </row>
    <row r="33" spans="2:15" s="7" customFormat="1" ht="34.35" hidden="1" customHeight="1" x14ac:dyDescent="0.2">
      <c r="B33" s="13" t="str">
        <f>$G$2&amp;$B$3&amp;3&amp;"Measure 5"</f>
        <v>13Measure 5</v>
      </c>
      <c r="C33" s="12"/>
      <c r="D33" s="12"/>
      <c r="E33" s="12"/>
      <c r="F33" s="12"/>
      <c r="G33" s="11"/>
      <c r="H33" s="11"/>
      <c r="I33" s="11"/>
      <c r="J33" s="11"/>
      <c r="K33" s="10"/>
      <c r="L33" s="9"/>
      <c r="M33" s="8"/>
      <c r="N33" s="8"/>
      <c r="O33" s="8"/>
    </row>
    <row r="34" spans="2:15" s="7" customFormat="1" ht="34.35" hidden="1" customHeight="1" x14ac:dyDescent="0.2">
      <c r="B34" s="13" t="str">
        <f>$G$2&amp;$B$3&amp;3&amp;"Measure 6"</f>
        <v>13Measure 6</v>
      </c>
      <c r="C34" s="12"/>
      <c r="D34" s="12"/>
      <c r="E34" s="12"/>
      <c r="F34" s="12"/>
      <c r="G34" s="11"/>
      <c r="H34" s="11"/>
      <c r="I34" s="11"/>
      <c r="J34" s="11"/>
      <c r="K34" s="10"/>
      <c r="L34" s="9"/>
      <c r="M34" s="8"/>
      <c r="N34" s="8"/>
      <c r="O34" s="8"/>
    </row>
    <row r="35" spans="2:15" s="7" customFormat="1" ht="34.35" hidden="1" customHeight="1" x14ac:dyDescent="0.2">
      <c r="B35" s="13" t="str">
        <f>$G$2&amp;$B$3&amp;3&amp;"Measure 7"</f>
        <v>13Measure 7</v>
      </c>
      <c r="C35" s="12"/>
      <c r="D35" s="12"/>
      <c r="E35" s="12"/>
      <c r="F35" s="12"/>
      <c r="G35" s="11"/>
      <c r="H35" s="11"/>
      <c r="I35" s="11"/>
      <c r="J35" s="11"/>
      <c r="K35" s="10"/>
      <c r="L35" s="9"/>
      <c r="M35" s="8"/>
      <c r="N35" s="8"/>
      <c r="O35" s="8"/>
    </row>
    <row r="36" spans="2:15" ht="12.75" x14ac:dyDescent="0.2">
      <c r="B36" s="3"/>
      <c r="C36" s="3"/>
      <c r="D36" s="3"/>
      <c r="E36" s="3"/>
      <c r="F36" s="3"/>
      <c r="G36" s="3"/>
      <c r="H36" s="3"/>
      <c r="I36" s="3"/>
      <c r="J36" s="3"/>
      <c r="K36" s="3"/>
      <c r="L36" s="3"/>
    </row>
    <row r="37" spans="2:15" ht="12.75" x14ac:dyDescent="0.2">
      <c r="B37" s="3"/>
      <c r="C37" s="3"/>
      <c r="D37" s="3"/>
      <c r="E37" s="3"/>
      <c r="F37" s="3"/>
      <c r="G37" s="3"/>
      <c r="H37" s="3"/>
      <c r="I37" s="3"/>
      <c r="J37" s="3"/>
      <c r="K37" s="3"/>
      <c r="L37" s="3"/>
    </row>
    <row r="38" spans="2:15" ht="12.75" x14ac:dyDescent="0.2">
      <c r="B38" s="3"/>
      <c r="C38" s="3"/>
      <c r="D38" s="3"/>
      <c r="E38" s="3"/>
      <c r="F38" s="3"/>
      <c r="G38" s="3"/>
      <c r="H38" s="3"/>
      <c r="I38" s="3"/>
      <c r="J38" s="3"/>
      <c r="K38" s="3"/>
      <c r="L38" s="3"/>
    </row>
    <row r="39" spans="2:15" ht="12.75" x14ac:dyDescent="0.2">
      <c r="B39" s="3"/>
      <c r="C39" s="3"/>
      <c r="D39" s="3"/>
      <c r="E39" s="3"/>
      <c r="F39" s="3"/>
      <c r="G39" s="3"/>
      <c r="H39" s="3"/>
      <c r="I39" s="3"/>
      <c r="J39" s="3"/>
      <c r="K39" s="3"/>
      <c r="L39" s="3"/>
    </row>
    <row r="40" spans="2:15" ht="12.75" x14ac:dyDescent="0.2">
      <c r="B40" s="3"/>
      <c r="C40" s="3"/>
      <c r="D40" s="3"/>
      <c r="E40" s="3"/>
      <c r="F40" s="3"/>
      <c r="G40" s="3"/>
      <c r="H40" s="3"/>
      <c r="I40" s="3"/>
      <c r="J40" s="3"/>
      <c r="K40" s="3"/>
      <c r="L40" s="3"/>
    </row>
    <row r="41" spans="2:15" ht="12.75" x14ac:dyDescent="0.2">
      <c r="B41" s="3"/>
      <c r="C41" s="3"/>
      <c r="D41" s="3"/>
      <c r="E41" s="3"/>
      <c r="F41" s="3"/>
      <c r="G41" s="3"/>
      <c r="H41" s="3"/>
      <c r="I41" s="3"/>
      <c r="J41" s="3"/>
      <c r="K41" s="3"/>
      <c r="L41" s="3"/>
    </row>
    <row r="42" spans="2:15" ht="12.75" x14ac:dyDescent="0.2">
      <c r="B42" s="3"/>
      <c r="C42" s="3"/>
      <c r="D42" s="3"/>
      <c r="E42" s="3"/>
      <c r="F42" s="3"/>
      <c r="G42" s="3"/>
      <c r="H42" s="3"/>
      <c r="I42" s="3"/>
      <c r="J42" s="3"/>
      <c r="K42" s="3"/>
      <c r="L42" s="3"/>
    </row>
    <row r="43" spans="2:15" ht="12.75" x14ac:dyDescent="0.2">
      <c r="B43" s="3"/>
      <c r="C43" s="3"/>
      <c r="D43" s="3"/>
      <c r="E43" s="3"/>
      <c r="F43" s="3"/>
      <c r="G43" s="3"/>
      <c r="H43" s="3"/>
      <c r="I43" s="3"/>
      <c r="J43" s="3"/>
      <c r="K43" s="3"/>
      <c r="L43" s="3"/>
    </row>
    <row r="44" spans="2:15" ht="12.75" x14ac:dyDescent="0.2">
      <c r="B44" s="3"/>
      <c r="C44" s="3"/>
      <c r="D44" s="3"/>
      <c r="E44" s="3"/>
      <c r="F44" s="3"/>
      <c r="G44" s="3"/>
      <c r="H44" s="3"/>
      <c r="I44" s="3"/>
      <c r="J44" s="3"/>
      <c r="K44" s="3"/>
      <c r="L44" s="3"/>
    </row>
    <row r="45" spans="2:15" ht="12.75" x14ac:dyDescent="0.2">
      <c r="B45" s="3"/>
      <c r="C45" s="3"/>
      <c r="D45" s="3"/>
      <c r="E45" s="3"/>
      <c r="F45" s="3"/>
      <c r="G45" s="3"/>
      <c r="H45" s="3"/>
      <c r="I45" s="3"/>
      <c r="J45" s="3"/>
      <c r="K45" s="3"/>
      <c r="L45" s="3"/>
    </row>
    <row r="46" spans="2:15" ht="12.75" x14ac:dyDescent="0.2">
      <c r="B46" s="3"/>
      <c r="C46" s="3"/>
      <c r="D46" s="3"/>
      <c r="E46" s="3"/>
      <c r="F46" s="3"/>
      <c r="G46" s="3"/>
      <c r="H46" s="3"/>
      <c r="I46" s="3"/>
      <c r="J46" s="3"/>
      <c r="K46" s="3"/>
      <c r="L46" s="3"/>
    </row>
    <row r="47" spans="2:15" ht="12.75" x14ac:dyDescent="0.2">
      <c r="B47" s="3"/>
      <c r="C47" s="3"/>
      <c r="D47" s="3"/>
      <c r="E47" s="3"/>
      <c r="F47" s="3"/>
      <c r="G47" s="3"/>
      <c r="H47" s="3"/>
      <c r="I47" s="3"/>
      <c r="J47" s="3"/>
      <c r="K47" s="3"/>
      <c r="L47" s="3"/>
    </row>
    <row r="48" spans="2:15" ht="12.75" x14ac:dyDescent="0.2">
      <c r="B48" s="3"/>
      <c r="C48" s="3"/>
      <c r="D48" s="3"/>
      <c r="E48" s="3"/>
      <c r="F48" s="3"/>
      <c r="G48" s="3"/>
      <c r="H48" s="3"/>
      <c r="I48" s="3"/>
      <c r="J48" s="3"/>
      <c r="K48" s="3"/>
      <c r="L48" s="3"/>
    </row>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3" customFormat="1" ht="12.75" x14ac:dyDescent="0.2"/>
    <row r="418" s="3" customFormat="1" ht="12.75" x14ac:dyDescent="0.2"/>
    <row r="419" s="3" customFormat="1" ht="12.75" x14ac:dyDescent="0.2"/>
    <row r="420" s="3" customFormat="1" ht="12.75" x14ac:dyDescent="0.2"/>
    <row r="421" s="3" customFormat="1" ht="12.75" x14ac:dyDescent="0.2"/>
    <row r="422" s="3" customFormat="1" ht="12.75" x14ac:dyDescent="0.2"/>
    <row r="423" s="3" customFormat="1" ht="12.75" x14ac:dyDescent="0.2"/>
    <row r="424" s="3" customFormat="1" ht="12.75" x14ac:dyDescent="0.2"/>
    <row r="425" s="3" customFormat="1" ht="12.75" x14ac:dyDescent="0.2"/>
    <row r="426" s="3" customFormat="1" ht="12.75" x14ac:dyDescent="0.2"/>
    <row r="427" s="3" customFormat="1" ht="12.75" x14ac:dyDescent="0.2"/>
    <row r="428" s="3" customFormat="1" ht="12.75" x14ac:dyDescent="0.2"/>
    <row r="429" s="3" customFormat="1" ht="12.75" x14ac:dyDescent="0.2"/>
    <row r="430" s="3" customFormat="1" ht="12.75" x14ac:dyDescent="0.2"/>
    <row r="431" s="3" customFormat="1" ht="12.75" x14ac:dyDescent="0.2"/>
    <row r="432" s="3" customFormat="1" ht="12.75" x14ac:dyDescent="0.2"/>
    <row r="433" spans="12:12" s="3" customFormat="1" ht="12.75" x14ac:dyDescent="0.2">
      <c r="L433" s="6"/>
    </row>
    <row r="434" spans="12:12" s="3" customFormat="1" ht="12.75" x14ac:dyDescent="0.2">
      <c r="L434" s="6"/>
    </row>
    <row r="435" spans="12:12" s="3" customFormat="1" ht="12.75" x14ac:dyDescent="0.2">
      <c r="L435" s="6"/>
    </row>
    <row r="436" spans="12:12" s="3" customFormat="1" ht="12.75" x14ac:dyDescent="0.2">
      <c r="L436" s="6"/>
    </row>
  </sheetData>
  <mergeCells count="10">
    <mergeCell ref="C16:L16"/>
    <mergeCell ref="C17:L17"/>
    <mergeCell ref="C26:L26"/>
    <mergeCell ref="C27:L27"/>
    <mergeCell ref="G2:I2"/>
    <mergeCell ref="J2:L2"/>
    <mergeCell ref="C5:L5"/>
    <mergeCell ref="C6:L6"/>
    <mergeCell ref="C7:L7"/>
    <mergeCell ref="C8:L8"/>
  </mergeCells>
  <conditionalFormatting sqref="B29:F35 B19:F25 B10:F15">
    <cfRule type="containsErrors" dxfId="36" priority="4" stopIfTrue="1">
      <formula>ISERROR(B10)</formula>
    </cfRule>
  </conditionalFormatting>
  <conditionalFormatting sqref="K11">
    <cfRule type="expression" dxfId="35" priority="1" stopIfTrue="1">
      <formula>K11 = "Green"</formula>
    </cfRule>
    <cfRule type="expression" dxfId="34" priority="2" stopIfTrue="1">
      <formula>K11 = "Red"</formula>
    </cfRule>
    <cfRule type="expression" dxfId="33"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48</v>
      </c>
      <c r="D2" s="57"/>
      <c r="E2" s="57"/>
      <c r="F2" s="57"/>
      <c r="G2" s="201"/>
      <c r="H2" s="201"/>
      <c r="I2" s="201"/>
      <c r="J2" s="202"/>
      <c r="K2" s="203"/>
      <c r="L2" s="204"/>
      <c r="M2" s="48"/>
      <c r="N2" s="48"/>
      <c r="O2" s="48"/>
    </row>
    <row r="3" spans="1:15" s="47" customFormat="1" ht="37.5" customHeight="1" x14ac:dyDescent="0.25">
      <c r="B3" s="58">
        <v>2</v>
      </c>
      <c r="C3" s="57" t="s">
        <v>47</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2. USING EXPANDED TIME TO IMPROVE TEACHER LEADERSHIP AND COLLABORATION</v>
      </c>
      <c r="D5" s="209"/>
      <c r="E5" s="209"/>
      <c r="F5" s="209"/>
      <c r="G5" s="209"/>
      <c r="H5" s="209"/>
      <c r="I5" s="209"/>
      <c r="J5" s="209"/>
      <c r="K5" s="209"/>
      <c r="L5" s="210"/>
      <c r="M5" s="48"/>
      <c r="N5" s="48"/>
      <c r="O5" s="48"/>
    </row>
    <row r="6" spans="1:15" ht="50.25" customHeight="1" x14ac:dyDescent="0.2">
      <c r="B6" s="46"/>
      <c r="C6" s="205"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51" customHeight="1" x14ac:dyDescent="0.2">
      <c r="B10" s="45" t="str">
        <f>$G$2&amp;$B$3&amp;1&amp;"Measure 1"</f>
        <v>21Measure 1</v>
      </c>
      <c r="C10" s="23" t="s">
        <v>34</v>
      </c>
      <c r="D10" s="23"/>
      <c r="E10" s="23"/>
      <c r="F10" s="23"/>
      <c r="G10" s="26"/>
      <c r="H10" s="25"/>
      <c r="I10" s="25"/>
      <c r="J10" s="44"/>
      <c r="K10" s="19"/>
      <c r="L10" s="23"/>
    </row>
    <row r="11" spans="1:15" s="8" customFormat="1" ht="53.25" customHeight="1" thickBot="1" x14ac:dyDescent="0.25">
      <c r="B11" s="45" t="str">
        <f>$G$2&amp;$B$3&amp;1&amp;"Measure 2"</f>
        <v>21Measure 2</v>
      </c>
      <c r="C11" s="23" t="s">
        <v>33</v>
      </c>
      <c r="D11" s="23"/>
      <c r="E11" s="23"/>
      <c r="F11" s="23"/>
      <c r="G11" s="22"/>
      <c r="H11" s="22"/>
      <c r="I11" s="21"/>
      <c r="J11" s="44"/>
      <c r="K11" s="19"/>
      <c r="L11" s="23"/>
    </row>
    <row r="12" spans="1:15" s="7" customFormat="1" ht="34.35" hidden="1" customHeight="1" x14ac:dyDescent="0.2">
      <c r="B12" s="13" t="str">
        <f>$G$2&amp;$B$3&amp;1&amp;"Measure 3"</f>
        <v>21Measure 3</v>
      </c>
      <c r="C12" s="17"/>
      <c r="D12" s="17"/>
      <c r="E12" s="17"/>
      <c r="F12" s="17"/>
      <c r="G12" s="43"/>
      <c r="H12" s="43"/>
      <c r="I12" s="43"/>
      <c r="J12" s="42"/>
      <c r="K12" s="19"/>
      <c r="L12" s="17"/>
      <c r="M12" s="8"/>
      <c r="N12" s="8"/>
      <c r="O12" s="8"/>
    </row>
    <row r="13" spans="1:15" s="7" customFormat="1" ht="34.35" hidden="1" customHeight="1" x14ac:dyDescent="0.2">
      <c r="B13" s="13" t="str">
        <f>$G$2&amp;$B$3&amp;1&amp;"Measure 4"</f>
        <v>21Measure 4</v>
      </c>
      <c r="C13" s="12"/>
      <c r="D13" s="12"/>
      <c r="E13" s="12"/>
      <c r="F13" s="12"/>
      <c r="G13" s="42"/>
      <c r="H13" s="42"/>
      <c r="I13" s="42"/>
      <c r="J13" s="42"/>
      <c r="K13" s="10"/>
      <c r="L13" s="12"/>
      <c r="M13" s="8"/>
      <c r="N13" s="8"/>
      <c r="O13" s="8"/>
    </row>
    <row r="14" spans="1:15" s="7" customFormat="1" ht="34.35" hidden="1" customHeight="1" x14ac:dyDescent="0.2">
      <c r="B14" s="13" t="str">
        <f>$G$2&amp;$B$3&amp;1&amp;"Measure 5"</f>
        <v>21Measure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21Measure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21Measure 7</v>
      </c>
      <c r="C16" s="38"/>
      <c r="D16" s="38"/>
      <c r="E16" s="38"/>
      <c r="F16" s="38"/>
      <c r="G16" s="39"/>
      <c r="H16" s="39"/>
      <c r="I16" s="39"/>
      <c r="J16" s="39"/>
      <c r="K16" s="10"/>
      <c r="L16" s="38"/>
      <c r="M16" s="8"/>
      <c r="N16" s="8"/>
      <c r="O16" s="8"/>
    </row>
    <row r="17" spans="2:15" ht="21" customHeight="1" x14ac:dyDescent="0.2">
      <c r="B17" s="37"/>
      <c r="C17" s="214" t="s">
        <v>42</v>
      </c>
      <c r="D17" s="215"/>
      <c r="E17" s="215"/>
      <c r="F17" s="215"/>
      <c r="G17" s="215"/>
      <c r="H17" s="215"/>
      <c r="I17" s="215"/>
      <c r="J17" s="215"/>
      <c r="K17" s="215"/>
      <c r="L17" s="216"/>
    </row>
    <row r="18" spans="2:15" ht="30" customHeight="1" x14ac:dyDescent="0.2">
      <c r="B18" s="37"/>
      <c r="C18" s="198"/>
      <c r="D18" s="199"/>
      <c r="E18" s="199"/>
      <c r="F18" s="199"/>
      <c r="G18" s="199"/>
      <c r="H18" s="199"/>
      <c r="I18" s="199"/>
      <c r="J18" s="199"/>
      <c r="K18" s="199"/>
      <c r="L18" s="200"/>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2.25" customHeight="1" x14ac:dyDescent="0.2">
      <c r="B20" s="24" t="str">
        <f>$G$2&amp;$B$3&amp;2&amp;"Measure 1"</f>
        <v>22Measure 1</v>
      </c>
      <c r="C20" s="23" t="s">
        <v>34</v>
      </c>
      <c r="D20" s="23"/>
      <c r="E20" s="23"/>
      <c r="F20" s="23"/>
      <c r="G20" s="26"/>
      <c r="H20" s="25"/>
      <c r="I20" s="25"/>
      <c r="J20" s="20"/>
      <c r="K20" s="19"/>
      <c r="L20" s="18"/>
      <c r="M20" s="8"/>
      <c r="N20" s="8"/>
      <c r="O20" s="8"/>
    </row>
    <row r="21" spans="2:15" s="7" customFormat="1" ht="54" customHeight="1" x14ac:dyDescent="0.2">
      <c r="B21" s="24" t="str">
        <f>$G$2&amp;$B$3&amp;2&amp;"Measure 2"</f>
        <v>22Measure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22Measure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22Measure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22Measure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22Measure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22Measure 7</v>
      </c>
      <c r="C26" s="33"/>
      <c r="D26" s="33"/>
      <c r="E26" s="33"/>
      <c r="F26" s="33"/>
      <c r="G26" s="32"/>
      <c r="H26" s="32"/>
      <c r="I26" s="32"/>
      <c r="J26" s="32"/>
      <c r="K26" s="10"/>
      <c r="L26" s="31"/>
      <c r="M26" s="8"/>
      <c r="N26" s="8"/>
      <c r="O26" s="8"/>
    </row>
    <row r="27" spans="2:15" ht="17.25" customHeight="1" x14ac:dyDescent="0.2">
      <c r="B27" s="30"/>
      <c r="C27" s="192" t="s">
        <v>40</v>
      </c>
      <c r="D27" s="193"/>
      <c r="E27" s="193"/>
      <c r="F27" s="193"/>
      <c r="G27" s="193"/>
      <c r="H27" s="193"/>
      <c r="I27" s="193"/>
      <c r="J27" s="193"/>
      <c r="K27" s="193"/>
      <c r="L27" s="194"/>
    </row>
    <row r="28" spans="2:15" ht="31.5" customHeight="1" x14ac:dyDescent="0.2">
      <c r="B28" s="29"/>
      <c r="C28" s="195" t="str">
        <f>IF(ISERROR(VLOOKUP($G$2&amp;$B$3&amp;3,data,2,FALSE)),"",VLOOKUP($G$2&amp;$B$3&amp;3,data,2,FALSE))</f>
        <v/>
      </c>
      <c r="D28" s="196"/>
      <c r="E28" s="196"/>
      <c r="F28" s="196"/>
      <c r="G28" s="196"/>
      <c r="H28" s="196"/>
      <c r="I28" s="196"/>
      <c r="J28" s="196"/>
      <c r="K28" s="196"/>
      <c r="L28" s="197"/>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23Measure 1</v>
      </c>
      <c r="C30" s="23"/>
      <c r="D30" s="23"/>
      <c r="E30" s="23"/>
      <c r="F30" s="23"/>
      <c r="G30" s="26"/>
      <c r="H30" s="25"/>
      <c r="I30" s="25"/>
      <c r="J30" s="20"/>
      <c r="K30" s="19"/>
      <c r="L30" s="18"/>
      <c r="M30" s="8"/>
      <c r="N30" s="8"/>
      <c r="O30" s="8"/>
    </row>
    <row r="31" spans="2:15" s="7" customFormat="1" ht="34.35" customHeight="1" x14ac:dyDescent="0.2">
      <c r="B31" s="24" t="str">
        <f>$G$2&amp;$B$3&amp;3&amp;"Measure 2"</f>
        <v>23Measure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pans="2:12" s="3" customFormat="1" ht="12.75" x14ac:dyDescent="0.2"/>
    <row r="418" spans="2:12" s="3" customFormat="1" ht="12.75" x14ac:dyDescent="0.2"/>
    <row r="419" spans="2:12" s="3" customFormat="1" ht="12.75" x14ac:dyDescent="0.2"/>
    <row r="420" spans="2:12" s="3" customFormat="1" ht="12.75" x14ac:dyDescent="0.2"/>
    <row r="421" spans="2:12" s="3" customFormat="1" ht="12.75" x14ac:dyDescent="0.2"/>
    <row r="422" spans="2:12" s="3" customFormat="1" ht="12.75" x14ac:dyDescent="0.2"/>
    <row r="423" spans="2:12" s="3" customFormat="1" ht="12.75" x14ac:dyDescent="0.2"/>
    <row r="424" spans="2:12" s="3" customFormat="1" ht="12.75" x14ac:dyDescent="0.2"/>
    <row r="425" spans="2:12" s="3" customFormat="1" ht="12.75" x14ac:dyDescent="0.2"/>
    <row r="426" spans="2:12" s="3" customFormat="1" ht="12.75" x14ac:dyDescent="0.2"/>
    <row r="427" spans="2:12" s="3" customFormat="1" ht="12.75" x14ac:dyDescent="0.2"/>
    <row r="428" spans="2:12" s="3" customFormat="1" ht="12.75" x14ac:dyDescent="0.2"/>
    <row r="429" spans="2:12" s="3" customFormat="1" ht="12.75" x14ac:dyDescent="0.2">
      <c r="B429" s="6"/>
      <c r="C429" s="6"/>
      <c r="D429" s="6"/>
      <c r="E429" s="6"/>
      <c r="F429" s="6"/>
      <c r="G429" s="6"/>
      <c r="H429" s="6"/>
      <c r="I429" s="6"/>
      <c r="J429" s="6"/>
      <c r="K429" s="6"/>
      <c r="L429" s="6"/>
    </row>
    <row r="430" spans="2:12" s="3" customFormat="1" ht="12.75" x14ac:dyDescent="0.2">
      <c r="B430" s="6"/>
      <c r="C430" s="6"/>
      <c r="D430" s="6"/>
      <c r="E430" s="6"/>
      <c r="F430" s="6"/>
      <c r="G430" s="6"/>
      <c r="H430" s="6"/>
      <c r="I430" s="6"/>
      <c r="J430" s="6"/>
      <c r="K430" s="6"/>
      <c r="L430" s="6"/>
    </row>
    <row r="431" spans="2:12" s="3" customFormat="1" ht="12.75" x14ac:dyDescent="0.2">
      <c r="B431" s="6"/>
      <c r="C431" s="6"/>
      <c r="D431" s="6"/>
      <c r="E431" s="6"/>
      <c r="F431" s="6"/>
      <c r="G431" s="6"/>
      <c r="H431" s="6"/>
      <c r="I431" s="6"/>
      <c r="J431" s="6"/>
      <c r="K431" s="6"/>
      <c r="L431" s="6"/>
    </row>
    <row r="432" spans="2:12" s="3" customFormat="1" ht="12.75" x14ac:dyDescent="0.2">
      <c r="B432" s="6"/>
      <c r="C432" s="6"/>
      <c r="D432" s="6"/>
      <c r="E432" s="6"/>
      <c r="F432" s="6"/>
      <c r="G432" s="6"/>
      <c r="H432" s="6"/>
      <c r="I432" s="6"/>
      <c r="J432" s="6"/>
      <c r="K432" s="6"/>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32" priority="4" stopIfTrue="1">
      <formula>ISERROR(B10)</formula>
    </cfRule>
  </conditionalFormatting>
  <conditionalFormatting sqref="K11:K12">
    <cfRule type="expression" dxfId="31" priority="1" stopIfTrue="1">
      <formula>K11 = "Green"</formula>
    </cfRule>
    <cfRule type="expression" dxfId="30" priority="2" stopIfTrue="1">
      <formula>K11 = "Red"</formula>
    </cfRule>
    <cfRule type="expression" dxfId="29"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48</v>
      </c>
      <c r="D2" s="57"/>
      <c r="E2" s="57"/>
      <c r="F2" s="57"/>
      <c r="G2" s="201"/>
      <c r="H2" s="201"/>
      <c r="I2" s="201"/>
      <c r="J2" s="202"/>
      <c r="K2" s="203"/>
      <c r="L2" s="204"/>
      <c r="M2" s="48"/>
      <c r="N2" s="48"/>
      <c r="O2" s="48"/>
    </row>
    <row r="3" spans="1:15" s="47" customFormat="1" ht="37.5" customHeight="1" x14ac:dyDescent="0.25">
      <c r="B3" s="58">
        <v>2</v>
      </c>
      <c r="C3" s="57" t="s">
        <v>47</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2. USING EXPANDED TIME TO IMPROVE TEACHER LEADERSHIP AND COLLABORATION</v>
      </c>
      <c r="D5" s="209"/>
      <c r="E5" s="209"/>
      <c r="F5" s="209"/>
      <c r="G5" s="209"/>
      <c r="H5" s="209"/>
      <c r="I5" s="209"/>
      <c r="J5" s="209"/>
      <c r="K5" s="209"/>
      <c r="L5" s="210"/>
      <c r="M5" s="48"/>
      <c r="N5" s="48"/>
      <c r="O5" s="48"/>
    </row>
    <row r="6" spans="1:15" ht="50.25" customHeight="1" x14ac:dyDescent="0.2">
      <c r="B6" s="46"/>
      <c r="C6" s="205"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51" customHeight="1" x14ac:dyDescent="0.2">
      <c r="B10" s="45" t="str">
        <f>$G$2&amp;$B$3&amp;1&amp;"Measure 1"</f>
        <v>21Measure 1</v>
      </c>
      <c r="C10" s="23" t="s">
        <v>34</v>
      </c>
      <c r="D10" s="23"/>
      <c r="E10" s="23"/>
      <c r="F10" s="23"/>
      <c r="G10" s="26"/>
      <c r="H10" s="25"/>
      <c r="I10" s="25"/>
      <c r="J10" s="44"/>
      <c r="K10" s="19"/>
      <c r="L10" s="23"/>
    </row>
    <row r="11" spans="1:15" s="8" customFormat="1" ht="53.25" customHeight="1" thickBot="1" x14ac:dyDescent="0.25">
      <c r="B11" s="45" t="str">
        <f>$G$2&amp;$B$3&amp;1&amp;"Measure 2"</f>
        <v>21Measure 2</v>
      </c>
      <c r="C11" s="23" t="s">
        <v>33</v>
      </c>
      <c r="D11" s="23"/>
      <c r="E11" s="23"/>
      <c r="F11" s="23"/>
      <c r="G11" s="22"/>
      <c r="H11" s="22"/>
      <c r="I11" s="21"/>
      <c r="J11" s="44"/>
      <c r="K11" s="19"/>
      <c r="L11" s="23"/>
    </row>
    <row r="12" spans="1:15" s="7" customFormat="1" ht="34.35" hidden="1" customHeight="1" x14ac:dyDescent="0.2">
      <c r="B12" s="13" t="str">
        <f>$G$2&amp;$B$3&amp;1&amp;"Measure 3"</f>
        <v>21Measure 3</v>
      </c>
      <c r="C12" s="17"/>
      <c r="D12" s="17"/>
      <c r="E12" s="17"/>
      <c r="F12" s="17"/>
      <c r="G12" s="43"/>
      <c r="H12" s="43"/>
      <c r="I12" s="43"/>
      <c r="J12" s="42"/>
      <c r="K12" s="19"/>
      <c r="L12" s="17"/>
      <c r="M12" s="8"/>
      <c r="N12" s="8"/>
      <c r="O12" s="8"/>
    </row>
    <row r="13" spans="1:15" s="7" customFormat="1" ht="34.35" hidden="1" customHeight="1" x14ac:dyDescent="0.2">
      <c r="B13" s="13" t="str">
        <f>$G$2&amp;$B$3&amp;1&amp;"Measure 4"</f>
        <v>21Measure 4</v>
      </c>
      <c r="C13" s="12"/>
      <c r="D13" s="12"/>
      <c r="E13" s="12"/>
      <c r="F13" s="12"/>
      <c r="G13" s="42"/>
      <c r="H13" s="42"/>
      <c r="I13" s="42"/>
      <c r="J13" s="42"/>
      <c r="K13" s="10"/>
      <c r="L13" s="12"/>
      <c r="M13" s="8"/>
      <c r="N13" s="8"/>
      <c r="O13" s="8"/>
    </row>
    <row r="14" spans="1:15" s="7" customFormat="1" ht="34.35" hidden="1" customHeight="1" x14ac:dyDescent="0.2">
      <c r="B14" s="13" t="str">
        <f>$G$2&amp;$B$3&amp;1&amp;"Measure 5"</f>
        <v>21Measure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21Measure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21Measure 7</v>
      </c>
      <c r="C16" s="38"/>
      <c r="D16" s="38"/>
      <c r="E16" s="38"/>
      <c r="F16" s="38"/>
      <c r="G16" s="39"/>
      <c r="H16" s="39"/>
      <c r="I16" s="39"/>
      <c r="J16" s="39"/>
      <c r="K16" s="10"/>
      <c r="L16" s="38"/>
      <c r="M16" s="8"/>
      <c r="N16" s="8"/>
      <c r="O16" s="8"/>
    </row>
    <row r="17" spans="2:15" ht="21" customHeight="1" x14ac:dyDescent="0.2">
      <c r="B17" s="37"/>
      <c r="C17" s="214" t="s">
        <v>42</v>
      </c>
      <c r="D17" s="215"/>
      <c r="E17" s="215"/>
      <c r="F17" s="215"/>
      <c r="G17" s="215"/>
      <c r="H17" s="215"/>
      <c r="I17" s="215"/>
      <c r="J17" s="215"/>
      <c r="K17" s="215"/>
      <c r="L17" s="216"/>
    </row>
    <row r="18" spans="2:15" ht="30" customHeight="1" x14ac:dyDescent="0.2">
      <c r="B18" s="37"/>
      <c r="C18" s="198"/>
      <c r="D18" s="199"/>
      <c r="E18" s="199"/>
      <c r="F18" s="199"/>
      <c r="G18" s="199"/>
      <c r="H18" s="199"/>
      <c r="I18" s="199"/>
      <c r="J18" s="199"/>
      <c r="K18" s="199"/>
      <c r="L18" s="200"/>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2.25" customHeight="1" x14ac:dyDescent="0.2">
      <c r="B20" s="24" t="str">
        <f>$G$2&amp;$B$3&amp;2&amp;"Measure 1"</f>
        <v>22Measure 1</v>
      </c>
      <c r="C20" s="23" t="s">
        <v>34</v>
      </c>
      <c r="D20" s="23"/>
      <c r="E20" s="23"/>
      <c r="F20" s="23"/>
      <c r="G20" s="26"/>
      <c r="H20" s="25"/>
      <c r="I20" s="25"/>
      <c r="J20" s="20"/>
      <c r="K20" s="19"/>
      <c r="L20" s="18"/>
      <c r="M20" s="8"/>
      <c r="N20" s="8"/>
      <c r="O20" s="8"/>
    </row>
    <row r="21" spans="2:15" s="7" customFormat="1" ht="54" customHeight="1" x14ac:dyDescent="0.2">
      <c r="B21" s="24" t="str">
        <f>$G$2&amp;$B$3&amp;2&amp;"Measure 2"</f>
        <v>22Measure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22Measure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22Measure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22Measure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22Measure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22Measure 7</v>
      </c>
      <c r="C26" s="33"/>
      <c r="D26" s="33"/>
      <c r="E26" s="33"/>
      <c r="F26" s="33"/>
      <c r="G26" s="32"/>
      <c r="H26" s="32"/>
      <c r="I26" s="32"/>
      <c r="J26" s="32"/>
      <c r="K26" s="10"/>
      <c r="L26" s="31"/>
      <c r="M26" s="8"/>
      <c r="N26" s="8"/>
      <c r="O26" s="8"/>
    </row>
    <row r="27" spans="2:15" ht="17.25" customHeight="1" x14ac:dyDescent="0.2">
      <c r="B27" s="30"/>
      <c r="C27" s="192" t="s">
        <v>40</v>
      </c>
      <c r="D27" s="193"/>
      <c r="E27" s="193"/>
      <c r="F27" s="193"/>
      <c r="G27" s="193"/>
      <c r="H27" s="193"/>
      <c r="I27" s="193"/>
      <c r="J27" s="193"/>
      <c r="K27" s="193"/>
      <c r="L27" s="194"/>
    </row>
    <row r="28" spans="2:15" ht="31.5" customHeight="1" x14ac:dyDescent="0.2">
      <c r="B28" s="29"/>
      <c r="C28" s="195" t="str">
        <f>IF(ISERROR(VLOOKUP($G$2&amp;$B$3&amp;3,data,2,FALSE)),"",VLOOKUP($G$2&amp;$B$3&amp;3,data,2,FALSE))</f>
        <v/>
      </c>
      <c r="D28" s="196"/>
      <c r="E28" s="196"/>
      <c r="F28" s="196"/>
      <c r="G28" s="196"/>
      <c r="H28" s="196"/>
      <c r="I28" s="196"/>
      <c r="J28" s="196"/>
      <c r="K28" s="196"/>
      <c r="L28" s="197"/>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23Measure 1</v>
      </c>
      <c r="C30" s="23"/>
      <c r="D30" s="23"/>
      <c r="E30" s="23"/>
      <c r="F30" s="23"/>
      <c r="G30" s="26"/>
      <c r="H30" s="25"/>
      <c r="I30" s="25"/>
      <c r="J30" s="20"/>
      <c r="K30" s="19"/>
      <c r="L30" s="18"/>
      <c r="M30" s="8"/>
      <c r="N30" s="8"/>
      <c r="O30" s="8"/>
    </row>
    <row r="31" spans="2:15" s="7" customFormat="1" ht="34.35" customHeight="1" x14ac:dyDescent="0.2">
      <c r="B31" s="24" t="str">
        <f>$G$2&amp;$B$3&amp;3&amp;"Measure 2"</f>
        <v>23Measure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pans="2:12" s="3" customFormat="1" ht="12.75" x14ac:dyDescent="0.2"/>
    <row r="418" spans="2:12" s="3" customFormat="1" ht="12.75" x14ac:dyDescent="0.2"/>
    <row r="419" spans="2:12" s="3" customFormat="1" ht="12.75" x14ac:dyDescent="0.2"/>
    <row r="420" spans="2:12" s="3" customFormat="1" ht="12.75" x14ac:dyDescent="0.2"/>
    <row r="421" spans="2:12" s="3" customFormat="1" ht="12.75" x14ac:dyDescent="0.2"/>
    <row r="422" spans="2:12" s="3" customFormat="1" ht="12.75" x14ac:dyDescent="0.2"/>
    <row r="423" spans="2:12" s="3" customFormat="1" ht="12.75" x14ac:dyDescent="0.2"/>
    <row r="424" spans="2:12" s="3" customFormat="1" ht="12.75" x14ac:dyDescent="0.2"/>
    <row r="425" spans="2:12" s="3" customFormat="1" ht="12.75" x14ac:dyDescent="0.2"/>
    <row r="426" spans="2:12" s="3" customFormat="1" ht="12.75" x14ac:dyDescent="0.2"/>
    <row r="427" spans="2:12" s="3" customFormat="1" ht="12.75" x14ac:dyDescent="0.2"/>
    <row r="428" spans="2:12" s="3" customFormat="1" ht="12.75" x14ac:dyDescent="0.2"/>
    <row r="429" spans="2:12" s="3" customFormat="1" ht="12.75" x14ac:dyDescent="0.2">
      <c r="B429" s="6"/>
      <c r="C429" s="6"/>
      <c r="D429" s="6"/>
      <c r="E429" s="6"/>
      <c r="F429" s="6"/>
      <c r="G429" s="6"/>
      <c r="H429" s="6"/>
      <c r="I429" s="6"/>
      <c r="J429" s="6"/>
      <c r="K429" s="6"/>
      <c r="L429" s="6"/>
    </row>
    <row r="430" spans="2:12" s="3" customFormat="1" ht="12.75" x14ac:dyDescent="0.2">
      <c r="B430" s="6"/>
      <c r="C430" s="6"/>
      <c r="D430" s="6"/>
      <c r="E430" s="6"/>
      <c r="F430" s="6"/>
      <c r="G430" s="6"/>
      <c r="H430" s="6"/>
      <c r="I430" s="6"/>
      <c r="J430" s="6"/>
      <c r="K430" s="6"/>
      <c r="L430" s="6"/>
    </row>
    <row r="431" spans="2:12" s="3" customFormat="1" ht="12.75" x14ac:dyDescent="0.2">
      <c r="B431" s="6"/>
      <c r="C431" s="6"/>
      <c r="D431" s="6"/>
      <c r="E431" s="6"/>
      <c r="F431" s="6"/>
      <c r="G431" s="6"/>
      <c r="H431" s="6"/>
      <c r="I431" s="6"/>
      <c r="J431" s="6"/>
      <c r="K431" s="6"/>
      <c r="L431" s="6"/>
    </row>
    <row r="432" spans="2:12" s="3" customFormat="1" ht="12.75" x14ac:dyDescent="0.2">
      <c r="B432" s="6"/>
      <c r="C432" s="6"/>
      <c r="D432" s="6"/>
      <c r="E432" s="6"/>
      <c r="F432" s="6"/>
      <c r="G432" s="6"/>
      <c r="H432" s="6"/>
      <c r="I432" s="6"/>
      <c r="J432" s="6"/>
      <c r="K432" s="6"/>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28" priority="4" stopIfTrue="1">
      <formula>ISERROR(B10)</formula>
    </cfRule>
  </conditionalFormatting>
  <conditionalFormatting sqref="K11:K12">
    <cfRule type="expression" dxfId="27" priority="1" stopIfTrue="1">
      <formula>K11 = "Green"</formula>
    </cfRule>
    <cfRule type="expression" dxfId="26" priority="2" stopIfTrue="1">
      <formula>K11 = "Red"</formula>
    </cfRule>
    <cfRule type="expression" dxfId="25"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48</v>
      </c>
      <c r="D2" s="57"/>
      <c r="E2" s="57"/>
      <c r="F2" s="57"/>
      <c r="G2" s="201"/>
      <c r="H2" s="201"/>
      <c r="I2" s="201"/>
      <c r="J2" s="202"/>
      <c r="K2" s="203"/>
      <c r="L2" s="204"/>
      <c r="M2" s="48"/>
      <c r="N2" s="48"/>
      <c r="O2" s="48"/>
    </row>
    <row r="3" spans="1:15" s="47" customFormat="1" ht="37.5" customHeight="1" x14ac:dyDescent="0.25">
      <c r="B3" s="58">
        <v>2</v>
      </c>
      <c r="C3" s="57" t="s">
        <v>47</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2. USING EXPANDED TIME TO IMPROVE TEACHER LEADERSHIP AND COLLABORATION</v>
      </c>
      <c r="D5" s="209"/>
      <c r="E5" s="209"/>
      <c r="F5" s="209"/>
      <c r="G5" s="209"/>
      <c r="H5" s="209"/>
      <c r="I5" s="209"/>
      <c r="J5" s="209"/>
      <c r="K5" s="209"/>
      <c r="L5" s="210"/>
      <c r="M5" s="48"/>
      <c r="N5" s="48"/>
      <c r="O5" s="48"/>
    </row>
    <row r="6" spans="1:15" ht="50.25" customHeight="1" x14ac:dyDescent="0.2">
      <c r="B6" s="46"/>
      <c r="C6" s="205"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51" customHeight="1" x14ac:dyDescent="0.2">
      <c r="B10" s="45" t="str">
        <f>$G$2&amp;$B$3&amp;1&amp;"Measure 1"</f>
        <v>21Measure 1</v>
      </c>
      <c r="C10" s="23" t="s">
        <v>34</v>
      </c>
      <c r="D10" s="23"/>
      <c r="E10" s="23"/>
      <c r="F10" s="23"/>
      <c r="G10" s="26"/>
      <c r="H10" s="25"/>
      <c r="I10" s="25"/>
      <c r="J10" s="44"/>
      <c r="K10" s="19"/>
      <c r="L10" s="23"/>
    </row>
    <row r="11" spans="1:15" s="8" customFormat="1" ht="53.25" customHeight="1" thickBot="1" x14ac:dyDescent="0.25">
      <c r="B11" s="45" t="str">
        <f>$G$2&amp;$B$3&amp;1&amp;"Measure 2"</f>
        <v>21Measure 2</v>
      </c>
      <c r="C11" s="23" t="s">
        <v>33</v>
      </c>
      <c r="D11" s="23"/>
      <c r="E11" s="23"/>
      <c r="F11" s="23"/>
      <c r="G11" s="22"/>
      <c r="H11" s="22"/>
      <c r="I11" s="21"/>
      <c r="J11" s="44"/>
      <c r="K11" s="19"/>
      <c r="L11" s="23"/>
    </row>
    <row r="12" spans="1:15" s="7" customFormat="1" ht="34.35" hidden="1" customHeight="1" x14ac:dyDescent="0.2">
      <c r="B12" s="13" t="str">
        <f>$G$2&amp;$B$3&amp;1&amp;"Measure 3"</f>
        <v>21Measure 3</v>
      </c>
      <c r="C12" s="17"/>
      <c r="D12" s="17"/>
      <c r="E12" s="17"/>
      <c r="F12" s="17"/>
      <c r="G12" s="43"/>
      <c r="H12" s="43"/>
      <c r="I12" s="43"/>
      <c r="J12" s="42"/>
      <c r="K12" s="19"/>
      <c r="L12" s="17"/>
      <c r="M12" s="8"/>
      <c r="N12" s="8"/>
      <c r="O12" s="8"/>
    </row>
    <row r="13" spans="1:15" s="7" customFormat="1" ht="34.35" hidden="1" customHeight="1" x14ac:dyDescent="0.2">
      <c r="B13" s="13" t="str">
        <f>$G$2&amp;$B$3&amp;1&amp;"Measure 4"</f>
        <v>21Measure 4</v>
      </c>
      <c r="C13" s="12"/>
      <c r="D13" s="12"/>
      <c r="E13" s="12"/>
      <c r="F13" s="12"/>
      <c r="G13" s="42"/>
      <c r="H13" s="42"/>
      <c r="I13" s="42"/>
      <c r="J13" s="42"/>
      <c r="K13" s="10"/>
      <c r="L13" s="12"/>
      <c r="M13" s="8"/>
      <c r="N13" s="8"/>
      <c r="O13" s="8"/>
    </row>
    <row r="14" spans="1:15" s="7" customFormat="1" ht="34.35" hidden="1" customHeight="1" x14ac:dyDescent="0.2">
      <c r="B14" s="13" t="str">
        <f>$G$2&amp;$B$3&amp;1&amp;"Measure 5"</f>
        <v>21Measure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21Measure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21Measure 7</v>
      </c>
      <c r="C16" s="38"/>
      <c r="D16" s="38"/>
      <c r="E16" s="38"/>
      <c r="F16" s="38"/>
      <c r="G16" s="39"/>
      <c r="H16" s="39"/>
      <c r="I16" s="39"/>
      <c r="J16" s="39"/>
      <c r="K16" s="10"/>
      <c r="L16" s="38"/>
      <c r="M16" s="8"/>
      <c r="N16" s="8"/>
      <c r="O16" s="8"/>
    </row>
    <row r="17" spans="2:15" ht="21" customHeight="1" x14ac:dyDescent="0.2">
      <c r="B17" s="37"/>
      <c r="C17" s="214" t="s">
        <v>42</v>
      </c>
      <c r="D17" s="215"/>
      <c r="E17" s="215"/>
      <c r="F17" s="215"/>
      <c r="G17" s="215"/>
      <c r="H17" s="215"/>
      <c r="I17" s="215"/>
      <c r="J17" s="215"/>
      <c r="K17" s="215"/>
      <c r="L17" s="216"/>
    </row>
    <row r="18" spans="2:15" ht="30" customHeight="1" x14ac:dyDescent="0.2">
      <c r="B18" s="37"/>
      <c r="C18" s="198"/>
      <c r="D18" s="199"/>
      <c r="E18" s="199"/>
      <c r="F18" s="199"/>
      <c r="G18" s="199"/>
      <c r="H18" s="199"/>
      <c r="I18" s="199"/>
      <c r="J18" s="199"/>
      <c r="K18" s="199"/>
      <c r="L18" s="200"/>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2.25" customHeight="1" x14ac:dyDescent="0.2">
      <c r="B20" s="24" t="str">
        <f>$G$2&amp;$B$3&amp;2&amp;"Measure 1"</f>
        <v>22Measure 1</v>
      </c>
      <c r="C20" s="23" t="s">
        <v>34</v>
      </c>
      <c r="D20" s="23"/>
      <c r="E20" s="23"/>
      <c r="F20" s="23"/>
      <c r="G20" s="26"/>
      <c r="H20" s="25"/>
      <c r="I20" s="25"/>
      <c r="J20" s="20"/>
      <c r="K20" s="19"/>
      <c r="L20" s="18"/>
      <c r="M20" s="8"/>
      <c r="N20" s="8"/>
      <c r="O20" s="8"/>
    </row>
    <row r="21" spans="2:15" s="7" customFormat="1" ht="54" customHeight="1" x14ac:dyDescent="0.2">
      <c r="B21" s="24" t="str">
        <f>$G$2&amp;$B$3&amp;2&amp;"Measure 2"</f>
        <v>22Measure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22Measure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22Measure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22Measure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22Measure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22Measure 7</v>
      </c>
      <c r="C26" s="33"/>
      <c r="D26" s="33"/>
      <c r="E26" s="33"/>
      <c r="F26" s="33"/>
      <c r="G26" s="32"/>
      <c r="H26" s="32"/>
      <c r="I26" s="32"/>
      <c r="J26" s="32"/>
      <c r="K26" s="10"/>
      <c r="L26" s="31"/>
      <c r="M26" s="8"/>
      <c r="N26" s="8"/>
      <c r="O26" s="8"/>
    </row>
    <row r="27" spans="2:15" ht="17.25" customHeight="1" x14ac:dyDescent="0.2">
      <c r="B27" s="30"/>
      <c r="C27" s="192" t="s">
        <v>40</v>
      </c>
      <c r="D27" s="193"/>
      <c r="E27" s="193"/>
      <c r="F27" s="193"/>
      <c r="G27" s="193"/>
      <c r="H27" s="193"/>
      <c r="I27" s="193"/>
      <c r="J27" s="193"/>
      <c r="K27" s="193"/>
      <c r="L27" s="194"/>
    </row>
    <row r="28" spans="2:15" ht="31.5" customHeight="1" x14ac:dyDescent="0.2">
      <c r="B28" s="29"/>
      <c r="C28" s="195" t="str">
        <f>IF(ISERROR(VLOOKUP($G$2&amp;$B$3&amp;3,data,2,FALSE)),"",VLOOKUP($G$2&amp;$B$3&amp;3,data,2,FALSE))</f>
        <v/>
      </c>
      <c r="D28" s="196"/>
      <c r="E28" s="196"/>
      <c r="F28" s="196"/>
      <c r="G28" s="196"/>
      <c r="H28" s="196"/>
      <c r="I28" s="196"/>
      <c r="J28" s="196"/>
      <c r="K28" s="196"/>
      <c r="L28" s="197"/>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23Measure 1</v>
      </c>
      <c r="C30" s="23"/>
      <c r="D30" s="23"/>
      <c r="E30" s="23"/>
      <c r="F30" s="23"/>
      <c r="G30" s="26"/>
      <c r="H30" s="25"/>
      <c r="I30" s="25"/>
      <c r="J30" s="20"/>
      <c r="K30" s="19"/>
      <c r="L30" s="18"/>
      <c r="M30" s="8"/>
      <c r="N30" s="8"/>
      <c r="O30" s="8"/>
    </row>
    <row r="31" spans="2:15" s="7" customFormat="1" ht="34.35" customHeight="1" x14ac:dyDescent="0.2">
      <c r="B31" s="24" t="str">
        <f>$G$2&amp;$B$3&amp;3&amp;"Measure 2"</f>
        <v>23Measure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pans="2:12" s="3" customFormat="1" ht="12.75" x14ac:dyDescent="0.2"/>
    <row r="418" spans="2:12" s="3" customFormat="1" ht="12.75" x14ac:dyDescent="0.2"/>
    <row r="419" spans="2:12" s="3" customFormat="1" ht="12.75" x14ac:dyDescent="0.2"/>
    <row r="420" spans="2:12" s="3" customFormat="1" ht="12.75" x14ac:dyDescent="0.2"/>
    <row r="421" spans="2:12" s="3" customFormat="1" ht="12.75" x14ac:dyDescent="0.2"/>
    <row r="422" spans="2:12" s="3" customFormat="1" ht="12.75" x14ac:dyDescent="0.2"/>
    <row r="423" spans="2:12" s="3" customFormat="1" ht="12.75" x14ac:dyDescent="0.2"/>
    <row r="424" spans="2:12" s="3" customFormat="1" ht="12.75" x14ac:dyDescent="0.2"/>
    <row r="425" spans="2:12" s="3" customFormat="1" ht="12.75" x14ac:dyDescent="0.2"/>
    <row r="426" spans="2:12" s="3" customFormat="1" ht="12.75" x14ac:dyDescent="0.2"/>
    <row r="427" spans="2:12" s="3" customFormat="1" ht="12.75" x14ac:dyDescent="0.2"/>
    <row r="428" spans="2:12" s="3" customFormat="1" ht="12.75" x14ac:dyDescent="0.2"/>
    <row r="429" spans="2:12" s="3" customFormat="1" ht="12.75" x14ac:dyDescent="0.2">
      <c r="B429" s="6"/>
      <c r="C429" s="6"/>
      <c r="D429" s="6"/>
      <c r="E429" s="6"/>
      <c r="F429" s="6"/>
      <c r="G429" s="6"/>
      <c r="H429" s="6"/>
      <c r="I429" s="6"/>
      <c r="J429" s="6"/>
      <c r="K429" s="6"/>
      <c r="L429" s="6"/>
    </row>
    <row r="430" spans="2:12" s="3" customFormat="1" ht="12.75" x14ac:dyDescent="0.2">
      <c r="B430" s="6"/>
      <c r="C430" s="6"/>
      <c r="D430" s="6"/>
      <c r="E430" s="6"/>
      <c r="F430" s="6"/>
      <c r="G430" s="6"/>
      <c r="H430" s="6"/>
      <c r="I430" s="6"/>
      <c r="J430" s="6"/>
      <c r="K430" s="6"/>
      <c r="L430" s="6"/>
    </row>
    <row r="431" spans="2:12" s="3" customFormat="1" ht="12.75" x14ac:dyDescent="0.2">
      <c r="B431" s="6"/>
      <c r="C431" s="6"/>
      <c r="D431" s="6"/>
      <c r="E431" s="6"/>
      <c r="F431" s="6"/>
      <c r="G431" s="6"/>
      <c r="H431" s="6"/>
      <c r="I431" s="6"/>
      <c r="J431" s="6"/>
      <c r="K431" s="6"/>
      <c r="L431" s="6"/>
    </row>
    <row r="432" spans="2:12" s="3" customFormat="1" ht="12.75" x14ac:dyDescent="0.2">
      <c r="B432" s="6"/>
      <c r="C432" s="6"/>
      <c r="D432" s="6"/>
      <c r="E432" s="6"/>
      <c r="F432" s="6"/>
      <c r="G432" s="6"/>
      <c r="H432" s="6"/>
      <c r="I432" s="6"/>
      <c r="J432" s="6"/>
      <c r="K432" s="6"/>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24" priority="4" stopIfTrue="1">
      <formula>ISERROR(B10)</formula>
    </cfRule>
  </conditionalFormatting>
  <conditionalFormatting sqref="K11:K12">
    <cfRule type="expression" dxfId="23" priority="1" stopIfTrue="1">
      <formula>K11 = "Green"</formula>
    </cfRule>
    <cfRule type="expression" dxfId="22" priority="2" stopIfTrue="1">
      <formula>K11 = "Red"</formula>
    </cfRule>
    <cfRule type="expression" dxfId="21"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49</v>
      </c>
      <c r="D2" s="57"/>
      <c r="E2" s="57"/>
      <c r="F2" s="57"/>
      <c r="G2" s="201"/>
      <c r="H2" s="201"/>
      <c r="I2" s="201"/>
      <c r="J2" s="202"/>
      <c r="K2" s="203"/>
      <c r="L2" s="204"/>
      <c r="M2" s="48"/>
      <c r="N2" s="48"/>
      <c r="O2" s="48"/>
    </row>
    <row r="3" spans="1:15" s="47" customFormat="1" ht="37.5" customHeight="1" x14ac:dyDescent="0.25">
      <c r="B3" s="58">
        <v>3</v>
      </c>
      <c r="C3" s="57" t="s">
        <v>50</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3. USING EXPANDED TIME TO PROVIDE INTEGRATED ENRICHMENT OPPORTUNITIES</v>
      </c>
      <c r="D5" s="209"/>
      <c r="E5" s="209"/>
      <c r="F5" s="209"/>
      <c r="G5" s="209"/>
      <c r="H5" s="209"/>
      <c r="I5" s="209"/>
      <c r="J5" s="209"/>
      <c r="K5" s="209"/>
      <c r="L5" s="210"/>
      <c r="M5" s="48"/>
      <c r="N5" s="48"/>
      <c r="O5" s="48"/>
    </row>
    <row r="6" spans="1:15" ht="42.75" customHeight="1" x14ac:dyDescent="0.2">
      <c r="B6" s="46"/>
      <c r="C6" s="205"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48" customHeight="1" x14ac:dyDescent="0.2">
      <c r="B10" s="45" t="str">
        <f>$G$2&amp;$B$3&amp;1&amp;"Measure 1"</f>
        <v>31Measure 1</v>
      </c>
      <c r="C10" s="23" t="s">
        <v>34</v>
      </c>
      <c r="D10" s="23"/>
      <c r="E10" s="23"/>
      <c r="F10" s="23"/>
      <c r="G10" s="26"/>
      <c r="H10" s="25"/>
      <c r="I10" s="25"/>
      <c r="J10" s="44"/>
      <c r="K10" s="19"/>
      <c r="L10" s="23"/>
    </row>
    <row r="11" spans="1:15" s="8" customFormat="1" ht="50.25" customHeight="1" x14ac:dyDescent="0.2">
      <c r="B11" s="45" t="str">
        <f>$G$2&amp;$B$3&amp;1&amp;"Measure 2"</f>
        <v>31Measure 2</v>
      </c>
      <c r="C11" s="23" t="s">
        <v>33</v>
      </c>
      <c r="D11" s="23"/>
      <c r="E11" s="23"/>
      <c r="F11" s="23"/>
      <c r="G11" s="22"/>
      <c r="H11" s="22"/>
      <c r="I11" s="21"/>
      <c r="J11" s="44"/>
      <c r="K11" s="19"/>
      <c r="L11" s="23"/>
    </row>
    <row r="12" spans="1:15" s="7" customFormat="1" ht="63.75" customHeight="1" thickBot="1" x14ac:dyDescent="0.25">
      <c r="B12" s="24" t="str">
        <f>$G$2&amp;$B$3&amp;1&amp;"Measure 3"</f>
        <v>31Measure 3</v>
      </c>
      <c r="C12" s="23" t="s">
        <v>41</v>
      </c>
      <c r="D12" s="23"/>
      <c r="E12" s="23"/>
      <c r="F12" s="23"/>
      <c r="G12" s="64"/>
      <c r="H12" s="64"/>
      <c r="I12" s="64"/>
      <c r="J12" s="44"/>
      <c r="K12" s="19"/>
      <c r="L12" s="23"/>
      <c r="M12" s="8"/>
      <c r="N12" s="8"/>
      <c r="O12" s="8"/>
    </row>
    <row r="13" spans="1:15" s="7" customFormat="1" ht="34.35" hidden="1" customHeight="1" x14ac:dyDescent="0.2">
      <c r="B13" s="13" t="str">
        <f>$G$2&amp;$B$3&amp;1&amp;"Measure 4"</f>
        <v>31Measure 4</v>
      </c>
      <c r="C13" s="17"/>
      <c r="D13" s="17"/>
      <c r="E13" s="17"/>
      <c r="F13" s="17"/>
      <c r="G13" s="42"/>
      <c r="H13" s="42"/>
      <c r="I13" s="42"/>
      <c r="J13" s="42"/>
      <c r="K13" s="15"/>
      <c r="L13" s="17"/>
      <c r="M13" s="8"/>
      <c r="N13" s="8"/>
      <c r="O13" s="8"/>
    </row>
    <row r="14" spans="1:15" s="7" customFormat="1" ht="34.35" hidden="1" customHeight="1" x14ac:dyDescent="0.2">
      <c r="B14" s="13" t="str">
        <f>$G$2&amp;$B$3&amp;1&amp;"Measure 5"</f>
        <v>31Measure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31Measure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31Measure 7</v>
      </c>
      <c r="C16" s="38"/>
      <c r="D16" s="38"/>
      <c r="E16" s="38"/>
      <c r="F16" s="38"/>
      <c r="G16" s="39"/>
      <c r="H16" s="39"/>
      <c r="I16" s="39"/>
      <c r="J16" s="39"/>
      <c r="K16" s="10"/>
      <c r="L16" s="38"/>
      <c r="M16" s="8"/>
      <c r="N16" s="8"/>
      <c r="O16" s="8"/>
    </row>
    <row r="17" spans="2:15" ht="21" customHeight="1" x14ac:dyDescent="0.2">
      <c r="B17" s="37"/>
      <c r="C17" s="214" t="s">
        <v>42</v>
      </c>
      <c r="D17" s="215"/>
      <c r="E17" s="215"/>
      <c r="F17" s="215"/>
      <c r="G17" s="215"/>
      <c r="H17" s="215"/>
      <c r="I17" s="215"/>
      <c r="J17" s="215"/>
      <c r="K17" s="215"/>
      <c r="L17" s="216"/>
    </row>
    <row r="18" spans="2:15" ht="30" customHeight="1" x14ac:dyDescent="0.2">
      <c r="B18" s="37"/>
      <c r="C18" s="198"/>
      <c r="D18" s="199"/>
      <c r="E18" s="199"/>
      <c r="F18" s="199"/>
      <c r="G18" s="199"/>
      <c r="H18" s="199"/>
      <c r="I18" s="199"/>
      <c r="J18" s="199"/>
      <c r="K18" s="199"/>
      <c r="L18" s="200"/>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0" customHeight="1" x14ac:dyDescent="0.2">
      <c r="B20" s="24" t="str">
        <f>$G$2&amp;$B$3&amp;2&amp;"Measure 1"</f>
        <v>32Measure 1</v>
      </c>
      <c r="C20" s="23" t="s">
        <v>34</v>
      </c>
      <c r="D20" s="23"/>
      <c r="E20" s="23"/>
      <c r="F20" s="23"/>
      <c r="G20" s="26"/>
      <c r="H20" s="25"/>
      <c r="I20" s="25"/>
      <c r="J20" s="20"/>
      <c r="K20" s="19"/>
      <c r="L20" s="18"/>
      <c r="M20" s="8"/>
      <c r="N20" s="8"/>
      <c r="O20" s="8"/>
    </row>
    <row r="21" spans="2:15" s="7" customFormat="1" ht="45" customHeight="1" x14ac:dyDescent="0.2">
      <c r="B21" s="24" t="str">
        <f>$G$2&amp;$B$3&amp;2&amp;"Measure 2"</f>
        <v>32Measure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32Measure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32Measure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32Measure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32Measure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32Measure 7</v>
      </c>
      <c r="C26" s="33"/>
      <c r="D26" s="33"/>
      <c r="E26" s="33"/>
      <c r="F26" s="33"/>
      <c r="G26" s="32"/>
      <c r="H26" s="32"/>
      <c r="I26" s="32"/>
      <c r="J26" s="32"/>
      <c r="K26" s="10"/>
      <c r="L26" s="31"/>
      <c r="M26" s="8"/>
      <c r="N26" s="8"/>
      <c r="O26" s="8"/>
    </row>
    <row r="27" spans="2:15" ht="17.25" customHeight="1" x14ac:dyDescent="0.2">
      <c r="B27" s="30"/>
      <c r="C27" s="192" t="s">
        <v>40</v>
      </c>
      <c r="D27" s="193"/>
      <c r="E27" s="193"/>
      <c r="F27" s="193"/>
      <c r="G27" s="193"/>
      <c r="H27" s="193"/>
      <c r="I27" s="193"/>
      <c r="J27" s="193"/>
      <c r="K27" s="193"/>
      <c r="L27" s="194"/>
    </row>
    <row r="28" spans="2:15" ht="31.5" customHeight="1" x14ac:dyDescent="0.2">
      <c r="B28" s="29"/>
      <c r="C28" s="195" t="str">
        <f>IF(ISERROR(VLOOKUP($G$2&amp;$B$3&amp;3,data,2,FALSE)),"",VLOOKUP($G$2&amp;$B$3&amp;3,data,2,FALSE))</f>
        <v/>
      </c>
      <c r="D28" s="196"/>
      <c r="E28" s="196"/>
      <c r="F28" s="196"/>
      <c r="G28" s="196"/>
      <c r="H28" s="196"/>
      <c r="I28" s="196"/>
      <c r="J28" s="196"/>
      <c r="K28" s="196"/>
      <c r="L28" s="197"/>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33Measure 1</v>
      </c>
      <c r="C30" s="23"/>
      <c r="D30" s="23"/>
      <c r="E30" s="23"/>
      <c r="F30" s="23"/>
      <c r="G30" s="26"/>
      <c r="H30" s="25"/>
      <c r="I30" s="25"/>
      <c r="J30" s="20"/>
      <c r="K30" s="19"/>
      <c r="L30" s="18"/>
      <c r="M30" s="8"/>
      <c r="N30" s="8"/>
      <c r="O30" s="8"/>
    </row>
    <row r="31" spans="2:15" s="7" customFormat="1" ht="34.35" customHeight="1" x14ac:dyDescent="0.2">
      <c r="B31" s="24" t="str">
        <f>$G$2&amp;$B$3&amp;3&amp;"Measure 2"</f>
        <v>33Measure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pans="2:12" ht="12.75" x14ac:dyDescent="0.2">
      <c r="B33" s="3"/>
      <c r="C33" s="3"/>
      <c r="D33" s="3"/>
      <c r="E33" s="3"/>
      <c r="F33" s="3"/>
      <c r="G33" s="3"/>
      <c r="H33" s="3"/>
      <c r="I33" s="3"/>
      <c r="J33" s="3"/>
      <c r="K33" s="3"/>
      <c r="L33" s="3"/>
    </row>
    <row r="34" spans="2:12" ht="12.75" x14ac:dyDescent="0.2">
      <c r="B34" s="3"/>
      <c r="C34" s="3"/>
      <c r="D34" s="3"/>
      <c r="E34" s="3"/>
      <c r="F34" s="3"/>
      <c r="G34" s="3"/>
      <c r="H34" s="3"/>
      <c r="I34" s="3"/>
      <c r="J34" s="3"/>
      <c r="K34" s="3"/>
      <c r="L34" s="3"/>
    </row>
    <row r="35" spans="2:12" ht="12.75" x14ac:dyDescent="0.2">
      <c r="B35" s="3"/>
      <c r="C35" s="3"/>
      <c r="D35" s="3"/>
      <c r="E35" s="3"/>
      <c r="F35" s="3"/>
      <c r="G35" s="3"/>
      <c r="H35" s="3"/>
      <c r="I35" s="3"/>
      <c r="J35" s="3"/>
      <c r="K35" s="3"/>
      <c r="L35" s="3"/>
    </row>
    <row r="36" spans="2:12" ht="12.75" x14ac:dyDescent="0.2">
      <c r="B36" s="3"/>
      <c r="C36" s="3"/>
      <c r="D36" s="3"/>
      <c r="E36" s="3"/>
      <c r="F36" s="3"/>
      <c r="G36" s="3"/>
      <c r="H36" s="3"/>
      <c r="I36" s="3"/>
      <c r="J36" s="3"/>
      <c r="K36" s="3"/>
      <c r="L36" s="3"/>
    </row>
    <row r="37" spans="2:12" ht="12.75" x14ac:dyDescent="0.2">
      <c r="B37" s="3"/>
      <c r="C37" s="3"/>
      <c r="D37" s="3"/>
      <c r="E37" s="3"/>
      <c r="F37" s="3"/>
      <c r="G37" s="3"/>
      <c r="H37" s="3"/>
      <c r="I37" s="3"/>
      <c r="J37" s="3"/>
      <c r="K37" s="3"/>
      <c r="L37" s="3"/>
    </row>
    <row r="38" spans="2:12" ht="12.75" x14ac:dyDescent="0.2">
      <c r="B38" s="3"/>
      <c r="C38" s="3"/>
      <c r="D38" s="3"/>
      <c r="E38" s="3"/>
      <c r="F38" s="3"/>
      <c r="G38" s="3"/>
      <c r="H38" s="3"/>
      <c r="I38" s="3"/>
      <c r="J38" s="3"/>
      <c r="K38" s="3"/>
      <c r="L38" s="3"/>
    </row>
    <row r="39" spans="2:12" ht="12.75" x14ac:dyDescent="0.2">
      <c r="B39" s="3"/>
      <c r="C39" s="3"/>
      <c r="D39" s="3"/>
      <c r="E39" s="3"/>
      <c r="F39" s="3"/>
      <c r="G39" s="3"/>
      <c r="H39" s="3"/>
      <c r="I39" s="3"/>
      <c r="J39" s="3"/>
      <c r="K39" s="3"/>
      <c r="L39" s="3"/>
    </row>
    <row r="40" spans="2:12" ht="12.75" x14ac:dyDescent="0.2">
      <c r="B40" s="3"/>
      <c r="C40" s="3"/>
      <c r="D40" s="3"/>
      <c r="E40" s="3"/>
      <c r="F40" s="3"/>
      <c r="G40" s="3"/>
      <c r="H40" s="3"/>
      <c r="I40" s="3"/>
      <c r="J40" s="3"/>
      <c r="K40" s="3"/>
      <c r="L40" s="3"/>
    </row>
    <row r="41" spans="2:12" ht="12.75" x14ac:dyDescent="0.2">
      <c r="B41" s="3"/>
      <c r="C41" s="3"/>
      <c r="D41" s="3"/>
      <c r="E41" s="3"/>
      <c r="F41" s="3"/>
      <c r="G41" s="3"/>
      <c r="H41" s="3"/>
      <c r="I41" s="3"/>
      <c r="J41" s="3"/>
      <c r="K41" s="3"/>
      <c r="L41" s="3"/>
    </row>
    <row r="42" spans="2:12" ht="12.75" x14ac:dyDescent="0.2">
      <c r="B42" s="3"/>
      <c r="C42" s="3"/>
      <c r="D42" s="3"/>
      <c r="E42" s="3"/>
      <c r="F42" s="3"/>
      <c r="G42" s="3"/>
      <c r="H42" s="3"/>
      <c r="I42" s="3"/>
      <c r="J42" s="3"/>
      <c r="K42" s="3"/>
      <c r="L42" s="3"/>
    </row>
    <row r="43" spans="2:12" ht="12.75" x14ac:dyDescent="0.2">
      <c r="B43" s="3"/>
      <c r="C43" s="3"/>
      <c r="D43" s="3"/>
      <c r="E43" s="3"/>
      <c r="F43" s="3"/>
      <c r="G43" s="3"/>
      <c r="H43" s="3"/>
      <c r="I43" s="3"/>
      <c r="J43" s="3"/>
      <c r="K43" s="3"/>
      <c r="L43" s="3"/>
    </row>
    <row r="44" spans="2:12" ht="12.75" x14ac:dyDescent="0.2">
      <c r="B44" s="3"/>
      <c r="C44" s="3"/>
      <c r="D44" s="3"/>
      <c r="E44" s="3"/>
      <c r="F44" s="3"/>
      <c r="G44" s="3"/>
      <c r="H44" s="3"/>
      <c r="I44" s="3"/>
      <c r="J44" s="3"/>
      <c r="K44" s="3"/>
      <c r="L44" s="3"/>
    </row>
    <row r="45" spans="2:12" ht="12.75" x14ac:dyDescent="0.2">
      <c r="B45" s="3"/>
      <c r="C45" s="3"/>
      <c r="D45" s="3"/>
      <c r="E45" s="3"/>
      <c r="F45" s="3"/>
      <c r="G45" s="3"/>
      <c r="H45" s="3"/>
      <c r="I45" s="3"/>
      <c r="J45" s="3"/>
      <c r="K45" s="3"/>
      <c r="L45" s="3"/>
    </row>
    <row r="46" spans="2:12" ht="12.75" x14ac:dyDescent="0.2">
      <c r="B46" s="3"/>
      <c r="C46" s="3"/>
      <c r="D46" s="3"/>
      <c r="E46" s="3"/>
      <c r="F46" s="3"/>
      <c r="G46" s="3"/>
      <c r="H46" s="3"/>
      <c r="I46" s="3"/>
      <c r="J46" s="3"/>
      <c r="K46" s="3"/>
      <c r="L46" s="3"/>
    </row>
    <row r="47" spans="2:12" ht="12.75" x14ac:dyDescent="0.2">
      <c r="B47" s="3"/>
      <c r="C47" s="3"/>
      <c r="D47" s="3"/>
      <c r="E47" s="3"/>
      <c r="F47" s="3"/>
      <c r="G47" s="3"/>
      <c r="H47" s="3"/>
      <c r="I47" s="3"/>
      <c r="J47" s="3"/>
      <c r="K47" s="3"/>
      <c r="L47" s="3"/>
    </row>
    <row r="48" spans="2:12" ht="12.75" x14ac:dyDescent="0.2">
      <c r="B48" s="3"/>
      <c r="C48" s="3"/>
      <c r="D48" s="3"/>
      <c r="E48" s="3"/>
      <c r="F48" s="3"/>
      <c r="G48" s="3"/>
      <c r="H48" s="3"/>
      <c r="I48" s="3"/>
      <c r="J48" s="3"/>
      <c r="K48" s="3"/>
      <c r="L48" s="3"/>
    </row>
    <row r="49" spans="2:12" ht="12.75" x14ac:dyDescent="0.2">
      <c r="B49" s="3"/>
      <c r="C49" s="3"/>
      <c r="D49" s="3"/>
      <c r="E49" s="3"/>
      <c r="F49" s="3"/>
      <c r="G49" s="3"/>
      <c r="H49" s="3"/>
      <c r="I49" s="3"/>
      <c r="J49" s="3"/>
      <c r="K49" s="3"/>
      <c r="L49" s="3"/>
    </row>
    <row r="50" spans="2:12" ht="12.75" x14ac:dyDescent="0.2">
      <c r="B50" s="3"/>
      <c r="C50" s="3"/>
      <c r="D50" s="3"/>
      <c r="E50" s="3"/>
      <c r="F50" s="3"/>
      <c r="G50" s="3"/>
      <c r="H50" s="3"/>
      <c r="I50" s="3"/>
      <c r="J50" s="3"/>
      <c r="K50" s="3"/>
      <c r="L50" s="3"/>
    </row>
    <row r="51" spans="2:12" ht="12.75" x14ac:dyDescent="0.2">
      <c r="B51" s="3"/>
      <c r="C51" s="3"/>
      <c r="D51" s="3"/>
      <c r="E51" s="3"/>
      <c r="F51" s="3"/>
      <c r="G51" s="3"/>
      <c r="H51" s="3"/>
      <c r="I51" s="3"/>
      <c r="J51" s="3"/>
      <c r="K51" s="3"/>
      <c r="L51" s="3"/>
    </row>
    <row r="52" spans="2:12" ht="12.75" x14ac:dyDescent="0.2">
      <c r="B52" s="3"/>
      <c r="C52" s="3"/>
      <c r="D52" s="3"/>
      <c r="E52" s="3"/>
      <c r="F52" s="3"/>
      <c r="G52" s="3"/>
      <c r="H52" s="3"/>
      <c r="I52" s="3"/>
      <c r="J52" s="3"/>
      <c r="K52" s="3"/>
      <c r="L52" s="3"/>
    </row>
    <row r="53" spans="2:12" ht="12.75" x14ac:dyDescent="0.2">
      <c r="B53" s="3"/>
      <c r="C53" s="3"/>
      <c r="D53" s="3"/>
      <c r="E53" s="3"/>
      <c r="F53" s="3"/>
      <c r="G53" s="3"/>
      <c r="H53" s="3"/>
      <c r="I53" s="3"/>
      <c r="J53" s="3"/>
      <c r="K53" s="3"/>
      <c r="L53" s="3"/>
    </row>
    <row r="54" spans="2:12" ht="12.75" x14ac:dyDescent="0.2">
      <c r="B54" s="3"/>
      <c r="C54" s="3"/>
      <c r="D54" s="3"/>
      <c r="E54" s="3"/>
      <c r="F54" s="3"/>
      <c r="G54" s="3"/>
      <c r="H54" s="3"/>
      <c r="I54" s="3"/>
      <c r="J54" s="3"/>
      <c r="K54" s="3"/>
      <c r="L54" s="3"/>
    </row>
    <row r="55" spans="2:12" ht="12.75" x14ac:dyDescent="0.2">
      <c r="B55" s="3"/>
      <c r="C55" s="3"/>
      <c r="D55" s="3"/>
      <c r="E55" s="3"/>
      <c r="F55" s="3"/>
      <c r="G55" s="3"/>
      <c r="H55" s="3"/>
      <c r="I55" s="3"/>
      <c r="J55" s="3"/>
      <c r="K55" s="3"/>
      <c r="L55" s="3"/>
    </row>
    <row r="56" spans="2:12" ht="12.75" x14ac:dyDescent="0.2">
      <c r="B56" s="3"/>
      <c r="C56" s="3"/>
      <c r="D56" s="3"/>
      <c r="E56" s="3"/>
      <c r="F56" s="3"/>
      <c r="G56" s="3"/>
      <c r="H56" s="3"/>
      <c r="I56" s="3"/>
      <c r="J56" s="3"/>
      <c r="K56" s="3"/>
      <c r="L56" s="3"/>
    </row>
    <row r="57" spans="2:12" ht="12.75" x14ac:dyDescent="0.2">
      <c r="B57" s="3"/>
      <c r="C57" s="3"/>
      <c r="D57" s="3"/>
      <c r="E57" s="3"/>
      <c r="F57" s="3"/>
      <c r="G57" s="3"/>
      <c r="H57" s="3"/>
      <c r="I57" s="3"/>
      <c r="J57" s="3"/>
      <c r="K57" s="3"/>
      <c r="L57" s="3"/>
    </row>
    <row r="58" spans="2:12" ht="12.75" x14ac:dyDescent="0.2">
      <c r="B58" s="3"/>
      <c r="C58" s="3"/>
      <c r="D58" s="3"/>
      <c r="E58" s="3"/>
      <c r="F58" s="3"/>
      <c r="G58" s="3"/>
      <c r="H58" s="3"/>
      <c r="I58" s="3"/>
      <c r="J58" s="3"/>
      <c r="K58" s="3"/>
      <c r="L58" s="3"/>
    </row>
    <row r="59" spans="2:12" ht="12.75" x14ac:dyDescent="0.2">
      <c r="B59" s="3"/>
      <c r="C59" s="3"/>
      <c r="D59" s="3"/>
      <c r="E59" s="3"/>
      <c r="F59" s="3"/>
      <c r="G59" s="3"/>
      <c r="H59" s="3"/>
      <c r="I59" s="3"/>
      <c r="J59" s="3"/>
      <c r="K59" s="3"/>
      <c r="L59" s="3"/>
    </row>
    <row r="60" spans="2:12" ht="12.75" x14ac:dyDescent="0.2">
      <c r="B60" s="3"/>
      <c r="C60" s="3"/>
      <c r="D60" s="3"/>
      <c r="E60" s="3"/>
      <c r="F60" s="3"/>
      <c r="G60" s="3"/>
      <c r="H60" s="3"/>
      <c r="I60" s="3"/>
      <c r="J60" s="3"/>
      <c r="K60" s="3"/>
      <c r="L60" s="3"/>
    </row>
    <row r="61" spans="2:12" ht="12.75" x14ac:dyDescent="0.2">
      <c r="B61" s="3"/>
      <c r="C61" s="3"/>
      <c r="D61" s="3"/>
      <c r="E61" s="3"/>
      <c r="F61" s="3"/>
      <c r="G61" s="3"/>
      <c r="H61" s="3"/>
      <c r="I61" s="3"/>
      <c r="J61" s="3"/>
      <c r="K61" s="3"/>
      <c r="L61" s="3"/>
    </row>
    <row r="62" spans="2:12" ht="12.75" x14ac:dyDescent="0.2">
      <c r="B62" s="3"/>
      <c r="C62" s="3"/>
      <c r="D62" s="3"/>
      <c r="E62" s="3"/>
      <c r="F62" s="3"/>
      <c r="G62" s="3"/>
      <c r="H62" s="3"/>
      <c r="I62" s="3"/>
      <c r="J62" s="3"/>
      <c r="K62" s="3"/>
      <c r="L62" s="3"/>
    </row>
    <row r="63" spans="2:12" ht="12.75" x14ac:dyDescent="0.2">
      <c r="B63" s="3"/>
      <c r="C63" s="3"/>
      <c r="D63" s="3"/>
      <c r="E63" s="3"/>
      <c r="F63" s="3"/>
      <c r="G63" s="3"/>
      <c r="H63" s="3"/>
      <c r="I63" s="3"/>
      <c r="J63" s="3"/>
      <c r="K63" s="3"/>
      <c r="L63" s="3"/>
    </row>
    <row r="64" spans="2:12" ht="12.75" x14ac:dyDescent="0.2">
      <c r="B64" s="3"/>
      <c r="C64" s="3"/>
      <c r="D64" s="3"/>
      <c r="E64" s="3"/>
      <c r="F64" s="3"/>
      <c r="G64" s="3"/>
      <c r="H64" s="3"/>
      <c r="I64" s="3"/>
      <c r="J64" s="3"/>
      <c r="K64" s="3"/>
      <c r="L64" s="3"/>
    </row>
    <row r="65" spans="2:12" ht="12.75" x14ac:dyDescent="0.2">
      <c r="B65" s="3"/>
      <c r="C65" s="3"/>
      <c r="D65" s="3"/>
      <c r="E65" s="3"/>
      <c r="F65" s="3"/>
      <c r="G65" s="3"/>
      <c r="H65" s="3"/>
      <c r="I65" s="3"/>
      <c r="J65" s="3"/>
      <c r="K65" s="3"/>
      <c r="L65" s="3"/>
    </row>
    <row r="66" spans="2:12" ht="12.75" x14ac:dyDescent="0.2">
      <c r="B66" s="3"/>
      <c r="C66" s="3"/>
      <c r="D66" s="3"/>
      <c r="E66" s="3"/>
      <c r="F66" s="3"/>
      <c r="G66" s="3"/>
      <c r="H66" s="3"/>
      <c r="I66" s="3"/>
      <c r="J66" s="3"/>
      <c r="K66" s="3"/>
      <c r="L66" s="3"/>
    </row>
    <row r="67" spans="2:12" ht="12.75" x14ac:dyDescent="0.2">
      <c r="B67" s="3"/>
      <c r="C67" s="3"/>
      <c r="D67" s="3"/>
      <c r="E67" s="3"/>
      <c r="F67" s="3"/>
      <c r="G67" s="3"/>
      <c r="H67" s="3"/>
      <c r="I67" s="3"/>
      <c r="J67" s="3"/>
      <c r="K67" s="3"/>
      <c r="L67" s="3"/>
    </row>
    <row r="68" spans="2:12" ht="12.75" x14ac:dyDescent="0.2">
      <c r="B68" s="3"/>
      <c r="C68" s="3"/>
      <c r="D68" s="3"/>
      <c r="E68" s="3"/>
      <c r="F68" s="3"/>
      <c r="G68" s="3"/>
      <c r="H68" s="3"/>
      <c r="I68" s="3"/>
      <c r="J68" s="3"/>
      <c r="K68" s="3"/>
      <c r="L68" s="3"/>
    </row>
    <row r="69" spans="2:12" ht="12.75" x14ac:dyDescent="0.2">
      <c r="B69" s="3"/>
      <c r="C69" s="3"/>
      <c r="D69" s="3"/>
      <c r="E69" s="3"/>
      <c r="F69" s="3"/>
      <c r="G69" s="3"/>
      <c r="H69" s="3"/>
      <c r="I69" s="3"/>
      <c r="J69" s="3"/>
      <c r="K69" s="3"/>
      <c r="L69" s="3"/>
    </row>
    <row r="70" spans="2:12" ht="12.75" x14ac:dyDescent="0.2">
      <c r="B70" s="3"/>
      <c r="C70" s="3"/>
      <c r="D70" s="3"/>
      <c r="E70" s="3"/>
      <c r="F70" s="3"/>
      <c r="G70" s="3"/>
      <c r="H70" s="3"/>
      <c r="I70" s="3"/>
      <c r="J70" s="3"/>
      <c r="K70" s="3"/>
      <c r="L70" s="3"/>
    </row>
    <row r="71" spans="2:12" ht="12.75" x14ac:dyDescent="0.2">
      <c r="B71" s="3"/>
      <c r="C71" s="3"/>
      <c r="D71" s="3"/>
      <c r="E71" s="3"/>
      <c r="F71" s="3"/>
      <c r="G71" s="3"/>
      <c r="H71" s="3"/>
      <c r="I71" s="3"/>
      <c r="J71" s="3"/>
      <c r="K71" s="3"/>
      <c r="L71" s="3"/>
    </row>
    <row r="72" spans="2:12" ht="12.75" x14ac:dyDescent="0.2">
      <c r="B72" s="3"/>
      <c r="C72" s="3"/>
      <c r="D72" s="3"/>
      <c r="E72" s="3"/>
      <c r="F72" s="3"/>
      <c r="G72" s="3"/>
      <c r="H72" s="3"/>
      <c r="I72" s="3"/>
      <c r="J72" s="3"/>
      <c r="K72" s="3"/>
      <c r="L72" s="3"/>
    </row>
    <row r="73" spans="2:12" ht="12.75" x14ac:dyDescent="0.2">
      <c r="B73" s="3"/>
      <c r="C73" s="3"/>
      <c r="D73" s="3"/>
      <c r="E73" s="3"/>
      <c r="F73" s="3"/>
      <c r="G73" s="3"/>
      <c r="H73" s="3"/>
      <c r="I73" s="3"/>
      <c r="J73" s="3"/>
      <c r="K73" s="3"/>
      <c r="L73" s="3"/>
    </row>
    <row r="74" spans="2:12" ht="12.75" x14ac:dyDescent="0.2">
      <c r="B74" s="3"/>
      <c r="C74" s="3"/>
      <c r="D74" s="3"/>
      <c r="E74" s="3"/>
      <c r="F74" s="3"/>
      <c r="G74" s="3"/>
      <c r="H74" s="3"/>
      <c r="I74" s="3"/>
      <c r="J74" s="3"/>
      <c r="K74" s="3"/>
      <c r="L74" s="3"/>
    </row>
    <row r="75" spans="2:12" ht="12.75" x14ac:dyDescent="0.2">
      <c r="B75" s="3"/>
      <c r="C75" s="3"/>
      <c r="D75" s="3"/>
      <c r="E75" s="3"/>
      <c r="F75" s="3"/>
      <c r="G75" s="3"/>
      <c r="H75" s="3"/>
      <c r="I75" s="3"/>
      <c r="J75" s="3"/>
      <c r="K75" s="3"/>
      <c r="L75" s="3"/>
    </row>
    <row r="76" spans="2:12" ht="12.75" x14ac:dyDescent="0.2">
      <c r="B76" s="3"/>
      <c r="C76" s="3"/>
      <c r="D76" s="3"/>
      <c r="E76" s="3"/>
      <c r="F76" s="3"/>
      <c r="G76" s="3"/>
      <c r="H76" s="3"/>
      <c r="I76" s="3"/>
      <c r="J76" s="3"/>
      <c r="K76" s="3"/>
      <c r="L76" s="3"/>
    </row>
    <row r="77" spans="2:12" ht="12.75" x14ac:dyDescent="0.2">
      <c r="B77" s="3"/>
      <c r="C77" s="3"/>
      <c r="D77" s="3"/>
      <c r="E77" s="3"/>
      <c r="F77" s="3"/>
      <c r="G77" s="3"/>
      <c r="H77" s="3"/>
      <c r="I77" s="3"/>
      <c r="J77" s="3"/>
      <c r="K77" s="3"/>
      <c r="L77" s="3"/>
    </row>
    <row r="78" spans="2:12" ht="12.75" x14ac:dyDescent="0.2">
      <c r="B78" s="3"/>
      <c r="C78" s="3"/>
      <c r="D78" s="3"/>
      <c r="E78" s="3"/>
      <c r="F78" s="3"/>
      <c r="G78" s="3"/>
      <c r="H78" s="3"/>
      <c r="I78" s="3"/>
      <c r="J78" s="3"/>
      <c r="K78" s="3"/>
      <c r="L78" s="3"/>
    </row>
    <row r="79" spans="2:12" ht="12.75" x14ac:dyDescent="0.2">
      <c r="B79" s="3"/>
      <c r="C79" s="3"/>
      <c r="D79" s="3"/>
      <c r="E79" s="3"/>
      <c r="F79" s="3"/>
      <c r="G79" s="3"/>
      <c r="H79" s="3"/>
      <c r="I79" s="3"/>
      <c r="J79" s="3"/>
      <c r="K79" s="3"/>
      <c r="L79" s="3"/>
    </row>
    <row r="80" spans="2:12" ht="12.75" x14ac:dyDescent="0.2">
      <c r="B80" s="3"/>
      <c r="C80" s="3"/>
      <c r="D80" s="3"/>
      <c r="E80" s="3"/>
      <c r="F80" s="3"/>
      <c r="G80" s="3"/>
      <c r="H80" s="3"/>
      <c r="I80" s="3"/>
      <c r="J80" s="3"/>
      <c r="K80" s="3"/>
      <c r="L80" s="3"/>
    </row>
    <row r="81" spans="2:12" ht="12.75" x14ac:dyDescent="0.2">
      <c r="B81" s="3"/>
      <c r="C81" s="3"/>
      <c r="D81" s="3"/>
      <c r="E81" s="3"/>
      <c r="F81" s="3"/>
      <c r="G81" s="3"/>
      <c r="H81" s="3"/>
      <c r="I81" s="3"/>
      <c r="J81" s="3"/>
      <c r="K81" s="3"/>
      <c r="L81" s="3"/>
    </row>
    <row r="82" spans="2:12" ht="12.75" x14ac:dyDescent="0.2">
      <c r="B82" s="3"/>
      <c r="C82" s="3"/>
      <c r="D82" s="3"/>
      <c r="E82" s="3"/>
      <c r="F82" s="3"/>
      <c r="G82" s="3"/>
      <c r="H82" s="3"/>
      <c r="I82" s="3"/>
      <c r="J82" s="3"/>
      <c r="K82" s="3"/>
      <c r="L82" s="3"/>
    </row>
    <row r="83" spans="2:12" ht="12.75" x14ac:dyDescent="0.2">
      <c r="B83" s="3"/>
      <c r="C83" s="3"/>
      <c r="D83" s="3"/>
      <c r="E83" s="3"/>
      <c r="F83" s="3"/>
      <c r="G83" s="3"/>
      <c r="H83" s="3"/>
      <c r="I83" s="3"/>
      <c r="J83" s="3"/>
      <c r="K83" s="3"/>
      <c r="L83" s="3"/>
    </row>
    <row r="84" spans="2:12" ht="12.75" x14ac:dyDescent="0.2">
      <c r="B84" s="3"/>
      <c r="C84" s="3"/>
      <c r="D84" s="3"/>
      <c r="E84" s="3"/>
      <c r="F84" s="3"/>
      <c r="G84" s="3"/>
      <c r="H84" s="3"/>
      <c r="I84" s="3"/>
      <c r="J84" s="3"/>
      <c r="K84" s="3"/>
      <c r="L84" s="3"/>
    </row>
    <row r="85" spans="2:12" ht="12.75" x14ac:dyDescent="0.2">
      <c r="B85" s="3"/>
      <c r="C85" s="3"/>
      <c r="D85" s="3"/>
      <c r="E85" s="3"/>
      <c r="F85" s="3"/>
      <c r="G85" s="3"/>
      <c r="H85" s="3"/>
      <c r="I85" s="3"/>
      <c r="J85" s="3"/>
      <c r="K85" s="3"/>
      <c r="L85" s="3"/>
    </row>
    <row r="86" spans="2:12" ht="12.75" x14ac:dyDescent="0.2">
      <c r="B86" s="3"/>
      <c r="C86" s="3"/>
      <c r="D86" s="3"/>
      <c r="E86" s="3"/>
      <c r="F86" s="3"/>
      <c r="G86" s="3"/>
      <c r="H86" s="3"/>
      <c r="I86" s="3"/>
      <c r="J86" s="3"/>
      <c r="K86" s="3"/>
      <c r="L86" s="3"/>
    </row>
    <row r="87" spans="2:12" ht="12.75" x14ac:dyDescent="0.2">
      <c r="B87" s="3"/>
      <c r="C87" s="3"/>
      <c r="D87" s="3"/>
      <c r="E87" s="3"/>
      <c r="F87" s="3"/>
      <c r="G87" s="3"/>
      <c r="H87" s="3"/>
      <c r="I87" s="3"/>
      <c r="J87" s="3"/>
      <c r="K87" s="3"/>
      <c r="L87" s="3"/>
    </row>
    <row r="88" spans="2:12" ht="12.75" x14ac:dyDescent="0.2">
      <c r="B88" s="3"/>
      <c r="C88" s="3"/>
      <c r="D88" s="3"/>
      <c r="E88" s="3"/>
      <c r="F88" s="3"/>
      <c r="G88" s="3"/>
      <c r="H88" s="3"/>
      <c r="I88" s="3"/>
      <c r="J88" s="3"/>
      <c r="K88" s="3"/>
      <c r="L88" s="3"/>
    </row>
    <row r="89" spans="2:12" ht="12.75" x14ac:dyDescent="0.2">
      <c r="B89" s="3"/>
      <c r="C89" s="3"/>
      <c r="D89" s="3"/>
      <c r="E89" s="3"/>
      <c r="F89" s="3"/>
      <c r="G89" s="3"/>
      <c r="H89" s="3"/>
      <c r="I89" s="3"/>
      <c r="J89" s="3"/>
      <c r="K89" s="3"/>
      <c r="L89" s="3"/>
    </row>
    <row r="90" spans="2:12" ht="12.75" x14ac:dyDescent="0.2">
      <c r="B90" s="3"/>
      <c r="C90" s="3"/>
      <c r="D90" s="3"/>
      <c r="E90" s="3"/>
      <c r="F90" s="3"/>
      <c r="G90" s="3"/>
      <c r="H90" s="3"/>
      <c r="I90" s="3"/>
      <c r="J90" s="3"/>
      <c r="K90" s="3"/>
      <c r="L90" s="3"/>
    </row>
    <row r="91" spans="2:12" ht="12.75" x14ac:dyDescent="0.2">
      <c r="B91" s="3"/>
      <c r="C91" s="3"/>
      <c r="D91" s="3"/>
      <c r="E91" s="3"/>
      <c r="F91" s="3"/>
      <c r="G91" s="3"/>
      <c r="H91" s="3"/>
      <c r="I91" s="3"/>
      <c r="J91" s="3"/>
      <c r="K91" s="3"/>
      <c r="L91" s="3"/>
    </row>
    <row r="92" spans="2:12" ht="12.75" x14ac:dyDescent="0.2">
      <c r="B92" s="3"/>
      <c r="C92" s="3"/>
      <c r="D92" s="3"/>
      <c r="E92" s="3"/>
      <c r="F92" s="3"/>
      <c r="G92" s="3"/>
      <c r="H92" s="3"/>
      <c r="I92" s="3"/>
      <c r="J92" s="3"/>
      <c r="K92" s="3"/>
      <c r="L92" s="3"/>
    </row>
    <row r="93" spans="2:12" ht="12.75" x14ac:dyDescent="0.2">
      <c r="B93" s="3"/>
      <c r="C93" s="3"/>
      <c r="D93" s="3"/>
      <c r="E93" s="3"/>
      <c r="F93" s="3"/>
      <c r="G93" s="3"/>
      <c r="H93" s="3"/>
      <c r="I93" s="3"/>
      <c r="J93" s="3"/>
      <c r="K93" s="3"/>
      <c r="L93" s="3"/>
    </row>
    <row r="94" spans="2:12" ht="12.75" x14ac:dyDescent="0.2">
      <c r="B94" s="3"/>
      <c r="C94" s="3"/>
      <c r="D94" s="3"/>
      <c r="E94" s="3"/>
      <c r="F94" s="3"/>
      <c r="G94" s="3"/>
      <c r="H94" s="3"/>
      <c r="I94" s="3"/>
      <c r="J94" s="3"/>
      <c r="K94" s="3"/>
      <c r="L94" s="3"/>
    </row>
    <row r="95" spans="2:12" ht="12.75" x14ac:dyDescent="0.2">
      <c r="B95" s="3"/>
      <c r="C95" s="3"/>
      <c r="D95" s="3"/>
      <c r="E95" s="3"/>
      <c r="F95" s="3"/>
      <c r="G95" s="3"/>
      <c r="H95" s="3"/>
      <c r="I95" s="3"/>
      <c r="J95" s="3"/>
      <c r="K95" s="3"/>
      <c r="L95" s="3"/>
    </row>
    <row r="96" spans="2:12" ht="12.75" x14ac:dyDescent="0.2">
      <c r="B96" s="3"/>
      <c r="C96" s="3"/>
      <c r="D96" s="3"/>
      <c r="E96" s="3"/>
      <c r="F96" s="3"/>
      <c r="G96" s="3"/>
      <c r="H96" s="3"/>
      <c r="I96" s="3"/>
      <c r="J96" s="3"/>
      <c r="K96" s="3"/>
      <c r="L96" s="3"/>
    </row>
    <row r="97" spans="2:12" ht="12.75" x14ac:dyDescent="0.2">
      <c r="B97" s="3"/>
      <c r="C97" s="3"/>
      <c r="D97" s="3"/>
      <c r="E97" s="3"/>
      <c r="F97" s="3"/>
      <c r="G97" s="3"/>
      <c r="H97" s="3"/>
      <c r="I97" s="3"/>
      <c r="J97" s="3"/>
      <c r="K97" s="3"/>
      <c r="L97" s="3"/>
    </row>
    <row r="98" spans="2:12" ht="12.75" x14ac:dyDescent="0.2">
      <c r="B98" s="3"/>
      <c r="C98" s="3"/>
      <c r="D98" s="3"/>
      <c r="E98" s="3"/>
      <c r="F98" s="3"/>
      <c r="G98" s="3"/>
      <c r="H98" s="3"/>
      <c r="I98" s="3"/>
      <c r="J98" s="3"/>
      <c r="K98" s="3"/>
      <c r="L98" s="3"/>
    </row>
    <row r="99" spans="2:12" ht="12.75" x14ac:dyDescent="0.2">
      <c r="B99" s="3"/>
      <c r="C99" s="3"/>
      <c r="D99" s="3"/>
      <c r="E99" s="3"/>
      <c r="F99" s="3"/>
      <c r="G99" s="3"/>
      <c r="H99" s="3"/>
      <c r="I99" s="3"/>
      <c r="J99" s="3"/>
      <c r="K99" s="3"/>
      <c r="L99" s="3"/>
    </row>
    <row r="100" spans="2:12" ht="12.75" x14ac:dyDescent="0.2">
      <c r="B100" s="3"/>
      <c r="C100" s="3"/>
      <c r="D100" s="3"/>
      <c r="E100" s="3"/>
      <c r="F100" s="3"/>
      <c r="G100" s="3"/>
      <c r="H100" s="3"/>
      <c r="I100" s="3"/>
      <c r="J100" s="3"/>
      <c r="K100" s="3"/>
      <c r="L100" s="3"/>
    </row>
    <row r="101" spans="2:12" ht="12.75" x14ac:dyDescent="0.2">
      <c r="B101" s="3"/>
      <c r="C101" s="3"/>
      <c r="D101" s="3"/>
      <c r="E101" s="3"/>
      <c r="F101" s="3"/>
      <c r="G101" s="3"/>
      <c r="H101" s="3"/>
      <c r="I101" s="3"/>
      <c r="J101" s="3"/>
      <c r="K101" s="3"/>
      <c r="L101" s="3"/>
    </row>
    <row r="102" spans="2:12" ht="12.75" x14ac:dyDescent="0.2">
      <c r="B102" s="3"/>
      <c r="C102" s="3"/>
      <c r="D102" s="3"/>
      <c r="E102" s="3"/>
      <c r="F102" s="3"/>
      <c r="G102" s="3"/>
      <c r="H102" s="3"/>
      <c r="I102" s="3"/>
      <c r="J102" s="3"/>
      <c r="K102" s="3"/>
      <c r="L102" s="3"/>
    </row>
    <row r="103" spans="2:12" ht="12.75" x14ac:dyDescent="0.2">
      <c r="B103" s="3"/>
      <c r="C103" s="3"/>
      <c r="D103" s="3"/>
      <c r="E103" s="3"/>
      <c r="F103" s="3"/>
      <c r="G103" s="3"/>
      <c r="H103" s="3"/>
      <c r="I103" s="3"/>
      <c r="J103" s="3"/>
      <c r="K103" s="3"/>
      <c r="L103" s="3"/>
    </row>
    <row r="104" spans="2:12" ht="12.75" x14ac:dyDescent="0.2">
      <c r="B104" s="3"/>
      <c r="C104" s="3"/>
      <c r="D104" s="3"/>
      <c r="E104" s="3"/>
      <c r="F104" s="3"/>
      <c r="G104" s="3"/>
      <c r="H104" s="3"/>
      <c r="I104" s="3"/>
      <c r="J104" s="3"/>
      <c r="K104" s="3"/>
      <c r="L104" s="3"/>
    </row>
    <row r="105" spans="2:12" ht="12.75" x14ac:dyDescent="0.2">
      <c r="B105" s="3"/>
      <c r="C105" s="3"/>
      <c r="D105" s="3"/>
      <c r="E105" s="3"/>
      <c r="F105" s="3"/>
      <c r="G105" s="3"/>
      <c r="H105" s="3"/>
      <c r="I105" s="3"/>
      <c r="J105" s="3"/>
      <c r="K105" s="3"/>
      <c r="L105" s="3"/>
    </row>
    <row r="106" spans="2:12" ht="12.75" x14ac:dyDescent="0.2">
      <c r="B106" s="3"/>
      <c r="C106" s="3"/>
      <c r="D106" s="3"/>
      <c r="E106" s="3"/>
      <c r="F106" s="3"/>
      <c r="G106" s="3"/>
      <c r="H106" s="3"/>
      <c r="I106" s="3"/>
      <c r="J106" s="3"/>
      <c r="K106" s="3"/>
      <c r="L106" s="3"/>
    </row>
    <row r="107" spans="2:12" ht="12.75" x14ac:dyDescent="0.2">
      <c r="B107" s="3"/>
      <c r="C107" s="3"/>
      <c r="D107" s="3"/>
      <c r="E107" s="3"/>
      <c r="F107" s="3"/>
      <c r="G107" s="3"/>
      <c r="H107" s="3"/>
      <c r="I107" s="3"/>
      <c r="J107" s="3"/>
      <c r="K107" s="3"/>
      <c r="L107" s="3"/>
    </row>
    <row r="108" spans="2:12" ht="12.75" x14ac:dyDescent="0.2">
      <c r="B108" s="3"/>
      <c r="C108" s="3"/>
      <c r="D108" s="3"/>
      <c r="E108" s="3"/>
      <c r="F108" s="3"/>
      <c r="G108" s="3"/>
      <c r="H108" s="3"/>
      <c r="I108" s="3"/>
      <c r="J108" s="3"/>
      <c r="K108" s="3"/>
      <c r="L108" s="3"/>
    </row>
    <row r="109" spans="2:12" ht="12.75" x14ac:dyDescent="0.2">
      <c r="B109" s="3"/>
      <c r="C109" s="3"/>
      <c r="D109" s="3"/>
      <c r="E109" s="3"/>
      <c r="F109" s="3"/>
      <c r="G109" s="3"/>
      <c r="H109" s="3"/>
      <c r="I109" s="3"/>
      <c r="J109" s="3"/>
      <c r="K109" s="3"/>
      <c r="L109" s="3"/>
    </row>
    <row r="110" spans="2:12" ht="12.75" x14ac:dyDescent="0.2">
      <c r="B110" s="3"/>
      <c r="C110" s="3"/>
      <c r="D110" s="3"/>
      <c r="E110" s="3"/>
      <c r="F110" s="3"/>
      <c r="G110" s="3"/>
      <c r="H110" s="3"/>
      <c r="I110" s="3"/>
      <c r="J110" s="3"/>
      <c r="K110" s="3"/>
      <c r="L110" s="3"/>
    </row>
    <row r="111" spans="2:12" ht="12.75" x14ac:dyDescent="0.2">
      <c r="B111" s="3"/>
      <c r="C111" s="3"/>
      <c r="D111" s="3"/>
      <c r="E111" s="3"/>
      <c r="F111" s="3"/>
      <c r="G111" s="3"/>
      <c r="H111" s="3"/>
      <c r="I111" s="3"/>
      <c r="J111" s="3"/>
      <c r="K111" s="3"/>
      <c r="L111" s="3"/>
    </row>
    <row r="112" spans="2:12" ht="12.75" x14ac:dyDescent="0.2">
      <c r="B112" s="3"/>
      <c r="C112" s="3"/>
      <c r="D112" s="3"/>
      <c r="E112" s="3"/>
      <c r="F112" s="3"/>
      <c r="G112" s="3"/>
      <c r="H112" s="3"/>
      <c r="I112" s="3"/>
      <c r="J112" s="3"/>
      <c r="K112" s="3"/>
      <c r="L112" s="3"/>
    </row>
    <row r="113" spans="2:12" ht="12.75" x14ac:dyDescent="0.2">
      <c r="B113" s="3"/>
      <c r="C113" s="3"/>
      <c r="D113" s="3"/>
      <c r="E113" s="3"/>
      <c r="F113" s="3"/>
      <c r="G113" s="3"/>
      <c r="H113" s="3"/>
      <c r="I113" s="3"/>
      <c r="J113" s="3"/>
      <c r="K113" s="3"/>
      <c r="L113" s="3"/>
    </row>
    <row r="114" spans="2:12" ht="12.75" x14ac:dyDescent="0.2">
      <c r="B114" s="3"/>
      <c r="C114" s="3"/>
      <c r="D114" s="3"/>
      <c r="E114" s="3"/>
      <c r="F114" s="3"/>
      <c r="G114" s="3"/>
      <c r="H114" s="3"/>
      <c r="I114" s="3"/>
      <c r="J114" s="3"/>
      <c r="K114" s="3"/>
      <c r="L114" s="3"/>
    </row>
    <row r="115" spans="2:12" ht="12.75" x14ac:dyDescent="0.2">
      <c r="B115" s="3"/>
      <c r="C115" s="3"/>
      <c r="D115" s="3"/>
      <c r="E115" s="3"/>
      <c r="F115" s="3"/>
      <c r="G115" s="3"/>
      <c r="H115" s="3"/>
      <c r="I115" s="3"/>
      <c r="J115" s="3"/>
      <c r="K115" s="3"/>
      <c r="L115" s="3"/>
    </row>
    <row r="116" spans="2:12" ht="12.75" x14ac:dyDescent="0.2">
      <c r="B116" s="3"/>
      <c r="C116" s="3"/>
      <c r="D116" s="3"/>
      <c r="E116" s="3"/>
      <c r="F116" s="3"/>
      <c r="G116" s="3"/>
      <c r="H116" s="3"/>
      <c r="I116" s="3"/>
      <c r="J116" s="3"/>
      <c r="K116" s="3"/>
      <c r="L116" s="3"/>
    </row>
    <row r="117" spans="2:12" ht="12.75" x14ac:dyDescent="0.2">
      <c r="B117" s="3"/>
      <c r="C117" s="3"/>
      <c r="D117" s="3"/>
      <c r="E117" s="3"/>
      <c r="F117" s="3"/>
      <c r="G117" s="3"/>
      <c r="H117" s="3"/>
      <c r="I117" s="3"/>
      <c r="J117" s="3"/>
      <c r="K117" s="3"/>
      <c r="L117" s="3"/>
    </row>
    <row r="118" spans="2:12" ht="12.75" x14ac:dyDescent="0.2">
      <c r="B118" s="3"/>
      <c r="C118" s="3"/>
      <c r="D118" s="3"/>
      <c r="E118" s="3"/>
      <c r="F118" s="3"/>
      <c r="G118" s="3"/>
      <c r="H118" s="3"/>
      <c r="I118" s="3"/>
      <c r="J118" s="3"/>
      <c r="K118" s="3"/>
      <c r="L118" s="3"/>
    </row>
    <row r="119" spans="2:12" ht="12.75" x14ac:dyDescent="0.2">
      <c r="B119" s="3"/>
      <c r="C119" s="3"/>
      <c r="D119" s="3"/>
      <c r="E119" s="3"/>
      <c r="F119" s="3"/>
      <c r="G119" s="3"/>
      <c r="H119" s="3"/>
      <c r="I119" s="3"/>
      <c r="J119" s="3"/>
      <c r="K119" s="3"/>
      <c r="L119" s="3"/>
    </row>
    <row r="120" spans="2:12" ht="12.75" x14ac:dyDescent="0.2">
      <c r="B120" s="3"/>
      <c r="C120" s="3"/>
      <c r="D120" s="3"/>
      <c r="E120" s="3"/>
      <c r="F120" s="3"/>
      <c r="G120" s="3"/>
      <c r="H120" s="3"/>
      <c r="I120" s="3"/>
      <c r="J120" s="3"/>
      <c r="K120" s="3"/>
      <c r="L120" s="3"/>
    </row>
    <row r="121" spans="2:12" ht="12.75" x14ac:dyDescent="0.2">
      <c r="B121" s="3"/>
      <c r="C121" s="3"/>
      <c r="D121" s="3"/>
      <c r="E121" s="3"/>
      <c r="F121" s="3"/>
      <c r="G121" s="3"/>
      <c r="H121" s="3"/>
      <c r="I121" s="3"/>
      <c r="J121" s="3"/>
      <c r="K121" s="3"/>
      <c r="L121" s="3"/>
    </row>
    <row r="122" spans="2:12" ht="12.75" x14ac:dyDescent="0.2">
      <c r="B122" s="3"/>
      <c r="C122" s="3"/>
      <c r="D122" s="3"/>
      <c r="E122" s="3"/>
      <c r="F122" s="3"/>
      <c r="G122" s="3"/>
      <c r="H122" s="3"/>
      <c r="I122" s="3"/>
      <c r="J122" s="3"/>
      <c r="K122" s="3"/>
      <c r="L122" s="3"/>
    </row>
    <row r="123" spans="2:12" ht="12.75" x14ac:dyDescent="0.2">
      <c r="B123" s="3"/>
      <c r="C123" s="3"/>
      <c r="D123" s="3"/>
      <c r="E123" s="3"/>
      <c r="F123" s="3"/>
      <c r="G123" s="3"/>
      <c r="H123" s="3"/>
      <c r="I123" s="3"/>
      <c r="J123" s="3"/>
      <c r="K123" s="3"/>
      <c r="L123" s="3"/>
    </row>
    <row r="124" spans="2:12" ht="12.75" x14ac:dyDescent="0.2">
      <c r="B124" s="3"/>
      <c r="C124" s="3"/>
      <c r="D124" s="3"/>
      <c r="E124" s="3"/>
      <c r="F124" s="3"/>
      <c r="G124" s="3"/>
      <c r="H124" s="3"/>
      <c r="I124" s="3"/>
      <c r="J124" s="3"/>
      <c r="K124" s="3"/>
      <c r="L124" s="3"/>
    </row>
    <row r="125" spans="2:12" ht="12.75" x14ac:dyDescent="0.2">
      <c r="B125" s="3"/>
      <c r="C125" s="3"/>
      <c r="D125" s="3"/>
      <c r="E125" s="3"/>
      <c r="F125" s="3"/>
      <c r="G125" s="3"/>
      <c r="H125" s="3"/>
      <c r="I125" s="3"/>
      <c r="J125" s="3"/>
      <c r="K125" s="3"/>
      <c r="L125" s="3"/>
    </row>
    <row r="126" spans="2:12" ht="12.75" x14ac:dyDescent="0.2">
      <c r="B126" s="3"/>
      <c r="C126" s="3"/>
      <c r="D126" s="3"/>
      <c r="E126" s="3"/>
      <c r="F126" s="3"/>
      <c r="G126" s="3"/>
      <c r="H126" s="3"/>
      <c r="I126" s="3"/>
      <c r="J126" s="3"/>
      <c r="K126" s="3"/>
      <c r="L126" s="3"/>
    </row>
    <row r="127" spans="2:12" ht="12.75" x14ac:dyDescent="0.2">
      <c r="B127" s="3"/>
      <c r="C127" s="3"/>
      <c r="D127" s="3"/>
      <c r="E127" s="3"/>
      <c r="F127" s="3"/>
      <c r="G127" s="3"/>
      <c r="H127" s="3"/>
      <c r="I127" s="3"/>
      <c r="J127" s="3"/>
      <c r="K127" s="3"/>
      <c r="L127" s="3"/>
    </row>
    <row r="128" spans="2:12" ht="12.75" x14ac:dyDescent="0.2">
      <c r="B128" s="3"/>
      <c r="C128" s="3"/>
      <c r="D128" s="3"/>
      <c r="E128" s="3"/>
      <c r="F128" s="3"/>
      <c r="G128" s="3"/>
      <c r="H128" s="3"/>
      <c r="I128" s="3"/>
      <c r="J128" s="3"/>
      <c r="K128" s="3"/>
      <c r="L128" s="3"/>
    </row>
    <row r="129" spans="2:12" ht="12.75" x14ac:dyDescent="0.2">
      <c r="B129" s="3"/>
      <c r="C129" s="3"/>
      <c r="D129" s="3"/>
      <c r="E129" s="3"/>
      <c r="F129" s="3"/>
      <c r="G129" s="3"/>
      <c r="H129" s="3"/>
      <c r="I129" s="3"/>
      <c r="J129" s="3"/>
      <c r="K129" s="3"/>
      <c r="L129" s="3"/>
    </row>
    <row r="130" spans="2:12" ht="12.75" x14ac:dyDescent="0.2">
      <c r="B130" s="3"/>
      <c r="C130" s="3"/>
      <c r="D130" s="3"/>
      <c r="E130" s="3"/>
      <c r="F130" s="3"/>
      <c r="G130" s="3"/>
      <c r="H130" s="3"/>
      <c r="I130" s="3"/>
      <c r="J130" s="3"/>
      <c r="K130" s="3"/>
      <c r="L130" s="3"/>
    </row>
    <row r="131" spans="2:12" ht="12.75" x14ac:dyDescent="0.2">
      <c r="B131" s="3"/>
      <c r="C131" s="3"/>
      <c r="D131" s="3"/>
      <c r="E131" s="3"/>
      <c r="F131" s="3"/>
      <c r="G131" s="3"/>
      <c r="H131" s="3"/>
      <c r="I131" s="3"/>
      <c r="J131" s="3"/>
      <c r="K131" s="3"/>
      <c r="L131" s="3"/>
    </row>
    <row r="132" spans="2:12" ht="12.75" x14ac:dyDescent="0.2">
      <c r="B132" s="3"/>
      <c r="C132" s="3"/>
      <c r="D132" s="3"/>
      <c r="E132" s="3"/>
      <c r="F132" s="3"/>
      <c r="G132" s="3"/>
      <c r="H132" s="3"/>
      <c r="I132" s="3"/>
      <c r="J132" s="3"/>
      <c r="K132" s="3"/>
      <c r="L132" s="3"/>
    </row>
    <row r="133" spans="2:12" ht="12.75" x14ac:dyDescent="0.2">
      <c r="B133" s="3"/>
      <c r="C133" s="3"/>
      <c r="D133" s="3"/>
      <c r="E133" s="3"/>
      <c r="F133" s="3"/>
      <c r="G133" s="3"/>
      <c r="H133" s="3"/>
      <c r="I133" s="3"/>
      <c r="J133" s="3"/>
      <c r="K133" s="3"/>
      <c r="L133" s="3"/>
    </row>
    <row r="134" spans="2:12" ht="12.75" x14ac:dyDescent="0.2">
      <c r="B134" s="3"/>
      <c r="C134" s="3"/>
      <c r="D134" s="3"/>
      <c r="E134" s="3"/>
      <c r="F134" s="3"/>
      <c r="G134" s="3"/>
      <c r="H134" s="3"/>
      <c r="I134" s="3"/>
      <c r="J134" s="3"/>
      <c r="K134" s="3"/>
      <c r="L134" s="3"/>
    </row>
    <row r="135" spans="2:12" ht="12.75" x14ac:dyDescent="0.2">
      <c r="B135" s="3"/>
      <c r="C135" s="3"/>
      <c r="D135" s="3"/>
      <c r="E135" s="3"/>
      <c r="F135" s="3"/>
      <c r="G135" s="3"/>
      <c r="H135" s="3"/>
      <c r="I135" s="3"/>
      <c r="J135" s="3"/>
      <c r="K135" s="3"/>
      <c r="L135" s="3"/>
    </row>
    <row r="136" spans="2:12" ht="12.75" x14ac:dyDescent="0.2">
      <c r="B136" s="3"/>
      <c r="C136" s="3"/>
      <c r="D136" s="3"/>
      <c r="E136" s="3"/>
      <c r="F136" s="3"/>
      <c r="G136" s="3"/>
      <c r="H136" s="3"/>
      <c r="I136" s="3"/>
      <c r="J136" s="3"/>
      <c r="K136" s="3"/>
      <c r="L136" s="3"/>
    </row>
    <row r="137" spans="2:12" ht="12.75" x14ac:dyDescent="0.2">
      <c r="B137" s="3"/>
      <c r="C137" s="3"/>
      <c r="D137" s="3"/>
      <c r="E137" s="3"/>
      <c r="F137" s="3"/>
      <c r="G137" s="3"/>
      <c r="H137" s="3"/>
      <c r="I137" s="3"/>
      <c r="J137" s="3"/>
      <c r="K137" s="3"/>
      <c r="L137" s="3"/>
    </row>
    <row r="138" spans="2:12" ht="12.75" x14ac:dyDescent="0.2">
      <c r="B138" s="3"/>
      <c r="C138" s="3"/>
      <c r="D138" s="3"/>
      <c r="E138" s="3"/>
      <c r="F138" s="3"/>
      <c r="G138" s="3"/>
      <c r="H138" s="3"/>
      <c r="I138" s="3"/>
      <c r="J138" s="3"/>
      <c r="K138" s="3"/>
      <c r="L138" s="3"/>
    </row>
    <row r="139" spans="2:12" ht="12.75" x14ac:dyDescent="0.2">
      <c r="B139" s="3"/>
      <c r="C139" s="3"/>
      <c r="D139" s="3"/>
      <c r="E139" s="3"/>
      <c r="F139" s="3"/>
      <c r="G139" s="3"/>
      <c r="H139" s="3"/>
      <c r="I139" s="3"/>
      <c r="J139" s="3"/>
      <c r="K139" s="3"/>
      <c r="L139" s="3"/>
    </row>
    <row r="140" spans="2:12" ht="12.75" x14ac:dyDescent="0.2">
      <c r="B140" s="3"/>
      <c r="C140" s="3"/>
      <c r="D140" s="3"/>
      <c r="E140" s="3"/>
      <c r="F140" s="3"/>
      <c r="G140" s="3"/>
      <c r="H140" s="3"/>
      <c r="I140" s="3"/>
      <c r="J140" s="3"/>
      <c r="K140" s="3"/>
      <c r="L140" s="3"/>
    </row>
    <row r="141" spans="2:12" ht="12.75" x14ac:dyDescent="0.2">
      <c r="B141" s="3"/>
      <c r="C141" s="3"/>
      <c r="D141" s="3"/>
      <c r="E141" s="3"/>
      <c r="F141" s="3"/>
      <c r="G141" s="3"/>
      <c r="H141" s="3"/>
      <c r="I141" s="3"/>
      <c r="J141" s="3"/>
      <c r="K141" s="3"/>
      <c r="L141" s="3"/>
    </row>
    <row r="142" spans="2:12" ht="12.75" x14ac:dyDescent="0.2">
      <c r="B142" s="3"/>
      <c r="C142" s="3"/>
      <c r="D142" s="3"/>
      <c r="E142" s="3"/>
      <c r="F142" s="3"/>
      <c r="G142" s="3"/>
      <c r="H142" s="3"/>
      <c r="I142" s="3"/>
      <c r="J142" s="3"/>
      <c r="K142" s="3"/>
      <c r="L142" s="3"/>
    </row>
    <row r="143" spans="2:12" ht="12.75" x14ac:dyDescent="0.2">
      <c r="B143" s="3"/>
      <c r="C143" s="3"/>
      <c r="D143" s="3"/>
      <c r="E143" s="3"/>
      <c r="F143" s="3"/>
      <c r="G143" s="3"/>
      <c r="H143" s="3"/>
      <c r="I143" s="3"/>
      <c r="J143" s="3"/>
      <c r="K143" s="3"/>
      <c r="L143" s="3"/>
    </row>
    <row r="144" spans="2:12" ht="12.75" x14ac:dyDescent="0.2">
      <c r="B144" s="3"/>
      <c r="C144" s="3"/>
      <c r="D144" s="3"/>
      <c r="E144" s="3"/>
      <c r="F144" s="3"/>
      <c r="G144" s="3"/>
      <c r="H144" s="3"/>
      <c r="I144" s="3"/>
      <c r="J144" s="3"/>
      <c r="K144" s="3"/>
      <c r="L144" s="3"/>
    </row>
    <row r="145" spans="2:12" ht="12.75" x14ac:dyDescent="0.2">
      <c r="B145" s="3"/>
      <c r="C145" s="3"/>
      <c r="D145" s="3"/>
      <c r="E145" s="3"/>
      <c r="F145" s="3"/>
      <c r="G145" s="3"/>
      <c r="H145" s="3"/>
      <c r="I145" s="3"/>
      <c r="J145" s="3"/>
      <c r="K145" s="3"/>
      <c r="L145" s="3"/>
    </row>
    <row r="146" spans="2:12" ht="12.75" x14ac:dyDescent="0.2">
      <c r="B146" s="3"/>
      <c r="C146" s="3"/>
      <c r="D146" s="3"/>
      <c r="E146" s="3"/>
      <c r="F146" s="3"/>
      <c r="G146" s="3"/>
      <c r="H146" s="3"/>
      <c r="I146" s="3"/>
      <c r="J146" s="3"/>
      <c r="K146" s="3"/>
      <c r="L146" s="3"/>
    </row>
    <row r="147" spans="2:12" ht="12.75" x14ac:dyDescent="0.2">
      <c r="B147" s="3"/>
      <c r="C147" s="3"/>
      <c r="D147" s="3"/>
      <c r="E147" s="3"/>
      <c r="F147" s="3"/>
      <c r="G147" s="3"/>
      <c r="H147" s="3"/>
      <c r="I147" s="3"/>
      <c r="J147" s="3"/>
      <c r="K147" s="3"/>
      <c r="L147" s="3"/>
    </row>
    <row r="148" spans="2:12" ht="12.75" x14ac:dyDescent="0.2">
      <c r="B148" s="3"/>
      <c r="C148" s="3"/>
      <c r="D148" s="3"/>
      <c r="E148" s="3"/>
      <c r="F148" s="3"/>
      <c r="G148" s="3"/>
      <c r="H148" s="3"/>
      <c r="I148" s="3"/>
      <c r="J148" s="3"/>
      <c r="K148" s="3"/>
      <c r="L148" s="3"/>
    </row>
    <row r="149" spans="2:12" ht="12.75" x14ac:dyDescent="0.2">
      <c r="B149" s="3"/>
      <c r="C149" s="3"/>
      <c r="D149" s="3"/>
      <c r="E149" s="3"/>
      <c r="F149" s="3"/>
      <c r="G149" s="3"/>
      <c r="H149" s="3"/>
      <c r="I149" s="3"/>
      <c r="J149" s="3"/>
      <c r="K149" s="3"/>
      <c r="L149" s="3"/>
    </row>
    <row r="150" spans="2:12" ht="12.75" x14ac:dyDescent="0.2">
      <c r="B150" s="3"/>
      <c r="C150" s="3"/>
      <c r="D150" s="3"/>
      <c r="E150" s="3"/>
      <c r="F150" s="3"/>
      <c r="G150" s="3"/>
      <c r="H150" s="3"/>
      <c r="I150" s="3"/>
      <c r="J150" s="3"/>
      <c r="K150" s="3"/>
      <c r="L150" s="3"/>
    </row>
    <row r="151" spans="2:12" ht="12.75" x14ac:dyDescent="0.2">
      <c r="B151" s="3"/>
      <c r="C151" s="3"/>
      <c r="D151" s="3"/>
      <c r="E151" s="3"/>
      <c r="F151" s="3"/>
      <c r="G151" s="3"/>
      <c r="H151" s="3"/>
      <c r="I151" s="3"/>
      <c r="J151" s="3"/>
      <c r="K151" s="3"/>
      <c r="L151" s="3"/>
    </row>
    <row r="152" spans="2:12" ht="12.75" x14ac:dyDescent="0.2">
      <c r="B152" s="3"/>
      <c r="C152" s="3"/>
      <c r="D152" s="3"/>
      <c r="E152" s="3"/>
      <c r="F152" s="3"/>
      <c r="G152" s="3"/>
      <c r="H152" s="3"/>
      <c r="I152" s="3"/>
      <c r="J152" s="3"/>
      <c r="K152" s="3"/>
      <c r="L152" s="3"/>
    </row>
    <row r="153" spans="2:12" ht="12.75" x14ac:dyDescent="0.2">
      <c r="B153" s="3"/>
      <c r="C153" s="3"/>
      <c r="D153" s="3"/>
      <c r="E153" s="3"/>
      <c r="F153" s="3"/>
      <c r="G153" s="3"/>
      <c r="H153" s="3"/>
      <c r="I153" s="3"/>
      <c r="J153" s="3"/>
      <c r="K153" s="3"/>
      <c r="L153" s="3"/>
    </row>
    <row r="154" spans="2:12" ht="12.75" x14ac:dyDescent="0.2">
      <c r="B154" s="3"/>
      <c r="C154" s="3"/>
      <c r="D154" s="3"/>
      <c r="E154" s="3"/>
      <c r="F154" s="3"/>
      <c r="G154" s="3"/>
      <c r="H154" s="3"/>
      <c r="I154" s="3"/>
      <c r="J154" s="3"/>
      <c r="K154" s="3"/>
      <c r="L154" s="3"/>
    </row>
    <row r="155" spans="2:12" ht="12.75" x14ac:dyDescent="0.2">
      <c r="B155" s="3"/>
      <c r="C155" s="3"/>
      <c r="D155" s="3"/>
      <c r="E155" s="3"/>
      <c r="F155" s="3"/>
      <c r="G155" s="3"/>
      <c r="H155" s="3"/>
      <c r="I155" s="3"/>
      <c r="J155" s="3"/>
      <c r="K155" s="3"/>
      <c r="L155" s="3"/>
    </row>
    <row r="156" spans="2:12" ht="12.75" x14ac:dyDescent="0.2">
      <c r="B156" s="3"/>
      <c r="C156" s="3"/>
      <c r="D156" s="3"/>
      <c r="E156" s="3"/>
      <c r="F156" s="3"/>
      <c r="G156" s="3"/>
      <c r="H156" s="3"/>
      <c r="I156" s="3"/>
      <c r="J156" s="3"/>
      <c r="K156" s="3"/>
      <c r="L156" s="3"/>
    </row>
    <row r="157" spans="2:12" ht="12.75" x14ac:dyDescent="0.2">
      <c r="B157" s="3"/>
      <c r="C157" s="3"/>
      <c r="D157" s="3"/>
      <c r="E157" s="3"/>
      <c r="F157" s="3"/>
      <c r="G157" s="3"/>
      <c r="H157" s="3"/>
      <c r="I157" s="3"/>
      <c r="J157" s="3"/>
      <c r="K157" s="3"/>
      <c r="L157" s="3"/>
    </row>
    <row r="158" spans="2:12" ht="12.75" x14ac:dyDescent="0.2">
      <c r="B158" s="3"/>
      <c r="C158" s="3"/>
      <c r="D158" s="3"/>
      <c r="E158" s="3"/>
      <c r="F158" s="3"/>
      <c r="G158" s="3"/>
      <c r="H158" s="3"/>
      <c r="I158" s="3"/>
      <c r="J158" s="3"/>
      <c r="K158" s="3"/>
      <c r="L158" s="3"/>
    </row>
    <row r="159" spans="2:12" ht="12.75" x14ac:dyDescent="0.2">
      <c r="B159" s="3"/>
      <c r="C159" s="3"/>
      <c r="D159" s="3"/>
      <c r="E159" s="3"/>
      <c r="F159" s="3"/>
      <c r="G159" s="3"/>
      <c r="H159" s="3"/>
      <c r="I159" s="3"/>
      <c r="J159" s="3"/>
      <c r="K159" s="3"/>
      <c r="L159" s="3"/>
    </row>
    <row r="160" spans="2:12" ht="12.75" x14ac:dyDescent="0.2">
      <c r="B160" s="3"/>
      <c r="C160" s="3"/>
      <c r="D160" s="3"/>
      <c r="E160" s="3"/>
      <c r="F160" s="3"/>
      <c r="G160" s="3"/>
      <c r="H160" s="3"/>
      <c r="I160" s="3"/>
      <c r="J160" s="3"/>
      <c r="K160" s="3"/>
      <c r="L160" s="3"/>
    </row>
    <row r="161" spans="2:12" ht="12.75" x14ac:dyDescent="0.2">
      <c r="B161" s="3"/>
      <c r="C161" s="3"/>
      <c r="D161" s="3"/>
      <c r="E161" s="3"/>
      <c r="F161" s="3"/>
      <c r="G161" s="3"/>
      <c r="H161" s="3"/>
      <c r="I161" s="3"/>
      <c r="J161" s="3"/>
      <c r="K161" s="3"/>
      <c r="L161" s="3"/>
    </row>
    <row r="162" spans="2:12" ht="12.75" x14ac:dyDescent="0.2">
      <c r="B162" s="3"/>
      <c r="C162" s="3"/>
      <c r="D162" s="3"/>
      <c r="E162" s="3"/>
      <c r="F162" s="3"/>
      <c r="G162" s="3"/>
      <c r="H162" s="3"/>
      <c r="I162" s="3"/>
      <c r="J162" s="3"/>
      <c r="K162" s="3"/>
      <c r="L162" s="3"/>
    </row>
    <row r="163" spans="2:12" ht="12.75" x14ac:dyDescent="0.2">
      <c r="B163" s="3"/>
      <c r="C163" s="3"/>
      <c r="D163" s="3"/>
      <c r="E163" s="3"/>
      <c r="F163" s="3"/>
      <c r="G163" s="3"/>
      <c r="H163" s="3"/>
      <c r="I163" s="3"/>
      <c r="J163" s="3"/>
      <c r="K163" s="3"/>
      <c r="L163" s="3"/>
    </row>
    <row r="164" spans="2:12" ht="12.75" x14ac:dyDescent="0.2">
      <c r="B164" s="3"/>
      <c r="C164" s="3"/>
      <c r="D164" s="3"/>
      <c r="E164" s="3"/>
      <c r="F164" s="3"/>
      <c r="G164" s="3"/>
      <c r="H164" s="3"/>
      <c r="I164" s="3"/>
      <c r="J164" s="3"/>
      <c r="K164" s="3"/>
      <c r="L164" s="3"/>
    </row>
    <row r="165" spans="2:12" ht="12.75" x14ac:dyDescent="0.2">
      <c r="B165" s="3"/>
      <c r="C165" s="3"/>
      <c r="D165" s="3"/>
      <c r="E165" s="3"/>
      <c r="F165" s="3"/>
      <c r="G165" s="3"/>
      <c r="H165" s="3"/>
      <c r="I165" s="3"/>
      <c r="J165" s="3"/>
      <c r="K165" s="3"/>
      <c r="L165" s="3"/>
    </row>
    <row r="166" spans="2:12" ht="12.75" x14ac:dyDescent="0.2">
      <c r="B166" s="3"/>
      <c r="C166" s="3"/>
      <c r="D166" s="3"/>
      <c r="E166" s="3"/>
      <c r="F166" s="3"/>
      <c r="G166" s="3"/>
      <c r="H166" s="3"/>
      <c r="I166" s="3"/>
      <c r="J166" s="3"/>
      <c r="K166" s="3"/>
      <c r="L166" s="3"/>
    </row>
    <row r="167" spans="2:12" ht="12.75" x14ac:dyDescent="0.2">
      <c r="B167" s="3"/>
      <c r="C167" s="3"/>
      <c r="D167" s="3"/>
      <c r="E167" s="3"/>
      <c r="F167" s="3"/>
      <c r="G167" s="3"/>
      <c r="H167" s="3"/>
      <c r="I167" s="3"/>
      <c r="J167" s="3"/>
      <c r="K167" s="3"/>
      <c r="L167" s="3"/>
    </row>
    <row r="168" spans="2:12" ht="12.75" x14ac:dyDescent="0.2">
      <c r="B168" s="3"/>
      <c r="C168" s="3"/>
      <c r="D168" s="3"/>
      <c r="E168" s="3"/>
      <c r="F168" s="3"/>
      <c r="G168" s="3"/>
      <c r="H168" s="3"/>
      <c r="I168" s="3"/>
      <c r="J168" s="3"/>
      <c r="K168" s="3"/>
      <c r="L168" s="3"/>
    </row>
    <row r="169" spans="2:12" ht="12.75" x14ac:dyDescent="0.2">
      <c r="B169" s="3"/>
      <c r="C169" s="3"/>
      <c r="D169" s="3"/>
      <c r="E169" s="3"/>
      <c r="F169" s="3"/>
      <c r="G169" s="3"/>
      <c r="H169" s="3"/>
      <c r="I169" s="3"/>
      <c r="J169" s="3"/>
      <c r="K169" s="3"/>
      <c r="L169" s="3"/>
    </row>
    <row r="170" spans="2:12" ht="12.75" x14ac:dyDescent="0.2">
      <c r="B170" s="3"/>
      <c r="C170" s="3"/>
      <c r="D170" s="3"/>
      <c r="E170" s="3"/>
      <c r="F170" s="3"/>
      <c r="G170" s="3"/>
      <c r="H170" s="3"/>
      <c r="I170" s="3"/>
      <c r="J170" s="3"/>
      <c r="K170" s="3"/>
      <c r="L170" s="3"/>
    </row>
    <row r="171" spans="2:12" ht="12.75" x14ac:dyDescent="0.2">
      <c r="B171" s="3"/>
      <c r="C171" s="3"/>
      <c r="D171" s="3"/>
      <c r="E171" s="3"/>
      <c r="F171" s="3"/>
      <c r="G171" s="3"/>
      <c r="H171" s="3"/>
      <c r="I171" s="3"/>
      <c r="J171" s="3"/>
      <c r="K171" s="3"/>
      <c r="L171" s="3"/>
    </row>
    <row r="172" spans="2:12" ht="12.75" x14ac:dyDescent="0.2">
      <c r="B172" s="3"/>
      <c r="C172" s="3"/>
      <c r="D172" s="3"/>
      <c r="E172" s="3"/>
      <c r="F172" s="3"/>
      <c r="G172" s="3"/>
      <c r="H172" s="3"/>
      <c r="I172" s="3"/>
      <c r="J172" s="3"/>
      <c r="K172" s="3"/>
      <c r="L172" s="3"/>
    </row>
    <row r="173" spans="2:12" ht="12.75" x14ac:dyDescent="0.2">
      <c r="B173" s="3"/>
      <c r="C173" s="3"/>
      <c r="D173" s="3"/>
      <c r="E173" s="3"/>
      <c r="F173" s="3"/>
      <c r="G173" s="3"/>
      <c r="H173" s="3"/>
      <c r="I173" s="3"/>
      <c r="J173" s="3"/>
      <c r="K173" s="3"/>
      <c r="L173" s="3"/>
    </row>
    <row r="174" spans="2:12" ht="12.75" x14ac:dyDescent="0.2">
      <c r="B174" s="3"/>
      <c r="C174" s="3"/>
      <c r="D174" s="3"/>
      <c r="E174" s="3"/>
      <c r="F174" s="3"/>
      <c r="G174" s="3"/>
      <c r="H174" s="3"/>
      <c r="I174" s="3"/>
      <c r="J174" s="3"/>
      <c r="K174" s="3"/>
      <c r="L174" s="3"/>
    </row>
    <row r="175" spans="2:12" ht="12.75" x14ac:dyDescent="0.2">
      <c r="B175" s="3"/>
      <c r="C175" s="3"/>
      <c r="D175" s="3"/>
      <c r="E175" s="3"/>
      <c r="F175" s="3"/>
      <c r="G175" s="3"/>
      <c r="H175" s="3"/>
      <c r="I175" s="3"/>
      <c r="J175" s="3"/>
      <c r="K175" s="3"/>
      <c r="L175" s="3"/>
    </row>
    <row r="176" spans="2:12" ht="12.75" x14ac:dyDescent="0.2">
      <c r="B176" s="3"/>
      <c r="C176" s="3"/>
      <c r="D176" s="3"/>
      <c r="E176" s="3"/>
      <c r="F176" s="3"/>
      <c r="G176" s="3"/>
      <c r="H176" s="3"/>
      <c r="I176" s="3"/>
      <c r="J176" s="3"/>
      <c r="K176" s="3"/>
      <c r="L176" s="3"/>
    </row>
    <row r="177" spans="2:12" ht="12.75" x14ac:dyDescent="0.2">
      <c r="B177" s="3"/>
      <c r="C177" s="3"/>
      <c r="D177" s="3"/>
      <c r="E177" s="3"/>
      <c r="F177" s="3"/>
      <c r="G177" s="3"/>
      <c r="H177" s="3"/>
      <c r="I177" s="3"/>
      <c r="J177" s="3"/>
      <c r="K177" s="3"/>
      <c r="L177" s="3"/>
    </row>
    <row r="178" spans="2:12" ht="12.75" x14ac:dyDescent="0.2">
      <c r="B178" s="3"/>
      <c r="C178" s="3"/>
      <c r="D178" s="3"/>
      <c r="E178" s="3"/>
      <c r="F178" s="3"/>
      <c r="G178" s="3"/>
      <c r="H178" s="3"/>
      <c r="I178" s="3"/>
      <c r="J178" s="3"/>
      <c r="K178" s="3"/>
      <c r="L178" s="3"/>
    </row>
    <row r="179" spans="2:12" ht="12.75" x14ac:dyDescent="0.2">
      <c r="B179" s="3"/>
      <c r="C179" s="3"/>
      <c r="D179" s="3"/>
      <c r="E179" s="3"/>
      <c r="F179" s="3"/>
      <c r="G179" s="3"/>
      <c r="H179" s="3"/>
      <c r="I179" s="3"/>
      <c r="J179" s="3"/>
      <c r="K179" s="3"/>
      <c r="L179" s="3"/>
    </row>
    <row r="180" spans="2:12" ht="12.75" x14ac:dyDescent="0.2">
      <c r="B180" s="3"/>
      <c r="C180" s="3"/>
      <c r="D180" s="3"/>
      <c r="E180" s="3"/>
      <c r="F180" s="3"/>
      <c r="G180" s="3"/>
      <c r="H180" s="3"/>
      <c r="I180" s="3"/>
      <c r="J180" s="3"/>
      <c r="K180" s="3"/>
      <c r="L180" s="3"/>
    </row>
    <row r="181" spans="2:12" ht="12.75" x14ac:dyDescent="0.2">
      <c r="B181" s="3"/>
      <c r="C181" s="3"/>
      <c r="D181" s="3"/>
      <c r="E181" s="3"/>
      <c r="F181" s="3"/>
      <c r="G181" s="3"/>
      <c r="H181" s="3"/>
      <c r="I181" s="3"/>
      <c r="J181" s="3"/>
      <c r="K181" s="3"/>
      <c r="L181" s="3"/>
    </row>
    <row r="182" spans="2:12" ht="12.75" x14ac:dyDescent="0.2">
      <c r="B182" s="3"/>
      <c r="C182" s="3"/>
      <c r="D182" s="3"/>
      <c r="E182" s="3"/>
      <c r="F182" s="3"/>
      <c r="G182" s="3"/>
      <c r="H182" s="3"/>
      <c r="I182" s="3"/>
      <c r="J182" s="3"/>
      <c r="K182" s="3"/>
      <c r="L182" s="3"/>
    </row>
    <row r="183" spans="2:12" ht="12.75" x14ac:dyDescent="0.2">
      <c r="B183" s="3"/>
      <c r="C183" s="3"/>
      <c r="D183" s="3"/>
      <c r="E183" s="3"/>
      <c r="F183" s="3"/>
      <c r="G183" s="3"/>
      <c r="H183" s="3"/>
      <c r="I183" s="3"/>
      <c r="J183" s="3"/>
      <c r="K183" s="3"/>
      <c r="L183" s="3"/>
    </row>
    <row r="184" spans="2:12" ht="12.75" x14ac:dyDescent="0.2">
      <c r="B184" s="3"/>
      <c r="C184" s="3"/>
      <c r="D184" s="3"/>
      <c r="E184" s="3"/>
      <c r="F184" s="3"/>
      <c r="G184" s="3"/>
      <c r="H184" s="3"/>
      <c r="I184" s="3"/>
      <c r="J184" s="3"/>
      <c r="K184" s="3"/>
      <c r="L184" s="3"/>
    </row>
    <row r="185" spans="2:12" ht="12.75" x14ac:dyDescent="0.2">
      <c r="B185" s="3"/>
      <c r="C185" s="3"/>
      <c r="D185" s="3"/>
      <c r="E185" s="3"/>
      <c r="F185" s="3"/>
      <c r="G185" s="3"/>
      <c r="H185" s="3"/>
      <c r="I185" s="3"/>
      <c r="J185" s="3"/>
      <c r="K185" s="3"/>
      <c r="L185" s="3"/>
    </row>
    <row r="186" spans="2:12" ht="12.75" x14ac:dyDescent="0.2">
      <c r="B186" s="3"/>
      <c r="C186" s="3"/>
      <c r="D186" s="3"/>
      <c r="E186" s="3"/>
      <c r="F186" s="3"/>
      <c r="G186" s="3"/>
      <c r="H186" s="3"/>
      <c r="I186" s="3"/>
      <c r="J186" s="3"/>
      <c r="K186" s="3"/>
      <c r="L186" s="3"/>
    </row>
    <row r="187" spans="2:12" ht="12.75" x14ac:dyDescent="0.2">
      <c r="B187" s="3"/>
      <c r="C187" s="3"/>
      <c r="D187" s="3"/>
      <c r="E187" s="3"/>
      <c r="F187" s="3"/>
      <c r="G187" s="3"/>
      <c r="H187" s="3"/>
      <c r="I187" s="3"/>
      <c r="J187" s="3"/>
      <c r="K187" s="3"/>
      <c r="L187" s="3"/>
    </row>
    <row r="188" spans="2:12" ht="12.75" x14ac:dyDescent="0.2">
      <c r="B188" s="3"/>
      <c r="C188" s="3"/>
      <c r="D188" s="3"/>
      <c r="E188" s="3"/>
      <c r="F188" s="3"/>
      <c r="G188" s="3"/>
      <c r="H188" s="3"/>
      <c r="I188" s="3"/>
      <c r="J188" s="3"/>
      <c r="K188" s="3"/>
      <c r="L188" s="3"/>
    </row>
    <row r="189" spans="2:12" ht="12.75" x14ac:dyDescent="0.2">
      <c r="B189" s="3"/>
      <c r="C189" s="3"/>
      <c r="D189" s="3"/>
      <c r="E189" s="3"/>
      <c r="F189" s="3"/>
      <c r="G189" s="3"/>
      <c r="H189" s="3"/>
      <c r="I189" s="3"/>
      <c r="J189" s="3"/>
      <c r="K189" s="3"/>
      <c r="L189" s="3"/>
    </row>
    <row r="190" spans="2:12" ht="12.75" x14ac:dyDescent="0.2">
      <c r="B190" s="3"/>
      <c r="C190" s="3"/>
      <c r="D190" s="3"/>
      <c r="E190" s="3"/>
      <c r="F190" s="3"/>
      <c r="G190" s="3"/>
      <c r="H190" s="3"/>
      <c r="I190" s="3"/>
      <c r="J190" s="3"/>
      <c r="K190" s="3"/>
      <c r="L190" s="3"/>
    </row>
    <row r="191" spans="2:12" ht="12.75" x14ac:dyDescent="0.2">
      <c r="B191" s="3"/>
      <c r="C191" s="3"/>
      <c r="D191" s="3"/>
      <c r="E191" s="3"/>
      <c r="F191" s="3"/>
      <c r="G191" s="3"/>
      <c r="H191" s="3"/>
      <c r="I191" s="3"/>
      <c r="J191" s="3"/>
      <c r="K191" s="3"/>
      <c r="L191" s="3"/>
    </row>
    <row r="192" spans="2:12" ht="12.75" x14ac:dyDescent="0.2">
      <c r="B192" s="3"/>
      <c r="C192" s="3"/>
      <c r="D192" s="3"/>
      <c r="E192" s="3"/>
      <c r="F192" s="3"/>
      <c r="G192" s="3"/>
      <c r="H192" s="3"/>
      <c r="I192" s="3"/>
      <c r="J192" s="3"/>
      <c r="K192" s="3"/>
      <c r="L192" s="3"/>
    </row>
    <row r="193" spans="2:12" ht="12.75" x14ac:dyDescent="0.2">
      <c r="B193" s="3"/>
      <c r="C193" s="3"/>
      <c r="D193" s="3"/>
      <c r="E193" s="3"/>
      <c r="F193" s="3"/>
      <c r="G193" s="3"/>
      <c r="H193" s="3"/>
      <c r="I193" s="3"/>
      <c r="J193" s="3"/>
      <c r="K193" s="3"/>
      <c r="L193" s="3"/>
    </row>
    <row r="194" spans="2:12" ht="12.75" x14ac:dyDescent="0.2">
      <c r="B194" s="3"/>
      <c r="C194" s="3"/>
      <c r="D194" s="3"/>
      <c r="E194" s="3"/>
      <c r="F194" s="3"/>
      <c r="G194" s="3"/>
      <c r="H194" s="3"/>
      <c r="I194" s="3"/>
      <c r="J194" s="3"/>
      <c r="K194" s="3"/>
      <c r="L194" s="3"/>
    </row>
    <row r="195" spans="2:12" ht="12.75" x14ac:dyDescent="0.2">
      <c r="B195" s="3"/>
      <c r="C195" s="3"/>
      <c r="D195" s="3"/>
      <c r="E195" s="3"/>
      <c r="F195" s="3"/>
      <c r="G195" s="3"/>
      <c r="H195" s="3"/>
      <c r="I195" s="3"/>
      <c r="J195" s="3"/>
      <c r="K195" s="3"/>
      <c r="L195" s="3"/>
    </row>
    <row r="196" spans="2:12" ht="12.75" x14ac:dyDescent="0.2">
      <c r="B196" s="3"/>
      <c r="C196" s="3"/>
      <c r="D196" s="3"/>
      <c r="E196" s="3"/>
      <c r="F196" s="3"/>
      <c r="G196" s="3"/>
      <c r="H196" s="3"/>
      <c r="I196" s="3"/>
      <c r="J196" s="3"/>
      <c r="K196" s="3"/>
      <c r="L196" s="3"/>
    </row>
    <row r="197" spans="2:12" ht="12.75" x14ac:dyDescent="0.2">
      <c r="B197" s="3"/>
      <c r="C197" s="3"/>
      <c r="D197" s="3"/>
      <c r="E197" s="3"/>
      <c r="F197" s="3"/>
      <c r="G197" s="3"/>
      <c r="H197" s="3"/>
      <c r="I197" s="3"/>
      <c r="J197" s="3"/>
      <c r="K197" s="3"/>
      <c r="L197" s="3"/>
    </row>
    <row r="198" spans="2:12" ht="12.75" x14ac:dyDescent="0.2">
      <c r="B198" s="3"/>
      <c r="C198" s="3"/>
      <c r="D198" s="3"/>
      <c r="E198" s="3"/>
      <c r="F198" s="3"/>
      <c r="G198" s="3"/>
      <c r="H198" s="3"/>
      <c r="I198" s="3"/>
      <c r="J198" s="3"/>
      <c r="K198" s="3"/>
      <c r="L198" s="3"/>
    </row>
    <row r="199" spans="2:12" ht="12.75" x14ac:dyDescent="0.2">
      <c r="B199" s="3"/>
      <c r="C199" s="3"/>
      <c r="D199" s="3"/>
      <c r="E199" s="3"/>
      <c r="F199" s="3"/>
      <c r="G199" s="3"/>
      <c r="H199" s="3"/>
      <c r="I199" s="3"/>
      <c r="J199" s="3"/>
      <c r="K199" s="3"/>
      <c r="L199" s="3"/>
    </row>
    <row r="200" spans="2:12" ht="12.75" x14ac:dyDescent="0.2">
      <c r="B200" s="3"/>
      <c r="C200" s="3"/>
      <c r="D200" s="3"/>
      <c r="E200" s="3"/>
      <c r="F200" s="3"/>
      <c r="G200" s="3"/>
      <c r="H200" s="3"/>
      <c r="I200" s="3"/>
      <c r="J200" s="3"/>
      <c r="K200" s="3"/>
      <c r="L200" s="3"/>
    </row>
    <row r="201" spans="2:12" ht="12.75" x14ac:dyDescent="0.2">
      <c r="B201" s="3"/>
      <c r="C201" s="3"/>
      <c r="D201" s="3"/>
      <c r="E201" s="3"/>
      <c r="F201" s="3"/>
      <c r="G201" s="3"/>
      <c r="H201" s="3"/>
      <c r="I201" s="3"/>
      <c r="J201" s="3"/>
      <c r="K201" s="3"/>
      <c r="L201" s="3"/>
    </row>
    <row r="202" spans="2:12" ht="12.75" x14ac:dyDescent="0.2">
      <c r="B202" s="3"/>
      <c r="C202" s="3"/>
      <c r="D202" s="3"/>
      <c r="E202" s="3"/>
      <c r="F202" s="3"/>
      <c r="G202" s="3"/>
      <c r="H202" s="3"/>
      <c r="I202" s="3"/>
      <c r="J202" s="3"/>
      <c r="K202" s="3"/>
      <c r="L202" s="3"/>
    </row>
    <row r="203" spans="2:12" ht="12.75" x14ac:dyDescent="0.2">
      <c r="B203" s="3"/>
      <c r="C203" s="3"/>
      <c r="D203" s="3"/>
      <c r="E203" s="3"/>
      <c r="F203" s="3"/>
      <c r="G203" s="3"/>
      <c r="H203" s="3"/>
      <c r="I203" s="3"/>
      <c r="J203" s="3"/>
      <c r="K203" s="3"/>
      <c r="L203" s="3"/>
    </row>
    <row r="204" spans="2:12" ht="12.75" x14ac:dyDescent="0.2">
      <c r="B204" s="3"/>
      <c r="C204" s="3"/>
      <c r="D204" s="3"/>
      <c r="E204" s="3"/>
      <c r="F204" s="3"/>
      <c r="G204" s="3"/>
      <c r="H204" s="3"/>
      <c r="I204" s="3"/>
      <c r="J204" s="3"/>
      <c r="K204" s="3"/>
      <c r="L204" s="3"/>
    </row>
    <row r="205" spans="2:12" ht="12.75" x14ac:dyDescent="0.2">
      <c r="B205" s="3"/>
      <c r="C205" s="3"/>
      <c r="D205" s="3"/>
      <c r="E205" s="3"/>
      <c r="F205" s="3"/>
      <c r="G205" s="3"/>
      <c r="H205" s="3"/>
      <c r="I205" s="3"/>
      <c r="J205" s="3"/>
      <c r="K205" s="3"/>
      <c r="L205" s="3"/>
    </row>
    <row r="206" spans="2:12" ht="12.75" x14ac:dyDescent="0.2">
      <c r="B206" s="3"/>
      <c r="C206" s="3"/>
      <c r="D206" s="3"/>
      <c r="E206" s="3"/>
      <c r="F206" s="3"/>
      <c r="G206" s="3"/>
      <c r="H206" s="3"/>
      <c r="I206" s="3"/>
      <c r="J206" s="3"/>
      <c r="K206" s="3"/>
      <c r="L206" s="3"/>
    </row>
    <row r="207" spans="2:12" ht="12.75" x14ac:dyDescent="0.2">
      <c r="B207" s="3"/>
      <c r="C207" s="3"/>
      <c r="D207" s="3"/>
      <c r="E207" s="3"/>
      <c r="F207" s="3"/>
      <c r="G207" s="3"/>
      <c r="H207" s="3"/>
      <c r="I207" s="3"/>
      <c r="J207" s="3"/>
      <c r="K207" s="3"/>
      <c r="L207" s="3"/>
    </row>
    <row r="208" spans="2:12" ht="12.75" x14ac:dyDescent="0.2">
      <c r="B208" s="3"/>
      <c r="C208" s="3"/>
      <c r="D208" s="3"/>
      <c r="E208" s="3"/>
      <c r="F208" s="3"/>
      <c r="G208" s="3"/>
      <c r="H208" s="3"/>
      <c r="I208" s="3"/>
      <c r="J208" s="3"/>
      <c r="K208" s="3"/>
      <c r="L208" s="3"/>
    </row>
    <row r="209" spans="2:12" ht="12.75" x14ac:dyDescent="0.2">
      <c r="B209" s="3"/>
      <c r="C209" s="3"/>
      <c r="D209" s="3"/>
      <c r="E209" s="3"/>
      <c r="F209" s="3"/>
      <c r="G209" s="3"/>
      <c r="H209" s="3"/>
      <c r="I209" s="3"/>
      <c r="J209" s="3"/>
      <c r="K209" s="3"/>
      <c r="L209" s="3"/>
    </row>
    <row r="210" spans="2:12" ht="12.75" x14ac:dyDescent="0.2">
      <c r="B210" s="3"/>
      <c r="C210" s="3"/>
      <c r="D210" s="3"/>
      <c r="E210" s="3"/>
      <c r="F210" s="3"/>
      <c r="G210" s="3"/>
      <c r="H210" s="3"/>
      <c r="I210" s="3"/>
      <c r="J210" s="3"/>
      <c r="K210" s="3"/>
      <c r="L210" s="3"/>
    </row>
    <row r="211" spans="2:12" ht="12.75" x14ac:dyDescent="0.2">
      <c r="B211" s="3"/>
      <c r="C211" s="3"/>
      <c r="D211" s="3"/>
      <c r="E211" s="3"/>
      <c r="F211" s="3"/>
      <c r="G211" s="3"/>
      <c r="H211" s="3"/>
      <c r="I211" s="3"/>
      <c r="J211" s="3"/>
      <c r="K211" s="3"/>
      <c r="L211" s="3"/>
    </row>
    <row r="212" spans="2:12" ht="12.75" x14ac:dyDescent="0.2">
      <c r="B212" s="3"/>
      <c r="C212" s="3"/>
      <c r="D212" s="3"/>
      <c r="E212" s="3"/>
      <c r="F212" s="3"/>
      <c r="G212" s="3"/>
      <c r="H212" s="3"/>
      <c r="I212" s="3"/>
      <c r="J212" s="3"/>
      <c r="K212" s="3"/>
      <c r="L212" s="3"/>
    </row>
    <row r="213" spans="2:12" ht="12.75" x14ac:dyDescent="0.2">
      <c r="B213" s="3"/>
      <c r="C213" s="3"/>
      <c r="D213" s="3"/>
      <c r="E213" s="3"/>
      <c r="F213" s="3"/>
      <c r="G213" s="3"/>
      <c r="H213" s="3"/>
      <c r="I213" s="3"/>
      <c r="J213" s="3"/>
      <c r="K213" s="3"/>
      <c r="L213" s="3"/>
    </row>
    <row r="214" spans="2:12" ht="12.75" x14ac:dyDescent="0.2">
      <c r="B214" s="3"/>
      <c r="C214" s="3"/>
      <c r="D214" s="3"/>
      <c r="E214" s="3"/>
      <c r="F214" s="3"/>
      <c r="G214" s="3"/>
      <c r="H214" s="3"/>
      <c r="I214" s="3"/>
      <c r="J214" s="3"/>
      <c r="K214" s="3"/>
      <c r="L214" s="3"/>
    </row>
    <row r="215" spans="2:12" ht="12.75" x14ac:dyDescent="0.2">
      <c r="B215" s="3"/>
      <c r="C215" s="3"/>
      <c r="D215" s="3"/>
      <c r="E215" s="3"/>
      <c r="F215" s="3"/>
      <c r="G215" s="3"/>
      <c r="H215" s="3"/>
      <c r="I215" s="3"/>
      <c r="J215" s="3"/>
      <c r="K215" s="3"/>
      <c r="L215" s="3"/>
    </row>
    <row r="216" spans="2:12" ht="12.75" x14ac:dyDescent="0.2">
      <c r="B216" s="3"/>
      <c r="C216" s="3"/>
      <c r="D216" s="3"/>
      <c r="E216" s="3"/>
      <c r="F216" s="3"/>
      <c r="G216" s="3"/>
      <c r="H216" s="3"/>
      <c r="I216" s="3"/>
      <c r="J216" s="3"/>
      <c r="K216" s="3"/>
      <c r="L216" s="3"/>
    </row>
    <row r="217" spans="2:12" ht="12.75" x14ac:dyDescent="0.2">
      <c r="B217" s="3"/>
      <c r="C217" s="3"/>
      <c r="D217" s="3"/>
      <c r="E217" s="3"/>
      <c r="F217" s="3"/>
      <c r="G217" s="3"/>
      <c r="H217" s="3"/>
      <c r="I217" s="3"/>
      <c r="J217" s="3"/>
      <c r="K217" s="3"/>
      <c r="L217" s="3"/>
    </row>
    <row r="218" spans="2:12" ht="12.75" x14ac:dyDescent="0.2">
      <c r="B218" s="3"/>
      <c r="C218" s="3"/>
      <c r="D218" s="3"/>
      <c r="E218" s="3"/>
      <c r="F218" s="3"/>
      <c r="G218" s="3"/>
      <c r="H218" s="3"/>
      <c r="I218" s="3"/>
      <c r="J218" s="3"/>
      <c r="K218" s="3"/>
      <c r="L218" s="3"/>
    </row>
    <row r="219" spans="2:12" ht="12.75" x14ac:dyDescent="0.2">
      <c r="B219" s="3"/>
      <c r="C219" s="3"/>
      <c r="D219" s="3"/>
      <c r="E219" s="3"/>
      <c r="F219" s="3"/>
      <c r="G219" s="3"/>
      <c r="H219" s="3"/>
      <c r="I219" s="3"/>
      <c r="J219" s="3"/>
      <c r="K219" s="3"/>
      <c r="L219" s="3"/>
    </row>
    <row r="220" spans="2:12" ht="12.75" x14ac:dyDescent="0.2">
      <c r="B220" s="3"/>
      <c r="C220" s="3"/>
      <c r="D220" s="3"/>
      <c r="E220" s="3"/>
      <c r="F220" s="3"/>
      <c r="G220" s="3"/>
      <c r="H220" s="3"/>
      <c r="I220" s="3"/>
      <c r="J220" s="3"/>
      <c r="K220" s="3"/>
      <c r="L220" s="3"/>
    </row>
    <row r="221" spans="2:12" ht="12.75" x14ac:dyDescent="0.2">
      <c r="B221" s="3"/>
      <c r="C221" s="3"/>
      <c r="D221" s="3"/>
      <c r="E221" s="3"/>
      <c r="F221" s="3"/>
      <c r="G221" s="3"/>
      <c r="H221" s="3"/>
      <c r="I221" s="3"/>
      <c r="J221" s="3"/>
      <c r="K221" s="3"/>
      <c r="L221" s="3"/>
    </row>
    <row r="222" spans="2:12" ht="12.75" x14ac:dyDescent="0.2">
      <c r="B222" s="3"/>
      <c r="C222" s="3"/>
      <c r="D222" s="3"/>
      <c r="E222" s="3"/>
      <c r="F222" s="3"/>
      <c r="G222" s="3"/>
      <c r="H222" s="3"/>
      <c r="I222" s="3"/>
      <c r="J222" s="3"/>
      <c r="K222" s="3"/>
      <c r="L222" s="3"/>
    </row>
    <row r="223" spans="2:12" ht="12.75" x14ac:dyDescent="0.2">
      <c r="B223" s="3"/>
      <c r="C223" s="3"/>
      <c r="D223" s="3"/>
      <c r="E223" s="3"/>
      <c r="F223" s="3"/>
      <c r="G223" s="3"/>
      <c r="H223" s="3"/>
      <c r="I223" s="3"/>
      <c r="J223" s="3"/>
      <c r="K223" s="3"/>
      <c r="L223" s="3"/>
    </row>
    <row r="224" spans="2:12" ht="12.75" x14ac:dyDescent="0.2">
      <c r="B224" s="3"/>
      <c r="C224" s="3"/>
      <c r="D224" s="3"/>
      <c r="E224" s="3"/>
      <c r="F224" s="3"/>
      <c r="G224" s="3"/>
      <c r="H224" s="3"/>
      <c r="I224" s="3"/>
      <c r="J224" s="3"/>
      <c r="K224" s="3"/>
      <c r="L224" s="3"/>
    </row>
    <row r="225" spans="2:12" ht="12.75" x14ac:dyDescent="0.2">
      <c r="B225" s="3"/>
      <c r="C225" s="3"/>
      <c r="D225" s="3"/>
      <c r="E225" s="3"/>
      <c r="F225" s="3"/>
      <c r="G225" s="3"/>
      <c r="H225" s="3"/>
      <c r="I225" s="3"/>
      <c r="J225" s="3"/>
      <c r="K225" s="3"/>
      <c r="L225" s="3"/>
    </row>
    <row r="226" spans="2:12" ht="12.75" x14ac:dyDescent="0.2">
      <c r="B226" s="3"/>
      <c r="C226" s="3"/>
      <c r="D226" s="3"/>
      <c r="E226" s="3"/>
      <c r="F226" s="3"/>
      <c r="G226" s="3"/>
      <c r="H226" s="3"/>
      <c r="I226" s="3"/>
      <c r="J226" s="3"/>
      <c r="K226" s="3"/>
      <c r="L226" s="3"/>
    </row>
    <row r="227" spans="2:12" ht="12.75" x14ac:dyDescent="0.2">
      <c r="B227" s="3"/>
      <c r="C227" s="3"/>
      <c r="D227" s="3"/>
      <c r="E227" s="3"/>
      <c r="F227" s="3"/>
      <c r="G227" s="3"/>
      <c r="H227" s="3"/>
      <c r="I227" s="3"/>
      <c r="J227" s="3"/>
      <c r="K227" s="3"/>
      <c r="L227" s="3"/>
    </row>
    <row r="228" spans="2:12" ht="12.75" x14ac:dyDescent="0.2">
      <c r="B228" s="3"/>
      <c r="C228" s="3"/>
      <c r="D228" s="3"/>
      <c r="E228" s="3"/>
      <c r="F228" s="3"/>
      <c r="G228" s="3"/>
      <c r="H228" s="3"/>
      <c r="I228" s="3"/>
      <c r="J228" s="3"/>
      <c r="K228" s="3"/>
      <c r="L228" s="3"/>
    </row>
    <row r="229" spans="2:12" ht="12.75" x14ac:dyDescent="0.2">
      <c r="B229" s="3"/>
      <c r="C229" s="3"/>
      <c r="D229" s="3"/>
      <c r="E229" s="3"/>
      <c r="F229" s="3"/>
      <c r="G229" s="3"/>
      <c r="H229" s="3"/>
      <c r="I229" s="3"/>
      <c r="J229" s="3"/>
      <c r="K229" s="3"/>
      <c r="L229" s="3"/>
    </row>
    <row r="230" spans="2:12" ht="12.75" x14ac:dyDescent="0.2">
      <c r="B230" s="3"/>
      <c r="C230" s="3"/>
      <c r="D230" s="3"/>
      <c r="E230" s="3"/>
      <c r="F230" s="3"/>
      <c r="G230" s="3"/>
      <c r="H230" s="3"/>
      <c r="I230" s="3"/>
      <c r="J230" s="3"/>
      <c r="K230" s="3"/>
      <c r="L230" s="3"/>
    </row>
    <row r="231" spans="2:12" ht="12.75" x14ac:dyDescent="0.2">
      <c r="B231" s="3"/>
      <c r="C231" s="3"/>
      <c r="D231" s="3"/>
      <c r="E231" s="3"/>
      <c r="F231" s="3"/>
      <c r="G231" s="3"/>
      <c r="H231" s="3"/>
      <c r="I231" s="3"/>
      <c r="J231" s="3"/>
      <c r="K231" s="3"/>
      <c r="L231" s="3"/>
    </row>
    <row r="232" spans="2:12" ht="12.75" x14ac:dyDescent="0.2">
      <c r="B232" s="3"/>
      <c r="C232" s="3"/>
      <c r="D232" s="3"/>
      <c r="E232" s="3"/>
      <c r="F232" s="3"/>
      <c r="G232" s="3"/>
      <c r="H232" s="3"/>
      <c r="I232" s="3"/>
      <c r="J232" s="3"/>
      <c r="K232" s="3"/>
      <c r="L232" s="3"/>
    </row>
    <row r="233" spans="2:12" ht="12.75" x14ac:dyDescent="0.2">
      <c r="B233" s="3"/>
      <c r="C233" s="3"/>
      <c r="D233" s="3"/>
      <c r="E233" s="3"/>
      <c r="F233" s="3"/>
      <c r="G233" s="3"/>
      <c r="H233" s="3"/>
      <c r="I233" s="3"/>
      <c r="J233" s="3"/>
      <c r="K233" s="3"/>
      <c r="L233" s="3"/>
    </row>
    <row r="234" spans="2:12" ht="12.75" x14ac:dyDescent="0.2">
      <c r="B234" s="3"/>
      <c r="C234" s="3"/>
      <c r="D234" s="3"/>
      <c r="E234" s="3"/>
      <c r="F234" s="3"/>
      <c r="G234" s="3"/>
      <c r="H234" s="3"/>
      <c r="I234" s="3"/>
      <c r="J234" s="3"/>
      <c r="K234" s="3"/>
      <c r="L234" s="3"/>
    </row>
    <row r="235" spans="2:12" ht="12.75" x14ac:dyDescent="0.2">
      <c r="B235" s="3"/>
      <c r="C235" s="3"/>
      <c r="D235" s="3"/>
      <c r="E235" s="3"/>
      <c r="F235" s="3"/>
      <c r="G235" s="3"/>
      <c r="H235" s="3"/>
      <c r="I235" s="3"/>
      <c r="J235" s="3"/>
      <c r="K235" s="3"/>
      <c r="L235" s="3"/>
    </row>
    <row r="236" spans="2:12" ht="12.75" x14ac:dyDescent="0.2">
      <c r="B236" s="3"/>
      <c r="C236" s="3"/>
      <c r="D236" s="3"/>
      <c r="E236" s="3"/>
      <c r="F236" s="3"/>
      <c r="G236" s="3"/>
      <c r="H236" s="3"/>
      <c r="I236" s="3"/>
      <c r="J236" s="3"/>
      <c r="K236" s="3"/>
      <c r="L236" s="3"/>
    </row>
    <row r="237" spans="2:12" ht="12.75" x14ac:dyDescent="0.2">
      <c r="B237" s="3"/>
      <c r="C237" s="3"/>
      <c r="D237" s="3"/>
      <c r="E237" s="3"/>
      <c r="F237" s="3"/>
      <c r="G237" s="3"/>
      <c r="H237" s="3"/>
      <c r="I237" s="3"/>
      <c r="J237" s="3"/>
      <c r="K237" s="3"/>
      <c r="L237" s="3"/>
    </row>
    <row r="238" spans="2:12" ht="12.75" x14ac:dyDescent="0.2">
      <c r="B238" s="3"/>
      <c r="C238" s="3"/>
      <c r="D238" s="3"/>
      <c r="E238" s="3"/>
      <c r="F238" s="3"/>
      <c r="G238" s="3"/>
      <c r="H238" s="3"/>
      <c r="I238" s="3"/>
      <c r="J238" s="3"/>
      <c r="K238" s="3"/>
      <c r="L238" s="3"/>
    </row>
    <row r="239" spans="2:12" ht="12.75" x14ac:dyDescent="0.2">
      <c r="B239" s="3"/>
      <c r="C239" s="3"/>
      <c r="D239" s="3"/>
      <c r="E239" s="3"/>
      <c r="F239" s="3"/>
      <c r="G239" s="3"/>
      <c r="H239" s="3"/>
      <c r="I239" s="3"/>
      <c r="J239" s="3"/>
      <c r="K239" s="3"/>
      <c r="L239" s="3"/>
    </row>
    <row r="240" spans="2:12" ht="12.75" x14ac:dyDescent="0.2">
      <c r="B240" s="3"/>
      <c r="C240" s="3"/>
      <c r="D240" s="3"/>
      <c r="E240" s="3"/>
      <c r="F240" s="3"/>
      <c r="G240" s="3"/>
      <c r="H240" s="3"/>
      <c r="I240" s="3"/>
      <c r="J240" s="3"/>
      <c r="K240" s="3"/>
      <c r="L240" s="3"/>
    </row>
    <row r="241" spans="2:12" ht="12.75" x14ac:dyDescent="0.2">
      <c r="B241" s="3"/>
      <c r="C241" s="3"/>
      <c r="D241" s="3"/>
      <c r="E241" s="3"/>
      <c r="F241" s="3"/>
      <c r="G241" s="3"/>
      <c r="H241" s="3"/>
      <c r="I241" s="3"/>
      <c r="J241" s="3"/>
      <c r="K241" s="3"/>
      <c r="L241" s="3"/>
    </row>
    <row r="242" spans="2:12" ht="12.75" x14ac:dyDescent="0.2">
      <c r="B242" s="3"/>
      <c r="C242" s="3"/>
      <c r="D242" s="3"/>
      <c r="E242" s="3"/>
      <c r="F242" s="3"/>
      <c r="G242" s="3"/>
      <c r="H242" s="3"/>
      <c r="I242" s="3"/>
      <c r="J242" s="3"/>
      <c r="K242" s="3"/>
      <c r="L242" s="3"/>
    </row>
    <row r="243" spans="2:12" ht="12.75" x14ac:dyDescent="0.2">
      <c r="B243" s="3"/>
      <c r="C243" s="3"/>
      <c r="D243" s="3"/>
      <c r="E243" s="3"/>
      <c r="F243" s="3"/>
      <c r="G243" s="3"/>
      <c r="H243" s="3"/>
      <c r="I243" s="3"/>
      <c r="J243" s="3"/>
      <c r="K243" s="3"/>
      <c r="L243" s="3"/>
    </row>
    <row r="244" spans="2:12" ht="12.75" x14ac:dyDescent="0.2">
      <c r="B244" s="3"/>
      <c r="C244" s="3"/>
      <c r="D244" s="3"/>
      <c r="E244" s="3"/>
      <c r="F244" s="3"/>
      <c r="G244" s="3"/>
      <c r="H244" s="3"/>
      <c r="I244" s="3"/>
      <c r="J244" s="3"/>
      <c r="K244" s="3"/>
      <c r="L244" s="3"/>
    </row>
    <row r="245" spans="2:12" ht="12.75" x14ac:dyDescent="0.2">
      <c r="B245" s="3"/>
      <c r="C245" s="3"/>
      <c r="D245" s="3"/>
      <c r="E245" s="3"/>
      <c r="F245" s="3"/>
      <c r="G245" s="3"/>
      <c r="H245" s="3"/>
      <c r="I245" s="3"/>
      <c r="J245" s="3"/>
      <c r="K245" s="3"/>
      <c r="L245" s="3"/>
    </row>
    <row r="246" spans="2:12" ht="12.75" x14ac:dyDescent="0.2">
      <c r="B246" s="3"/>
      <c r="C246" s="3"/>
      <c r="D246" s="3"/>
      <c r="E246" s="3"/>
      <c r="F246" s="3"/>
      <c r="G246" s="3"/>
      <c r="H246" s="3"/>
      <c r="I246" s="3"/>
      <c r="J246" s="3"/>
      <c r="K246" s="3"/>
      <c r="L246" s="3"/>
    </row>
    <row r="247" spans="2:12" ht="12.75" x14ac:dyDescent="0.2">
      <c r="B247" s="3"/>
      <c r="C247" s="3"/>
      <c r="D247" s="3"/>
      <c r="E247" s="3"/>
      <c r="F247" s="3"/>
      <c r="G247" s="3"/>
      <c r="H247" s="3"/>
      <c r="I247" s="3"/>
      <c r="J247" s="3"/>
      <c r="K247" s="3"/>
      <c r="L247" s="3"/>
    </row>
    <row r="248" spans="2:12" ht="12.75" x14ac:dyDescent="0.2">
      <c r="B248" s="3"/>
      <c r="C248" s="3"/>
      <c r="D248" s="3"/>
      <c r="E248" s="3"/>
      <c r="F248" s="3"/>
      <c r="G248" s="3"/>
      <c r="H248" s="3"/>
      <c r="I248" s="3"/>
      <c r="J248" s="3"/>
      <c r="K248" s="3"/>
      <c r="L248" s="3"/>
    </row>
    <row r="249" spans="2:12" ht="12.75" x14ac:dyDescent="0.2">
      <c r="B249" s="3"/>
      <c r="C249" s="3"/>
      <c r="D249" s="3"/>
      <c r="E249" s="3"/>
      <c r="F249" s="3"/>
      <c r="G249" s="3"/>
      <c r="H249" s="3"/>
      <c r="I249" s="3"/>
      <c r="J249" s="3"/>
      <c r="K249" s="3"/>
      <c r="L249" s="3"/>
    </row>
    <row r="250" spans="2:12" ht="12.75" x14ac:dyDescent="0.2">
      <c r="B250" s="3"/>
      <c r="C250" s="3"/>
      <c r="D250" s="3"/>
      <c r="E250" s="3"/>
      <c r="F250" s="3"/>
      <c r="G250" s="3"/>
      <c r="H250" s="3"/>
      <c r="I250" s="3"/>
      <c r="J250" s="3"/>
      <c r="K250" s="3"/>
      <c r="L250" s="3"/>
    </row>
    <row r="251" spans="2:12" ht="12.75" x14ac:dyDescent="0.2">
      <c r="B251" s="3"/>
      <c r="C251" s="3"/>
      <c r="D251" s="3"/>
      <c r="E251" s="3"/>
      <c r="F251" s="3"/>
      <c r="G251" s="3"/>
      <c r="H251" s="3"/>
      <c r="I251" s="3"/>
      <c r="J251" s="3"/>
      <c r="K251" s="3"/>
      <c r="L251" s="3"/>
    </row>
    <row r="252" spans="2:12" ht="12.75" x14ac:dyDescent="0.2">
      <c r="B252" s="3"/>
      <c r="C252" s="3"/>
      <c r="D252" s="3"/>
      <c r="E252" s="3"/>
      <c r="F252" s="3"/>
      <c r="G252" s="3"/>
      <c r="H252" s="3"/>
      <c r="I252" s="3"/>
      <c r="J252" s="3"/>
      <c r="K252" s="3"/>
      <c r="L252" s="3"/>
    </row>
    <row r="253" spans="2:12" ht="12.75" x14ac:dyDescent="0.2">
      <c r="B253" s="3"/>
      <c r="C253" s="3"/>
      <c r="D253" s="3"/>
      <c r="E253" s="3"/>
      <c r="F253" s="3"/>
      <c r="G253" s="3"/>
      <c r="H253" s="3"/>
      <c r="I253" s="3"/>
      <c r="J253" s="3"/>
      <c r="K253" s="3"/>
      <c r="L253" s="3"/>
    </row>
    <row r="254" spans="2:12" ht="12.75" x14ac:dyDescent="0.2">
      <c r="B254" s="3"/>
      <c r="C254" s="3"/>
      <c r="D254" s="3"/>
      <c r="E254" s="3"/>
      <c r="F254" s="3"/>
      <c r="G254" s="3"/>
      <c r="H254" s="3"/>
      <c r="I254" s="3"/>
      <c r="J254" s="3"/>
      <c r="K254" s="3"/>
      <c r="L254" s="3"/>
    </row>
    <row r="255" spans="2:12" ht="12.75" x14ac:dyDescent="0.2">
      <c r="B255" s="3"/>
      <c r="C255" s="3"/>
      <c r="D255" s="3"/>
      <c r="E255" s="3"/>
      <c r="F255" s="3"/>
      <c r="G255" s="3"/>
      <c r="H255" s="3"/>
      <c r="I255" s="3"/>
      <c r="J255" s="3"/>
      <c r="K255" s="3"/>
      <c r="L255" s="3"/>
    </row>
    <row r="256" spans="2:12" ht="12.75" x14ac:dyDescent="0.2">
      <c r="B256" s="3"/>
      <c r="C256" s="3"/>
      <c r="D256" s="3"/>
      <c r="E256" s="3"/>
      <c r="F256" s="3"/>
      <c r="G256" s="3"/>
      <c r="H256" s="3"/>
      <c r="I256" s="3"/>
      <c r="J256" s="3"/>
      <c r="K256" s="3"/>
      <c r="L256" s="3"/>
    </row>
    <row r="257" spans="2:12" ht="12.75" x14ac:dyDescent="0.2">
      <c r="B257" s="3"/>
      <c r="C257" s="3"/>
      <c r="D257" s="3"/>
      <c r="E257" s="3"/>
      <c r="F257" s="3"/>
      <c r="G257" s="3"/>
      <c r="H257" s="3"/>
      <c r="I257" s="3"/>
      <c r="J257" s="3"/>
      <c r="K257" s="3"/>
      <c r="L257" s="3"/>
    </row>
    <row r="258" spans="2:12" ht="12.75" x14ac:dyDescent="0.2">
      <c r="B258" s="3"/>
      <c r="C258" s="3"/>
      <c r="D258" s="3"/>
      <c r="E258" s="3"/>
      <c r="F258" s="3"/>
      <c r="G258" s="3"/>
      <c r="H258" s="3"/>
      <c r="I258" s="3"/>
      <c r="J258" s="3"/>
      <c r="K258" s="3"/>
      <c r="L258" s="3"/>
    </row>
    <row r="259" spans="2:12" ht="12.75" x14ac:dyDescent="0.2">
      <c r="B259" s="3"/>
      <c r="C259" s="3"/>
      <c r="D259" s="3"/>
      <c r="E259" s="3"/>
      <c r="F259" s="3"/>
      <c r="G259" s="3"/>
      <c r="H259" s="3"/>
      <c r="I259" s="3"/>
      <c r="J259" s="3"/>
      <c r="K259" s="3"/>
      <c r="L259" s="3"/>
    </row>
    <row r="260" spans="2:12" ht="12.75" x14ac:dyDescent="0.2">
      <c r="B260" s="3"/>
      <c r="C260" s="3"/>
      <c r="D260" s="3"/>
      <c r="E260" s="3"/>
      <c r="F260" s="3"/>
      <c r="G260" s="3"/>
      <c r="H260" s="3"/>
      <c r="I260" s="3"/>
      <c r="J260" s="3"/>
      <c r="K260" s="3"/>
      <c r="L260" s="3"/>
    </row>
    <row r="261" spans="2:12" ht="12.75" x14ac:dyDescent="0.2">
      <c r="B261" s="3"/>
      <c r="C261" s="3"/>
      <c r="D261" s="3"/>
      <c r="E261" s="3"/>
      <c r="F261" s="3"/>
      <c r="G261" s="3"/>
      <c r="H261" s="3"/>
      <c r="I261" s="3"/>
      <c r="J261" s="3"/>
      <c r="K261" s="3"/>
      <c r="L261" s="3"/>
    </row>
    <row r="262" spans="2:12" ht="12.75" x14ac:dyDescent="0.2">
      <c r="B262" s="3"/>
      <c r="C262" s="3"/>
      <c r="D262" s="3"/>
      <c r="E262" s="3"/>
      <c r="F262" s="3"/>
      <c r="G262" s="3"/>
      <c r="H262" s="3"/>
      <c r="I262" s="3"/>
      <c r="J262" s="3"/>
      <c r="K262" s="3"/>
      <c r="L262" s="3"/>
    </row>
    <row r="263" spans="2:12" ht="12.75" x14ac:dyDescent="0.2">
      <c r="B263" s="3"/>
      <c r="C263" s="3"/>
      <c r="D263" s="3"/>
      <c r="E263" s="3"/>
      <c r="F263" s="3"/>
      <c r="G263" s="3"/>
      <c r="H263" s="3"/>
      <c r="I263" s="3"/>
      <c r="J263" s="3"/>
      <c r="K263" s="3"/>
      <c r="L263" s="3"/>
    </row>
    <row r="264" spans="2:12" ht="12.75" x14ac:dyDescent="0.2">
      <c r="B264" s="3"/>
      <c r="C264" s="3"/>
      <c r="D264" s="3"/>
      <c r="E264" s="3"/>
      <c r="F264" s="3"/>
      <c r="G264" s="3"/>
      <c r="H264" s="3"/>
      <c r="I264" s="3"/>
      <c r="J264" s="3"/>
      <c r="K264" s="3"/>
      <c r="L264" s="3"/>
    </row>
    <row r="265" spans="2:12" ht="12.75" x14ac:dyDescent="0.2">
      <c r="B265" s="3"/>
      <c r="C265" s="3"/>
      <c r="D265" s="3"/>
      <c r="E265" s="3"/>
      <c r="F265" s="3"/>
      <c r="G265" s="3"/>
      <c r="H265" s="3"/>
      <c r="I265" s="3"/>
      <c r="J265" s="3"/>
      <c r="K265" s="3"/>
      <c r="L265" s="3"/>
    </row>
    <row r="266" spans="2:12" ht="12.75" x14ac:dyDescent="0.2">
      <c r="B266" s="3"/>
      <c r="C266" s="3"/>
      <c r="D266" s="3"/>
      <c r="E266" s="3"/>
      <c r="F266" s="3"/>
      <c r="G266" s="3"/>
      <c r="H266" s="3"/>
      <c r="I266" s="3"/>
      <c r="J266" s="3"/>
      <c r="K266" s="3"/>
      <c r="L266" s="3"/>
    </row>
    <row r="267" spans="2:12" ht="12.75" x14ac:dyDescent="0.2">
      <c r="B267" s="3"/>
      <c r="C267" s="3"/>
      <c r="D267" s="3"/>
      <c r="E267" s="3"/>
      <c r="F267" s="3"/>
      <c r="G267" s="3"/>
      <c r="H267" s="3"/>
      <c r="I267" s="3"/>
      <c r="J267" s="3"/>
      <c r="K267" s="3"/>
      <c r="L267" s="3"/>
    </row>
    <row r="268" spans="2:12" ht="12.75" x14ac:dyDescent="0.2">
      <c r="B268" s="3"/>
      <c r="C268" s="3"/>
      <c r="D268" s="3"/>
      <c r="E268" s="3"/>
      <c r="F268" s="3"/>
      <c r="G268" s="3"/>
      <c r="H268" s="3"/>
      <c r="I268" s="3"/>
      <c r="J268" s="3"/>
      <c r="K268" s="3"/>
      <c r="L268" s="3"/>
    </row>
    <row r="269" spans="2:12" ht="12.75" x14ac:dyDescent="0.2">
      <c r="B269" s="3"/>
      <c r="C269" s="3"/>
      <c r="D269" s="3"/>
      <c r="E269" s="3"/>
      <c r="F269" s="3"/>
      <c r="G269" s="3"/>
      <c r="H269" s="3"/>
      <c r="I269" s="3"/>
      <c r="J269" s="3"/>
      <c r="K269" s="3"/>
      <c r="L269" s="3"/>
    </row>
    <row r="270" spans="2:12" ht="12.75" x14ac:dyDescent="0.2">
      <c r="B270" s="3"/>
      <c r="C270" s="3"/>
      <c r="D270" s="3"/>
      <c r="E270" s="3"/>
      <c r="F270" s="3"/>
      <c r="G270" s="3"/>
      <c r="H270" s="3"/>
      <c r="I270" s="3"/>
      <c r="J270" s="3"/>
      <c r="K270" s="3"/>
      <c r="L270" s="3"/>
    </row>
    <row r="271" spans="2:12" ht="12.75" x14ac:dyDescent="0.2">
      <c r="B271" s="3"/>
      <c r="C271" s="3"/>
      <c r="D271" s="3"/>
      <c r="E271" s="3"/>
      <c r="F271" s="3"/>
      <c r="G271" s="3"/>
      <c r="H271" s="3"/>
      <c r="I271" s="3"/>
      <c r="J271" s="3"/>
      <c r="K271" s="3"/>
      <c r="L271" s="3"/>
    </row>
    <row r="272" spans="2:12" ht="12.75" x14ac:dyDescent="0.2">
      <c r="B272" s="3"/>
      <c r="C272" s="3"/>
      <c r="D272" s="3"/>
      <c r="E272" s="3"/>
      <c r="F272" s="3"/>
      <c r="G272" s="3"/>
      <c r="H272" s="3"/>
      <c r="I272" s="3"/>
      <c r="J272" s="3"/>
      <c r="K272" s="3"/>
      <c r="L272" s="3"/>
    </row>
    <row r="273" spans="2:12" ht="12.75" x14ac:dyDescent="0.2">
      <c r="B273" s="3"/>
      <c r="C273" s="3"/>
      <c r="D273" s="3"/>
      <c r="E273" s="3"/>
      <c r="F273" s="3"/>
      <c r="G273" s="3"/>
      <c r="H273" s="3"/>
      <c r="I273" s="3"/>
      <c r="J273" s="3"/>
      <c r="K273" s="3"/>
      <c r="L273" s="3"/>
    </row>
    <row r="274" spans="2:12" ht="12.75" x14ac:dyDescent="0.2">
      <c r="B274" s="3"/>
      <c r="C274" s="3"/>
      <c r="D274" s="3"/>
      <c r="E274" s="3"/>
      <c r="F274" s="3"/>
      <c r="G274" s="3"/>
      <c r="H274" s="3"/>
      <c r="I274" s="3"/>
      <c r="J274" s="3"/>
      <c r="K274" s="3"/>
      <c r="L274" s="3"/>
    </row>
    <row r="275" spans="2:12" ht="12.75" x14ac:dyDescent="0.2">
      <c r="B275" s="3"/>
      <c r="C275" s="3"/>
      <c r="D275" s="3"/>
      <c r="E275" s="3"/>
      <c r="F275" s="3"/>
      <c r="G275" s="3"/>
      <c r="H275" s="3"/>
      <c r="I275" s="3"/>
      <c r="J275" s="3"/>
      <c r="K275" s="3"/>
      <c r="L275" s="3"/>
    </row>
    <row r="276" spans="2:12" ht="12.75" x14ac:dyDescent="0.2">
      <c r="B276" s="3"/>
      <c r="C276" s="3"/>
      <c r="D276" s="3"/>
      <c r="E276" s="3"/>
      <c r="F276" s="3"/>
      <c r="G276" s="3"/>
      <c r="H276" s="3"/>
      <c r="I276" s="3"/>
      <c r="J276" s="3"/>
      <c r="K276" s="3"/>
      <c r="L276" s="3"/>
    </row>
    <row r="277" spans="2:12" ht="12.75" x14ac:dyDescent="0.2">
      <c r="B277" s="3"/>
      <c r="C277" s="3"/>
      <c r="D277" s="3"/>
      <c r="E277" s="3"/>
      <c r="F277" s="3"/>
      <c r="G277" s="3"/>
      <c r="H277" s="3"/>
      <c r="I277" s="3"/>
      <c r="J277" s="3"/>
      <c r="K277" s="3"/>
      <c r="L277" s="3"/>
    </row>
    <row r="278" spans="2:12" ht="12.75" x14ac:dyDescent="0.2">
      <c r="B278" s="3"/>
      <c r="C278" s="3"/>
      <c r="D278" s="3"/>
      <c r="E278" s="3"/>
      <c r="F278" s="3"/>
      <c r="G278" s="3"/>
      <c r="H278" s="3"/>
      <c r="I278" s="3"/>
      <c r="J278" s="3"/>
      <c r="K278" s="3"/>
      <c r="L278" s="3"/>
    </row>
    <row r="279" spans="2:12" ht="12.75" x14ac:dyDescent="0.2">
      <c r="B279" s="3"/>
      <c r="C279" s="3"/>
      <c r="D279" s="3"/>
      <c r="E279" s="3"/>
      <c r="F279" s="3"/>
      <c r="G279" s="3"/>
      <c r="H279" s="3"/>
      <c r="I279" s="3"/>
      <c r="J279" s="3"/>
      <c r="K279" s="3"/>
      <c r="L279" s="3"/>
    </row>
    <row r="280" spans="2:12" ht="12.75" x14ac:dyDescent="0.2">
      <c r="B280" s="3"/>
      <c r="C280" s="3"/>
      <c r="D280" s="3"/>
      <c r="E280" s="3"/>
      <c r="F280" s="3"/>
      <c r="G280" s="3"/>
      <c r="H280" s="3"/>
      <c r="I280" s="3"/>
      <c r="J280" s="3"/>
      <c r="K280" s="3"/>
      <c r="L280" s="3"/>
    </row>
    <row r="281" spans="2:12" ht="12.75" x14ac:dyDescent="0.2">
      <c r="B281" s="3"/>
      <c r="C281" s="3"/>
      <c r="D281" s="3"/>
      <c r="E281" s="3"/>
      <c r="F281" s="3"/>
      <c r="G281" s="3"/>
      <c r="H281" s="3"/>
      <c r="I281" s="3"/>
      <c r="J281" s="3"/>
      <c r="K281" s="3"/>
      <c r="L281" s="3"/>
    </row>
    <row r="282" spans="2:12" ht="12.75" x14ac:dyDescent="0.2">
      <c r="B282" s="3"/>
      <c r="C282" s="3"/>
      <c r="D282" s="3"/>
      <c r="E282" s="3"/>
      <c r="F282" s="3"/>
      <c r="G282" s="3"/>
      <c r="H282" s="3"/>
      <c r="I282" s="3"/>
      <c r="J282" s="3"/>
      <c r="K282" s="3"/>
      <c r="L282" s="3"/>
    </row>
    <row r="283" spans="2:12" ht="12.75" x14ac:dyDescent="0.2">
      <c r="B283" s="3"/>
      <c r="C283" s="3"/>
      <c r="D283" s="3"/>
      <c r="E283" s="3"/>
      <c r="F283" s="3"/>
      <c r="G283" s="3"/>
      <c r="H283" s="3"/>
      <c r="I283" s="3"/>
      <c r="J283" s="3"/>
      <c r="K283" s="3"/>
      <c r="L283" s="3"/>
    </row>
    <row r="284" spans="2:12" ht="12.75" x14ac:dyDescent="0.2">
      <c r="B284" s="3"/>
      <c r="C284" s="3"/>
      <c r="D284" s="3"/>
      <c r="E284" s="3"/>
      <c r="F284" s="3"/>
      <c r="G284" s="3"/>
      <c r="H284" s="3"/>
      <c r="I284" s="3"/>
      <c r="J284" s="3"/>
      <c r="K284" s="3"/>
      <c r="L284" s="3"/>
    </row>
    <row r="285" spans="2:12" ht="12.75" x14ac:dyDescent="0.2">
      <c r="B285" s="3"/>
      <c r="C285" s="3"/>
      <c r="D285" s="3"/>
      <c r="E285" s="3"/>
      <c r="F285" s="3"/>
      <c r="G285" s="3"/>
      <c r="H285" s="3"/>
      <c r="I285" s="3"/>
      <c r="J285" s="3"/>
      <c r="K285" s="3"/>
      <c r="L285" s="3"/>
    </row>
    <row r="286" spans="2:12" ht="12.75" x14ac:dyDescent="0.2">
      <c r="B286" s="3"/>
      <c r="C286" s="3"/>
      <c r="D286" s="3"/>
      <c r="E286" s="3"/>
      <c r="F286" s="3"/>
      <c r="G286" s="3"/>
      <c r="H286" s="3"/>
      <c r="I286" s="3"/>
      <c r="J286" s="3"/>
      <c r="K286" s="3"/>
      <c r="L286" s="3"/>
    </row>
    <row r="287" spans="2:12" ht="12.75" x14ac:dyDescent="0.2">
      <c r="B287" s="3"/>
      <c r="C287" s="3"/>
      <c r="D287" s="3"/>
      <c r="E287" s="3"/>
      <c r="F287" s="3"/>
      <c r="G287" s="3"/>
      <c r="H287" s="3"/>
      <c r="I287" s="3"/>
      <c r="J287" s="3"/>
      <c r="K287" s="3"/>
      <c r="L287" s="3"/>
    </row>
    <row r="288" spans="2:12" ht="12.75" x14ac:dyDescent="0.2">
      <c r="B288" s="3"/>
      <c r="C288" s="3"/>
      <c r="D288" s="3"/>
      <c r="E288" s="3"/>
      <c r="F288" s="3"/>
      <c r="G288" s="3"/>
      <c r="H288" s="3"/>
      <c r="I288" s="3"/>
      <c r="J288" s="3"/>
      <c r="K288" s="3"/>
      <c r="L288" s="3"/>
    </row>
    <row r="289" spans="2:12" ht="12.75" x14ac:dyDescent="0.2">
      <c r="B289" s="3"/>
      <c r="C289" s="3"/>
      <c r="D289" s="3"/>
      <c r="E289" s="3"/>
      <c r="F289" s="3"/>
      <c r="G289" s="3"/>
      <c r="H289" s="3"/>
      <c r="I289" s="3"/>
      <c r="J289" s="3"/>
      <c r="K289" s="3"/>
      <c r="L289" s="3"/>
    </row>
    <row r="290" spans="2:12" ht="12.75" x14ac:dyDescent="0.2">
      <c r="B290" s="3"/>
      <c r="C290" s="3"/>
      <c r="D290" s="3"/>
      <c r="E290" s="3"/>
      <c r="F290" s="3"/>
      <c r="G290" s="3"/>
      <c r="H290" s="3"/>
      <c r="I290" s="3"/>
      <c r="J290" s="3"/>
      <c r="K290" s="3"/>
      <c r="L290" s="3"/>
    </row>
    <row r="291" spans="2:12" ht="12.75" x14ac:dyDescent="0.2">
      <c r="B291" s="3"/>
      <c r="C291" s="3"/>
      <c r="D291" s="3"/>
      <c r="E291" s="3"/>
      <c r="F291" s="3"/>
      <c r="G291" s="3"/>
      <c r="H291" s="3"/>
      <c r="I291" s="3"/>
      <c r="J291" s="3"/>
      <c r="K291" s="3"/>
      <c r="L291" s="3"/>
    </row>
    <row r="292" spans="2:12" ht="12.75" x14ac:dyDescent="0.2">
      <c r="B292" s="3"/>
      <c r="C292" s="3"/>
      <c r="D292" s="3"/>
      <c r="E292" s="3"/>
      <c r="F292" s="3"/>
      <c r="G292" s="3"/>
      <c r="H292" s="3"/>
      <c r="I292" s="3"/>
      <c r="J292" s="3"/>
      <c r="K292" s="3"/>
      <c r="L292" s="3"/>
    </row>
    <row r="293" spans="2:12" ht="12.75" x14ac:dyDescent="0.2">
      <c r="B293" s="3"/>
      <c r="C293" s="3"/>
      <c r="D293" s="3"/>
      <c r="E293" s="3"/>
      <c r="F293" s="3"/>
      <c r="G293" s="3"/>
      <c r="H293" s="3"/>
      <c r="I293" s="3"/>
      <c r="J293" s="3"/>
      <c r="K293" s="3"/>
      <c r="L293" s="3"/>
    </row>
    <row r="294" spans="2:12" ht="12.75" x14ac:dyDescent="0.2">
      <c r="B294" s="3"/>
      <c r="C294" s="3"/>
      <c r="D294" s="3"/>
      <c r="E294" s="3"/>
      <c r="F294" s="3"/>
      <c r="G294" s="3"/>
      <c r="H294" s="3"/>
      <c r="I294" s="3"/>
      <c r="J294" s="3"/>
      <c r="K294" s="3"/>
      <c r="L294" s="3"/>
    </row>
    <row r="295" spans="2:12" ht="12.75" x14ac:dyDescent="0.2">
      <c r="B295" s="3"/>
      <c r="C295" s="3"/>
      <c r="D295" s="3"/>
      <c r="E295" s="3"/>
      <c r="F295" s="3"/>
      <c r="G295" s="3"/>
      <c r="H295" s="3"/>
      <c r="I295" s="3"/>
      <c r="J295" s="3"/>
      <c r="K295" s="3"/>
      <c r="L295" s="3"/>
    </row>
    <row r="296" spans="2:12" ht="12.75" x14ac:dyDescent="0.2">
      <c r="B296" s="3"/>
      <c r="C296" s="3"/>
      <c r="D296" s="3"/>
      <c r="E296" s="3"/>
      <c r="F296" s="3"/>
      <c r="G296" s="3"/>
      <c r="H296" s="3"/>
      <c r="I296" s="3"/>
      <c r="J296" s="3"/>
      <c r="K296" s="3"/>
      <c r="L296" s="3"/>
    </row>
    <row r="297" spans="2:12" ht="12.75" x14ac:dyDescent="0.2">
      <c r="B297" s="3"/>
      <c r="C297" s="3"/>
      <c r="D297" s="3"/>
      <c r="E297" s="3"/>
      <c r="F297" s="3"/>
      <c r="G297" s="3"/>
      <c r="H297" s="3"/>
      <c r="I297" s="3"/>
      <c r="J297" s="3"/>
      <c r="K297" s="3"/>
      <c r="L297" s="3"/>
    </row>
    <row r="298" spans="2:12" ht="12.75" x14ac:dyDescent="0.2">
      <c r="B298" s="3"/>
      <c r="C298" s="3"/>
      <c r="D298" s="3"/>
      <c r="E298" s="3"/>
      <c r="F298" s="3"/>
      <c r="G298" s="3"/>
      <c r="H298" s="3"/>
      <c r="I298" s="3"/>
      <c r="J298" s="3"/>
      <c r="K298" s="3"/>
      <c r="L298" s="3"/>
    </row>
    <row r="299" spans="2:12" ht="12.75" x14ac:dyDescent="0.2">
      <c r="B299" s="3"/>
      <c r="C299" s="3"/>
      <c r="D299" s="3"/>
      <c r="E299" s="3"/>
      <c r="F299" s="3"/>
      <c r="G299" s="3"/>
      <c r="H299" s="3"/>
      <c r="I299" s="3"/>
      <c r="J299" s="3"/>
      <c r="K299" s="3"/>
      <c r="L299" s="3"/>
    </row>
    <row r="300" spans="2:12" ht="12.75" x14ac:dyDescent="0.2">
      <c r="B300" s="3"/>
      <c r="C300" s="3"/>
      <c r="D300" s="3"/>
      <c r="E300" s="3"/>
      <c r="F300" s="3"/>
      <c r="G300" s="3"/>
      <c r="H300" s="3"/>
      <c r="I300" s="3"/>
      <c r="J300" s="3"/>
      <c r="K300" s="3"/>
      <c r="L300" s="3"/>
    </row>
    <row r="301" spans="2:12" ht="12.75" x14ac:dyDescent="0.2">
      <c r="B301" s="3"/>
      <c r="C301" s="3"/>
      <c r="D301" s="3"/>
      <c r="E301" s="3"/>
      <c r="F301" s="3"/>
      <c r="G301" s="3"/>
      <c r="H301" s="3"/>
      <c r="I301" s="3"/>
      <c r="J301" s="3"/>
      <c r="K301" s="3"/>
      <c r="L301" s="3"/>
    </row>
    <row r="302" spans="2:12" ht="12.75" x14ac:dyDescent="0.2">
      <c r="B302" s="3"/>
      <c r="C302" s="3"/>
      <c r="D302" s="3"/>
      <c r="E302" s="3"/>
      <c r="F302" s="3"/>
      <c r="G302" s="3"/>
      <c r="H302" s="3"/>
      <c r="I302" s="3"/>
      <c r="J302" s="3"/>
      <c r="K302" s="3"/>
      <c r="L302" s="3"/>
    </row>
    <row r="303" spans="2:12" ht="12.75" x14ac:dyDescent="0.2">
      <c r="B303" s="3"/>
      <c r="C303" s="3"/>
      <c r="D303" s="3"/>
      <c r="E303" s="3"/>
      <c r="F303" s="3"/>
      <c r="G303" s="3"/>
      <c r="H303" s="3"/>
      <c r="I303" s="3"/>
      <c r="J303" s="3"/>
      <c r="K303" s="3"/>
      <c r="L303" s="3"/>
    </row>
    <row r="304" spans="2:12" ht="12.75" x14ac:dyDescent="0.2">
      <c r="B304" s="3"/>
      <c r="C304" s="3"/>
      <c r="D304" s="3"/>
      <c r="E304" s="3"/>
      <c r="F304" s="3"/>
      <c r="G304" s="3"/>
      <c r="H304" s="3"/>
      <c r="I304" s="3"/>
      <c r="J304" s="3"/>
      <c r="K304" s="3"/>
      <c r="L304" s="3"/>
    </row>
    <row r="305" spans="2:12" ht="12.75" x14ac:dyDescent="0.2">
      <c r="B305" s="3"/>
      <c r="C305" s="3"/>
      <c r="D305" s="3"/>
      <c r="E305" s="3"/>
      <c r="F305" s="3"/>
      <c r="G305" s="3"/>
      <c r="H305" s="3"/>
      <c r="I305" s="3"/>
      <c r="J305" s="3"/>
      <c r="K305" s="3"/>
      <c r="L305" s="3"/>
    </row>
    <row r="306" spans="2:12" ht="12.75" x14ac:dyDescent="0.2">
      <c r="B306" s="3"/>
      <c r="C306" s="3"/>
      <c r="D306" s="3"/>
      <c r="E306" s="3"/>
      <c r="F306" s="3"/>
      <c r="G306" s="3"/>
      <c r="H306" s="3"/>
      <c r="I306" s="3"/>
      <c r="J306" s="3"/>
      <c r="K306" s="3"/>
      <c r="L306" s="3"/>
    </row>
    <row r="307" spans="2:12" ht="12.75" x14ac:dyDescent="0.2">
      <c r="B307" s="3"/>
      <c r="C307" s="3"/>
      <c r="D307" s="3"/>
      <c r="E307" s="3"/>
      <c r="F307" s="3"/>
      <c r="G307" s="3"/>
      <c r="H307" s="3"/>
      <c r="I307" s="3"/>
      <c r="J307" s="3"/>
      <c r="K307" s="3"/>
      <c r="L307" s="3"/>
    </row>
    <row r="308" spans="2:12" ht="12.75" x14ac:dyDescent="0.2">
      <c r="B308" s="3"/>
      <c r="C308" s="3"/>
      <c r="D308" s="3"/>
      <c r="E308" s="3"/>
      <c r="F308" s="3"/>
      <c r="G308" s="3"/>
      <c r="H308" s="3"/>
      <c r="I308" s="3"/>
      <c r="J308" s="3"/>
      <c r="K308" s="3"/>
      <c r="L308" s="3"/>
    </row>
    <row r="309" spans="2:12" ht="12.75" x14ac:dyDescent="0.2">
      <c r="B309" s="3"/>
      <c r="C309" s="3"/>
      <c r="D309" s="3"/>
      <c r="E309" s="3"/>
      <c r="F309" s="3"/>
      <c r="G309" s="3"/>
      <c r="H309" s="3"/>
      <c r="I309" s="3"/>
      <c r="J309" s="3"/>
      <c r="K309" s="3"/>
      <c r="L309" s="3"/>
    </row>
    <row r="310" spans="2:12" ht="12.75" x14ac:dyDescent="0.2">
      <c r="B310" s="3"/>
      <c r="C310" s="3"/>
      <c r="D310" s="3"/>
      <c r="E310" s="3"/>
      <c r="F310" s="3"/>
      <c r="G310" s="3"/>
      <c r="H310" s="3"/>
      <c r="I310" s="3"/>
      <c r="J310" s="3"/>
      <c r="K310" s="3"/>
      <c r="L310" s="3"/>
    </row>
    <row r="311" spans="2:12" ht="12.75" x14ac:dyDescent="0.2">
      <c r="B311" s="3"/>
      <c r="C311" s="3"/>
      <c r="D311" s="3"/>
      <c r="E311" s="3"/>
      <c r="F311" s="3"/>
      <c r="G311" s="3"/>
      <c r="H311" s="3"/>
      <c r="I311" s="3"/>
      <c r="J311" s="3"/>
      <c r="K311" s="3"/>
      <c r="L311" s="3"/>
    </row>
    <row r="312" spans="2:12" ht="12.75" x14ac:dyDescent="0.2">
      <c r="B312" s="3"/>
      <c r="C312" s="3"/>
      <c r="D312" s="3"/>
      <c r="E312" s="3"/>
      <c r="F312" s="3"/>
      <c r="G312" s="3"/>
      <c r="H312" s="3"/>
      <c r="I312" s="3"/>
      <c r="J312" s="3"/>
      <c r="K312" s="3"/>
      <c r="L312" s="3"/>
    </row>
    <row r="313" spans="2:12" ht="12.75" x14ac:dyDescent="0.2">
      <c r="B313" s="3"/>
      <c r="C313" s="3"/>
      <c r="D313" s="3"/>
      <c r="E313" s="3"/>
      <c r="F313" s="3"/>
      <c r="G313" s="3"/>
      <c r="H313" s="3"/>
      <c r="I313" s="3"/>
      <c r="J313" s="3"/>
      <c r="K313" s="3"/>
      <c r="L313" s="3"/>
    </row>
    <row r="314" spans="2:12" ht="12.75" x14ac:dyDescent="0.2">
      <c r="B314" s="3"/>
      <c r="C314" s="3"/>
      <c r="D314" s="3"/>
      <c r="E314" s="3"/>
      <c r="F314" s="3"/>
      <c r="G314" s="3"/>
      <c r="H314" s="3"/>
      <c r="I314" s="3"/>
      <c r="J314" s="3"/>
      <c r="K314" s="3"/>
      <c r="L314" s="3"/>
    </row>
    <row r="315" spans="2:12" ht="12.75" x14ac:dyDescent="0.2">
      <c r="B315" s="3"/>
      <c r="C315" s="3"/>
      <c r="D315" s="3"/>
      <c r="E315" s="3"/>
      <c r="F315" s="3"/>
      <c r="G315" s="3"/>
      <c r="H315" s="3"/>
      <c r="I315" s="3"/>
      <c r="J315" s="3"/>
      <c r="K315" s="3"/>
      <c r="L315" s="3"/>
    </row>
    <row r="316" spans="2:12" ht="12.75" x14ac:dyDescent="0.2">
      <c r="B316" s="3"/>
      <c r="C316" s="3"/>
      <c r="D316" s="3"/>
      <c r="E316" s="3"/>
      <c r="F316" s="3"/>
      <c r="G316" s="3"/>
      <c r="H316" s="3"/>
      <c r="I316" s="3"/>
      <c r="J316" s="3"/>
      <c r="K316" s="3"/>
      <c r="L316" s="3"/>
    </row>
    <row r="317" spans="2:12" ht="12.75" x14ac:dyDescent="0.2">
      <c r="B317" s="3"/>
      <c r="C317" s="3"/>
      <c r="D317" s="3"/>
      <c r="E317" s="3"/>
      <c r="F317" s="3"/>
      <c r="G317" s="3"/>
      <c r="H317" s="3"/>
      <c r="I317" s="3"/>
      <c r="J317" s="3"/>
      <c r="K317" s="3"/>
      <c r="L317" s="3"/>
    </row>
    <row r="318" spans="2:12" ht="12.75" x14ac:dyDescent="0.2">
      <c r="B318" s="3"/>
      <c r="C318" s="3"/>
      <c r="D318" s="3"/>
      <c r="E318" s="3"/>
      <c r="F318" s="3"/>
      <c r="G318" s="3"/>
      <c r="H318" s="3"/>
      <c r="I318" s="3"/>
      <c r="J318" s="3"/>
      <c r="K318" s="3"/>
      <c r="L318" s="3"/>
    </row>
    <row r="319" spans="2:12" ht="12.75" x14ac:dyDescent="0.2">
      <c r="B319" s="3"/>
      <c r="C319" s="3"/>
      <c r="D319" s="3"/>
      <c r="E319" s="3"/>
      <c r="F319" s="3"/>
      <c r="G319" s="3"/>
      <c r="H319" s="3"/>
      <c r="I319" s="3"/>
      <c r="J319" s="3"/>
      <c r="K319" s="3"/>
      <c r="L319" s="3"/>
    </row>
    <row r="320" spans="2:12" ht="12.75" x14ac:dyDescent="0.2">
      <c r="B320" s="3"/>
      <c r="C320" s="3"/>
      <c r="D320" s="3"/>
      <c r="E320" s="3"/>
      <c r="F320" s="3"/>
      <c r="G320" s="3"/>
      <c r="H320" s="3"/>
      <c r="I320" s="3"/>
      <c r="J320" s="3"/>
      <c r="K320" s="3"/>
      <c r="L320" s="3"/>
    </row>
    <row r="321" spans="2:12" ht="12.75" x14ac:dyDescent="0.2">
      <c r="B321" s="3"/>
      <c r="C321" s="3"/>
      <c r="D321" s="3"/>
      <c r="E321" s="3"/>
      <c r="F321" s="3"/>
      <c r="G321" s="3"/>
      <c r="H321" s="3"/>
      <c r="I321" s="3"/>
      <c r="J321" s="3"/>
      <c r="K321" s="3"/>
      <c r="L321" s="3"/>
    </row>
    <row r="322" spans="2:12" ht="12.75" x14ac:dyDescent="0.2">
      <c r="B322" s="3"/>
      <c r="C322" s="3"/>
      <c r="D322" s="3"/>
      <c r="E322" s="3"/>
      <c r="F322" s="3"/>
      <c r="G322" s="3"/>
      <c r="H322" s="3"/>
      <c r="I322" s="3"/>
      <c r="J322" s="3"/>
      <c r="K322" s="3"/>
      <c r="L322" s="3"/>
    </row>
    <row r="323" spans="2:12" ht="12.75" x14ac:dyDescent="0.2">
      <c r="B323" s="3"/>
      <c r="C323" s="3"/>
      <c r="D323" s="3"/>
      <c r="E323" s="3"/>
      <c r="F323" s="3"/>
      <c r="G323" s="3"/>
      <c r="H323" s="3"/>
      <c r="I323" s="3"/>
      <c r="J323" s="3"/>
      <c r="K323" s="3"/>
      <c r="L323" s="3"/>
    </row>
    <row r="324" spans="2:12" ht="12.75" x14ac:dyDescent="0.2">
      <c r="B324" s="3"/>
      <c r="C324" s="3"/>
      <c r="D324" s="3"/>
      <c r="E324" s="3"/>
      <c r="F324" s="3"/>
      <c r="G324" s="3"/>
      <c r="H324" s="3"/>
      <c r="I324" s="3"/>
      <c r="J324" s="3"/>
      <c r="K324" s="3"/>
      <c r="L324" s="3"/>
    </row>
    <row r="325" spans="2:12" ht="12.75" x14ac:dyDescent="0.2">
      <c r="B325" s="3"/>
      <c r="C325" s="3"/>
      <c r="D325" s="3"/>
      <c r="E325" s="3"/>
      <c r="F325" s="3"/>
      <c r="G325" s="3"/>
      <c r="H325" s="3"/>
      <c r="I325" s="3"/>
      <c r="J325" s="3"/>
      <c r="K325" s="3"/>
      <c r="L325" s="3"/>
    </row>
    <row r="326" spans="2:12" ht="12.75" x14ac:dyDescent="0.2">
      <c r="B326" s="3"/>
      <c r="C326" s="3"/>
      <c r="D326" s="3"/>
      <c r="E326" s="3"/>
      <c r="F326" s="3"/>
      <c r="G326" s="3"/>
      <c r="H326" s="3"/>
      <c r="I326" s="3"/>
      <c r="J326" s="3"/>
      <c r="K326" s="3"/>
      <c r="L326" s="3"/>
    </row>
    <row r="327" spans="2:12" ht="12.75" x14ac:dyDescent="0.2">
      <c r="B327" s="3"/>
      <c r="C327" s="3"/>
      <c r="D327" s="3"/>
      <c r="E327" s="3"/>
      <c r="F327" s="3"/>
      <c r="G327" s="3"/>
      <c r="H327" s="3"/>
      <c r="I327" s="3"/>
      <c r="J327" s="3"/>
      <c r="K327" s="3"/>
      <c r="L327" s="3"/>
    </row>
    <row r="328" spans="2:12" ht="12.75" x14ac:dyDescent="0.2">
      <c r="B328" s="3"/>
      <c r="C328" s="3"/>
      <c r="D328" s="3"/>
      <c r="E328" s="3"/>
      <c r="F328" s="3"/>
      <c r="G328" s="3"/>
      <c r="H328" s="3"/>
      <c r="I328" s="3"/>
      <c r="J328" s="3"/>
      <c r="K328" s="3"/>
      <c r="L328" s="3"/>
    </row>
    <row r="329" spans="2:12" ht="12.75" x14ac:dyDescent="0.2">
      <c r="B329" s="3"/>
      <c r="C329" s="3"/>
      <c r="D329" s="3"/>
      <c r="E329" s="3"/>
      <c r="F329" s="3"/>
      <c r="G329" s="3"/>
      <c r="H329" s="3"/>
      <c r="I329" s="3"/>
      <c r="J329" s="3"/>
      <c r="K329" s="3"/>
      <c r="L329" s="3"/>
    </row>
    <row r="330" spans="2:12" ht="12.75" x14ac:dyDescent="0.2">
      <c r="B330" s="3"/>
      <c r="C330" s="3"/>
      <c r="D330" s="3"/>
      <c r="E330" s="3"/>
      <c r="F330" s="3"/>
      <c r="G330" s="3"/>
      <c r="H330" s="3"/>
      <c r="I330" s="3"/>
      <c r="J330" s="3"/>
      <c r="K330" s="3"/>
      <c r="L330" s="3"/>
    </row>
    <row r="331" spans="2:12" ht="12.75" x14ac:dyDescent="0.2">
      <c r="B331" s="3"/>
      <c r="C331" s="3"/>
      <c r="D331" s="3"/>
      <c r="E331" s="3"/>
      <c r="F331" s="3"/>
      <c r="G331" s="3"/>
      <c r="H331" s="3"/>
      <c r="I331" s="3"/>
      <c r="J331" s="3"/>
      <c r="K331" s="3"/>
      <c r="L331" s="3"/>
    </row>
    <row r="332" spans="2:12" ht="12.75" x14ac:dyDescent="0.2">
      <c r="B332" s="3"/>
      <c r="C332" s="3"/>
      <c r="D332" s="3"/>
      <c r="E332" s="3"/>
      <c r="F332" s="3"/>
      <c r="G332" s="3"/>
      <c r="H332" s="3"/>
      <c r="I332" s="3"/>
      <c r="J332" s="3"/>
      <c r="K332" s="3"/>
      <c r="L332" s="3"/>
    </row>
    <row r="333" spans="2:12" ht="12.75" x14ac:dyDescent="0.2">
      <c r="B333" s="3"/>
      <c r="C333" s="3"/>
      <c r="D333" s="3"/>
      <c r="E333" s="3"/>
      <c r="F333" s="3"/>
      <c r="G333" s="3"/>
      <c r="H333" s="3"/>
      <c r="I333" s="3"/>
      <c r="J333" s="3"/>
      <c r="K333" s="3"/>
      <c r="L333" s="3"/>
    </row>
    <row r="334" spans="2:12" ht="12.75" x14ac:dyDescent="0.2">
      <c r="B334" s="3"/>
      <c r="C334" s="3"/>
      <c r="D334" s="3"/>
      <c r="E334" s="3"/>
      <c r="F334" s="3"/>
      <c r="G334" s="3"/>
      <c r="H334" s="3"/>
      <c r="I334" s="3"/>
      <c r="J334" s="3"/>
      <c r="K334" s="3"/>
      <c r="L334" s="3"/>
    </row>
    <row r="335" spans="2:12" ht="12.75" x14ac:dyDescent="0.2">
      <c r="B335" s="3"/>
      <c r="C335" s="3"/>
      <c r="D335" s="3"/>
      <c r="E335" s="3"/>
      <c r="F335" s="3"/>
      <c r="G335" s="3"/>
      <c r="H335" s="3"/>
      <c r="I335" s="3"/>
      <c r="J335" s="3"/>
      <c r="K335" s="3"/>
      <c r="L335" s="3"/>
    </row>
    <row r="336" spans="2:12" ht="12.75" x14ac:dyDescent="0.2">
      <c r="B336" s="3"/>
      <c r="C336" s="3"/>
      <c r="D336" s="3"/>
      <c r="E336" s="3"/>
      <c r="F336" s="3"/>
      <c r="G336" s="3"/>
      <c r="H336" s="3"/>
      <c r="I336" s="3"/>
      <c r="J336" s="3"/>
      <c r="K336" s="3"/>
      <c r="L336" s="3"/>
    </row>
    <row r="337" spans="2:12" ht="12.75" x14ac:dyDescent="0.2">
      <c r="B337" s="3"/>
      <c r="C337" s="3"/>
      <c r="D337" s="3"/>
      <c r="E337" s="3"/>
      <c r="F337" s="3"/>
      <c r="G337" s="3"/>
      <c r="H337" s="3"/>
      <c r="I337" s="3"/>
      <c r="J337" s="3"/>
      <c r="K337" s="3"/>
      <c r="L337" s="3"/>
    </row>
    <row r="338" spans="2:12" ht="12.75" x14ac:dyDescent="0.2">
      <c r="B338" s="3"/>
      <c r="C338" s="3"/>
      <c r="D338" s="3"/>
      <c r="E338" s="3"/>
      <c r="F338" s="3"/>
      <c r="G338" s="3"/>
      <c r="H338" s="3"/>
      <c r="I338" s="3"/>
      <c r="J338" s="3"/>
      <c r="K338" s="3"/>
      <c r="L338" s="3"/>
    </row>
    <row r="339" spans="2:12" ht="12.75" x14ac:dyDescent="0.2">
      <c r="B339" s="3"/>
      <c r="C339" s="3"/>
      <c r="D339" s="3"/>
      <c r="E339" s="3"/>
      <c r="F339" s="3"/>
      <c r="G339" s="3"/>
      <c r="H339" s="3"/>
      <c r="I339" s="3"/>
      <c r="J339" s="3"/>
      <c r="K339" s="3"/>
      <c r="L339" s="3"/>
    </row>
    <row r="340" spans="2:12" ht="12.75" x14ac:dyDescent="0.2">
      <c r="B340" s="3"/>
      <c r="C340" s="3"/>
      <c r="D340" s="3"/>
      <c r="E340" s="3"/>
      <c r="F340" s="3"/>
      <c r="G340" s="3"/>
      <c r="H340" s="3"/>
      <c r="I340" s="3"/>
      <c r="J340" s="3"/>
      <c r="K340" s="3"/>
      <c r="L340" s="3"/>
    </row>
    <row r="341" spans="2:12" ht="12.75" x14ac:dyDescent="0.2">
      <c r="B341" s="3"/>
      <c r="C341" s="3"/>
      <c r="D341" s="3"/>
      <c r="E341" s="3"/>
      <c r="F341" s="3"/>
      <c r="G341" s="3"/>
      <c r="H341" s="3"/>
      <c r="I341" s="3"/>
      <c r="J341" s="3"/>
      <c r="K341" s="3"/>
      <c r="L341" s="3"/>
    </row>
    <row r="342" spans="2:12" ht="12.75" x14ac:dyDescent="0.2">
      <c r="B342" s="3"/>
      <c r="C342" s="3"/>
      <c r="D342" s="3"/>
      <c r="E342" s="3"/>
      <c r="F342" s="3"/>
      <c r="G342" s="3"/>
      <c r="H342" s="3"/>
      <c r="I342" s="3"/>
      <c r="J342" s="3"/>
      <c r="K342" s="3"/>
      <c r="L342" s="3"/>
    </row>
    <row r="343" spans="2:12" ht="12.75" x14ac:dyDescent="0.2">
      <c r="B343" s="3"/>
      <c r="C343" s="3"/>
      <c r="D343" s="3"/>
      <c r="E343" s="3"/>
      <c r="F343" s="3"/>
      <c r="G343" s="3"/>
      <c r="H343" s="3"/>
      <c r="I343" s="3"/>
      <c r="J343" s="3"/>
      <c r="K343" s="3"/>
      <c r="L343" s="3"/>
    </row>
    <row r="344" spans="2:12" ht="12.75" x14ac:dyDescent="0.2">
      <c r="B344" s="3"/>
      <c r="C344" s="3"/>
      <c r="D344" s="3"/>
      <c r="E344" s="3"/>
      <c r="F344" s="3"/>
      <c r="G344" s="3"/>
      <c r="H344" s="3"/>
      <c r="I344" s="3"/>
      <c r="J344" s="3"/>
      <c r="K344" s="3"/>
      <c r="L344" s="3"/>
    </row>
    <row r="345" spans="2:12" ht="12.75" x14ac:dyDescent="0.2">
      <c r="B345" s="3"/>
      <c r="C345" s="3"/>
      <c r="D345" s="3"/>
      <c r="E345" s="3"/>
      <c r="F345" s="3"/>
      <c r="G345" s="3"/>
      <c r="H345" s="3"/>
      <c r="I345" s="3"/>
      <c r="J345" s="3"/>
      <c r="K345" s="3"/>
      <c r="L345" s="3"/>
    </row>
    <row r="346" spans="2:12" ht="12.75" x14ac:dyDescent="0.2">
      <c r="B346" s="3"/>
      <c r="C346" s="3"/>
      <c r="D346" s="3"/>
      <c r="E346" s="3"/>
      <c r="F346" s="3"/>
      <c r="G346" s="3"/>
      <c r="H346" s="3"/>
      <c r="I346" s="3"/>
      <c r="J346" s="3"/>
      <c r="K346" s="3"/>
      <c r="L346" s="3"/>
    </row>
    <row r="347" spans="2:12" ht="12.75" x14ac:dyDescent="0.2">
      <c r="B347" s="3"/>
      <c r="C347" s="3"/>
      <c r="D347" s="3"/>
      <c r="E347" s="3"/>
      <c r="F347" s="3"/>
      <c r="G347" s="3"/>
      <c r="H347" s="3"/>
      <c r="I347" s="3"/>
      <c r="J347" s="3"/>
      <c r="K347" s="3"/>
      <c r="L347" s="3"/>
    </row>
    <row r="348" spans="2:12" ht="12.75" x14ac:dyDescent="0.2">
      <c r="B348" s="3"/>
      <c r="C348" s="3"/>
      <c r="D348" s="3"/>
      <c r="E348" s="3"/>
      <c r="F348" s="3"/>
      <c r="G348" s="3"/>
      <c r="H348" s="3"/>
      <c r="I348" s="3"/>
      <c r="J348" s="3"/>
      <c r="K348" s="3"/>
      <c r="L348" s="3"/>
    </row>
    <row r="349" spans="2:12" ht="12.75" x14ac:dyDescent="0.2">
      <c r="B349" s="3"/>
      <c r="C349" s="3"/>
      <c r="D349" s="3"/>
      <c r="E349" s="3"/>
      <c r="F349" s="3"/>
      <c r="G349" s="3"/>
      <c r="H349" s="3"/>
      <c r="I349" s="3"/>
      <c r="J349" s="3"/>
      <c r="K349" s="3"/>
      <c r="L349" s="3"/>
    </row>
    <row r="350" spans="2:12" ht="12.75" x14ac:dyDescent="0.2">
      <c r="B350" s="3"/>
      <c r="C350" s="3"/>
      <c r="D350" s="3"/>
      <c r="E350" s="3"/>
      <c r="F350" s="3"/>
      <c r="G350" s="3"/>
      <c r="H350" s="3"/>
      <c r="I350" s="3"/>
      <c r="J350" s="3"/>
      <c r="K350" s="3"/>
      <c r="L350" s="3"/>
    </row>
    <row r="351" spans="2:12" ht="12.75" x14ac:dyDescent="0.2">
      <c r="B351" s="3"/>
      <c r="C351" s="3"/>
      <c r="D351" s="3"/>
      <c r="E351" s="3"/>
      <c r="F351" s="3"/>
      <c r="G351" s="3"/>
      <c r="H351" s="3"/>
      <c r="I351" s="3"/>
      <c r="J351" s="3"/>
      <c r="K351" s="3"/>
      <c r="L351" s="3"/>
    </row>
    <row r="352" spans="2:12" ht="12.75" x14ac:dyDescent="0.2">
      <c r="B352" s="3"/>
      <c r="C352" s="3"/>
      <c r="D352" s="3"/>
      <c r="E352" s="3"/>
      <c r="F352" s="3"/>
      <c r="G352" s="3"/>
      <c r="H352" s="3"/>
      <c r="I352" s="3"/>
      <c r="J352" s="3"/>
      <c r="K352" s="3"/>
      <c r="L352" s="3"/>
    </row>
    <row r="353" spans="2:12" ht="12.75" x14ac:dyDescent="0.2">
      <c r="B353" s="3"/>
      <c r="C353" s="3"/>
      <c r="D353" s="3"/>
      <c r="E353" s="3"/>
      <c r="F353" s="3"/>
      <c r="G353" s="3"/>
      <c r="H353" s="3"/>
      <c r="I353" s="3"/>
      <c r="J353" s="3"/>
      <c r="K353" s="3"/>
      <c r="L353" s="3"/>
    </row>
    <row r="354" spans="2:12" ht="12.75" x14ac:dyDescent="0.2">
      <c r="B354" s="3"/>
      <c r="C354" s="3"/>
      <c r="D354" s="3"/>
      <c r="E354" s="3"/>
      <c r="F354" s="3"/>
      <c r="G354" s="3"/>
      <c r="H354" s="3"/>
      <c r="I354" s="3"/>
      <c r="J354" s="3"/>
      <c r="K354" s="3"/>
      <c r="L354" s="3"/>
    </row>
    <row r="355" spans="2:12" ht="12.75" x14ac:dyDescent="0.2">
      <c r="B355" s="3"/>
      <c r="C355" s="3"/>
      <c r="D355" s="3"/>
      <c r="E355" s="3"/>
      <c r="F355" s="3"/>
      <c r="G355" s="3"/>
      <c r="H355" s="3"/>
      <c r="I355" s="3"/>
      <c r="J355" s="3"/>
      <c r="K355" s="3"/>
      <c r="L355" s="3"/>
    </row>
    <row r="356" spans="2:12" ht="12.75" x14ac:dyDescent="0.2">
      <c r="B356" s="3"/>
      <c r="C356" s="3"/>
      <c r="D356" s="3"/>
      <c r="E356" s="3"/>
      <c r="F356" s="3"/>
      <c r="G356" s="3"/>
      <c r="H356" s="3"/>
      <c r="I356" s="3"/>
      <c r="J356" s="3"/>
      <c r="K356" s="3"/>
      <c r="L356" s="3"/>
    </row>
    <row r="357" spans="2:12" ht="12.75" x14ac:dyDescent="0.2">
      <c r="B357" s="3"/>
      <c r="C357" s="3"/>
      <c r="D357" s="3"/>
      <c r="E357" s="3"/>
      <c r="F357" s="3"/>
      <c r="G357" s="3"/>
      <c r="H357" s="3"/>
      <c r="I357" s="3"/>
      <c r="J357" s="3"/>
      <c r="K357" s="3"/>
      <c r="L357" s="3"/>
    </row>
    <row r="358" spans="2:12" ht="12.75" x14ac:dyDescent="0.2">
      <c r="B358" s="3"/>
      <c r="C358" s="3"/>
      <c r="D358" s="3"/>
      <c r="E358" s="3"/>
      <c r="F358" s="3"/>
      <c r="G358" s="3"/>
      <c r="H358" s="3"/>
      <c r="I358" s="3"/>
      <c r="J358" s="3"/>
      <c r="K358" s="3"/>
      <c r="L358" s="3"/>
    </row>
    <row r="359" spans="2:12" ht="12.75" x14ac:dyDescent="0.2">
      <c r="B359" s="3"/>
      <c r="C359" s="3"/>
      <c r="D359" s="3"/>
      <c r="E359" s="3"/>
      <c r="F359" s="3"/>
      <c r="G359" s="3"/>
      <c r="H359" s="3"/>
      <c r="I359" s="3"/>
      <c r="J359" s="3"/>
      <c r="K359" s="3"/>
      <c r="L359" s="3"/>
    </row>
    <row r="360" spans="2:12" ht="12.75" x14ac:dyDescent="0.2">
      <c r="B360" s="3"/>
      <c r="C360" s="3"/>
      <c r="D360" s="3"/>
      <c r="E360" s="3"/>
      <c r="F360" s="3"/>
      <c r="G360" s="3"/>
      <c r="H360" s="3"/>
      <c r="I360" s="3"/>
      <c r="J360" s="3"/>
      <c r="K360" s="3"/>
      <c r="L360" s="3"/>
    </row>
    <row r="361" spans="2:12" ht="12.75" x14ac:dyDescent="0.2">
      <c r="B361" s="3"/>
      <c r="C361" s="3"/>
      <c r="D361" s="3"/>
      <c r="E361" s="3"/>
      <c r="F361" s="3"/>
      <c r="G361" s="3"/>
      <c r="H361" s="3"/>
      <c r="I361" s="3"/>
      <c r="J361" s="3"/>
      <c r="K361" s="3"/>
      <c r="L361" s="3"/>
    </row>
    <row r="362" spans="2:12" ht="12.75" x14ac:dyDescent="0.2">
      <c r="B362" s="3"/>
      <c r="C362" s="3"/>
      <c r="D362" s="3"/>
      <c r="E362" s="3"/>
      <c r="F362" s="3"/>
      <c r="G362" s="3"/>
      <c r="H362" s="3"/>
      <c r="I362" s="3"/>
      <c r="J362" s="3"/>
      <c r="K362" s="3"/>
      <c r="L362" s="3"/>
    </row>
    <row r="363" spans="2:12" ht="12.75" x14ac:dyDescent="0.2">
      <c r="B363" s="3"/>
      <c r="C363" s="3"/>
      <c r="D363" s="3"/>
      <c r="E363" s="3"/>
      <c r="F363" s="3"/>
      <c r="G363" s="3"/>
      <c r="H363" s="3"/>
      <c r="I363" s="3"/>
      <c r="J363" s="3"/>
      <c r="K363" s="3"/>
      <c r="L363" s="3"/>
    </row>
    <row r="364" spans="2:12" ht="12.75" x14ac:dyDescent="0.2">
      <c r="B364" s="3"/>
      <c r="C364" s="3"/>
      <c r="D364" s="3"/>
      <c r="E364" s="3"/>
      <c r="F364" s="3"/>
      <c r="G364" s="3"/>
      <c r="H364" s="3"/>
      <c r="I364" s="3"/>
      <c r="J364" s="3"/>
      <c r="K364" s="3"/>
      <c r="L364" s="3"/>
    </row>
    <row r="365" spans="2:12" ht="12.75" x14ac:dyDescent="0.2">
      <c r="B365" s="3"/>
      <c r="C365" s="3"/>
      <c r="D365" s="3"/>
      <c r="E365" s="3"/>
      <c r="F365" s="3"/>
      <c r="G365" s="3"/>
      <c r="H365" s="3"/>
      <c r="I365" s="3"/>
      <c r="J365" s="3"/>
      <c r="K365" s="3"/>
      <c r="L365" s="3"/>
    </row>
    <row r="366" spans="2:12" ht="12.75" x14ac:dyDescent="0.2">
      <c r="B366" s="3"/>
      <c r="C366" s="3"/>
      <c r="D366" s="3"/>
      <c r="E366" s="3"/>
      <c r="F366" s="3"/>
      <c r="G366" s="3"/>
      <c r="H366" s="3"/>
      <c r="I366" s="3"/>
      <c r="J366" s="3"/>
      <c r="K366" s="3"/>
      <c r="L366" s="3"/>
    </row>
    <row r="367" spans="2:12" ht="12.75" x14ac:dyDescent="0.2">
      <c r="B367" s="3"/>
      <c r="C367" s="3"/>
      <c r="D367" s="3"/>
      <c r="E367" s="3"/>
      <c r="F367" s="3"/>
      <c r="G367" s="3"/>
      <c r="H367" s="3"/>
      <c r="I367" s="3"/>
      <c r="J367" s="3"/>
      <c r="K367" s="3"/>
      <c r="L367" s="3"/>
    </row>
    <row r="368" spans="2:12" ht="12.75" x14ac:dyDescent="0.2">
      <c r="B368" s="3"/>
      <c r="C368" s="3"/>
      <c r="D368" s="3"/>
      <c r="E368" s="3"/>
      <c r="F368" s="3"/>
      <c r="G368" s="3"/>
      <c r="H368" s="3"/>
      <c r="I368" s="3"/>
      <c r="J368" s="3"/>
      <c r="K368" s="3"/>
      <c r="L368" s="3"/>
    </row>
    <row r="369" spans="2:12" ht="12.75" x14ac:dyDescent="0.2">
      <c r="B369" s="3"/>
      <c r="C369" s="3"/>
      <c r="D369" s="3"/>
      <c r="E369" s="3"/>
      <c r="F369" s="3"/>
      <c r="G369" s="3"/>
      <c r="H369" s="3"/>
      <c r="I369" s="3"/>
      <c r="J369" s="3"/>
      <c r="K369" s="3"/>
      <c r="L369" s="3"/>
    </row>
    <row r="370" spans="2:12" ht="12.75" x14ac:dyDescent="0.2">
      <c r="B370" s="3"/>
      <c r="C370" s="3"/>
      <c r="D370" s="3"/>
      <c r="E370" s="3"/>
      <c r="F370" s="3"/>
      <c r="G370" s="3"/>
      <c r="H370" s="3"/>
      <c r="I370" s="3"/>
      <c r="J370" s="3"/>
      <c r="K370" s="3"/>
      <c r="L370" s="3"/>
    </row>
    <row r="371" spans="2:12" ht="12.75" x14ac:dyDescent="0.2">
      <c r="B371" s="3"/>
      <c r="C371" s="3"/>
      <c r="D371" s="3"/>
      <c r="E371" s="3"/>
      <c r="F371" s="3"/>
      <c r="G371" s="3"/>
      <c r="H371" s="3"/>
      <c r="I371" s="3"/>
      <c r="J371" s="3"/>
      <c r="K371" s="3"/>
      <c r="L371" s="3"/>
    </row>
    <row r="372" spans="2:12" ht="12.75" x14ac:dyDescent="0.2">
      <c r="B372" s="3"/>
      <c r="C372" s="3"/>
      <c r="D372" s="3"/>
      <c r="E372" s="3"/>
      <c r="F372" s="3"/>
      <c r="G372" s="3"/>
      <c r="H372" s="3"/>
      <c r="I372" s="3"/>
      <c r="J372" s="3"/>
      <c r="K372" s="3"/>
      <c r="L372" s="3"/>
    </row>
    <row r="373" spans="2:12" ht="12.75" x14ac:dyDescent="0.2">
      <c r="B373" s="3"/>
      <c r="C373" s="3"/>
      <c r="D373" s="3"/>
      <c r="E373" s="3"/>
      <c r="F373" s="3"/>
      <c r="G373" s="3"/>
      <c r="H373" s="3"/>
      <c r="I373" s="3"/>
      <c r="J373" s="3"/>
      <c r="K373" s="3"/>
      <c r="L373" s="3"/>
    </row>
    <row r="374" spans="2:12" ht="12.75" x14ac:dyDescent="0.2">
      <c r="B374" s="3"/>
      <c r="C374" s="3"/>
      <c r="D374" s="3"/>
      <c r="E374" s="3"/>
      <c r="F374" s="3"/>
      <c r="G374" s="3"/>
      <c r="H374" s="3"/>
      <c r="I374" s="3"/>
      <c r="J374" s="3"/>
      <c r="K374" s="3"/>
      <c r="L374" s="3"/>
    </row>
    <row r="375" spans="2:12" ht="12.75" x14ac:dyDescent="0.2">
      <c r="B375" s="3"/>
      <c r="C375" s="3"/>
      <c r="D375" s="3"/>
      <c r="E375" s="3"/>
      <c r="F375" s="3"/>
      <c r="G375" s="3"/>
      <c r="H375" s="3"/>
      <c r="I375" s="3"/>
      <c r="J375" s="3"/>
      <c r="K375" s="3"/>
      <c r="L375" s="3"/>
    </row>
    <row r="376" spans="2:12" ht="12.75" x14ac:dyDescent="0.2">
      <c r="B376" s="3"/>
      <c r="C376" s="3"/>
      <c r="D376" s="3"/>
      <c r="E376" s="3"/>
      <c r="F376" s="3"/>
      <c r="G376" s="3"/>
      <c r="H376" s="3"/>
      <c r="I376" s="3"/>
      <c r="J376" s="3"/>
      <c r="K376" s="3"/>
      <c r="L376" s="3"/>
    </row>
    <row r="377" spans="2:12" ht="12.75" x14ac:dyDescent="0.2">
      <c r="B377" s="3"/>
      <c r="C377" s="3"/>
      <c r="D377" s="3"/>
      <c r="E377" s="3"/>
      <c r="F377" s="3"/>
      <c r="G377" s="3"/>
      <c r="H377" s="3"/>
      <c r="I377" s="3"/>
      <c r="J377" s="3"/>
      <c r="K377" s="3"/>
      <c r="L377" s="3"/>
    </row>
    <row r="378" spans="2:12" ht="12.75" x14ac:dyDescent="0.2">
      <c r="B378" s="3"/>
      <c r="C378" s="3"/>
      <c r="D378" s="3"/>
      <c r="E378" s="3"/>
      <c r="F378" s="3"/>
      <c r="G378" s="3"/>
      <c r="H378" s="3"/>
      <c r="I378" s="3"/>
      <c r="J378" s="3"/>
      <c r="K378" s="3"/>
      <c r="L378" s="3"/>
    </row>
    <row r="379" spans="2:12" ht="12.75" x14ac:dyDescent="0.2">
      <c r="B379" s="3"/>
      <c r="C379" s="3"/>
      <c r="D379" s="3"/>
      <c r="E379" s="3"/>
      <c r="F379" s="3"/>
      <c r="G379" s="3"/>
      <c r="H379" s="3"/>
      <c r="I379" s="3"/>
      <c r="J379" s="3"/>
      <c r="K379" s="3"/>
      <c r="L379" s="3"/>
    </row>
    <row r="380" spans="2:12" ht="12.75" x14ac:dyDescent="0.2">
      <c r="B380" s="3"/>
      <c r="C380" s="3"/>
      <c r="D380" s="3"/>
      <c r="E380" s="3"/>
      <c r="F380" s="3"/>
      <c r="G380" s="3"/>
      <c r="H380" s="3"/>
      <c r="I380" s="3"/>
      <c r="J380" s="3"/>
      <c r="K380" s="3"/>
      <c r="L380" s="3"/>
    </row>
    <row r="381" spans="2:12" ht="12.75" x14ac:dyDescent="0.2">
      <c r="B381" s="3"/>
      <c r="C381" s="3"/>
      <c r="D381" s="3"/>
      <c r="E381" s="3"/>
      <c r="F381" s="3"/>
      <c r="G381" s="3"/>
      <c r="H381" s="3"/>
      <c r="I381" s="3"/>
      <c r="J381" s="3"/>
      <c r="K381" s="3"/>
      <c r="L381" s="3"/>
    </row>
    <row r="382" spans="2:12" ht="12.75" x14ac:dyDescent="0.2">
      <c r="B382" s="3"/>
      <c r="C382" s="3"/>
      <c r="D382" s="3"/>
      <c r="E382" s="3"/>
      <c r="F382" s="3"/>
      <c r="G382" s="3"/>
      <c r="H382" s="3"/>
      <c r="I382" s="3"/>
      <c r="J382" s="3"/>
      <c r="K382" s="3"/>
      <c r="L382" s="3"/>
    </row>
    <row r="383" spans="2:12" ht="12.75" x14ac:dyDescent="0.2">
      <c r="B383" s="3"/>
      <c r="C383" s="3"/>
      <c r="D383" s="3"/>
      <c r="E383" s="3"/>
      <c r="F383" s="3"/>
      <c r="G383" s="3"/>
      <c r="H383" s="3"/>
      <c r="I383" s="3"/>
      <c r="J383" s="3"/>
      <c r="K383" s="3"/>
      <c r="L383" s="3"/>
    </row>
    <row r="384" spans="2:12" ht="12.75" x14ac:dyDescent="0.2">
      <c r="B384" s="3"/>
      <c r="C384" s="3"/>
      <c r="D384" s="3"/>
      <c r="E384" s="3"/>
      <c r="F384" s="3"/>
      <c r="G384" s="3"/>
      <c r="H384" s="3"/>
      <c r="I384" s="3"/>
      <c r="J384" s="3"/>
      <c r="K384" s="3"/>
      <c r="L384" s="3"/>
    </row>
    <row r="385" spans="2:12" ht="12.75" x14ac:dyDescent="0.2">
      <c r="B385" s="3"/>
      <c r="C385" s="3"/>
      <c r="D385" s="3"/>
      <c r="E385" s="3"/>
      <c r="F385" s="3"/>
      <c r="G385" s="3"/>
      <c r="H385" s="3"/>
      <c r="I385" s="3"/>
      <c r="J385" s="3"/>
      <c r="K385" s="3"/>
      <c r="L385" s="3"/>
    </row>
    <row r="386" spans="2:12" ht="12.75" x14ac:dyDescent="0.2">
      <c r="B386" s="3"/>
      <c r="C386" s="3"/>
      <c r="D386" s="3"/>
      <c r="E386" s="3"/>
      <c r="F386" s="3"/>
      <c r="G386" s="3"/>
      <c r="H386" s="3"/>
      <c r="I386" s="3"/>
      <c r="J386" s="3"/>
      <c r="K386" s="3"/>
      <c r="L386" s="3"/>
    </row>
    <row r="387" spans="2:12" ht="12.75" x14ac:dyDescent="0.2">
      <c r="B387" s="3"/>
      <c r="C387" s="3"/>
      <c r="D387" s="3"/>
      <c r="E387" s="3"/>
      <c r="F387" s="3"/>
      <c r="G387" s="3"/>
      <c r="H387" s="3"/>
      <c r="I387" s="3"/>
      <c r="J387" s="3"/>
      <c r="K387" s="3"/>
      <c r="L387" s="3"/>
    </row>
    <row r="388" spans="2:12" ht="12.75" x14ac:dyDescent="0.2">
      <c r="B388" s="3"/>
      <c r="C388" s="3"/>
      <c r="D388" s="3"/>
      <c r="E388" s="3"/>
      <c r="F388" s="3"/>
      <c r="G388" s="3"/>
      <c r="H388" s="3"/>
      <c r="I388" s="3"/>
      <c r="J388" s="3"/>
      <c r="K388" s="3"/>
      <c r="L388" s="3"/>
    </row>
    <row r="389" spans="2:12" ht="12.75" x14ac:dyDescent="0.2">
      <c r="B389" s="3"/>
      <c r="C389" s="3"/>
      <c r="D389" s="3"/>
      <c r="E389" s="3"/>
      <c r="F389" s="3"/>
      <c r="G389" s="3"/>
      <c r="H389" s="3"/>
      <c r="I389" s="3"/>
      <c r="J389" s="3"/>
      <c r="K389" s="3"/>
      <c r="L389" s="3"/>
    </row>
    <row r="390" spans="2:12" ht="12.75" x14ac:dyDescent="0.2">
      <c r="B390" s="3"/>
      <c r="C390" s="3"/>
      <c r="D390" s="3"/>
      <c r="E390" s="3"/>
      <c r="F390" s="3"/>
      <c r="G390" s="3"/>
      <c r="H390" s="3"/>
      <c r="I390" s="3"/>
      <c r="J390" s="3"/>
      <c r="K390" s="3"/>
      <c r="L390" s="3"/>
    </row>
    <row r="391" spans="2:12" ht="12.75" x14ac:dyDescent="0.2">
      <c r="B391" s="3"/>
      <c r="C391" s="3"/>
      <c r="D391" s="3"/>
      <c r="E391" s="3"/>
      <c r="F391" s="3"/>
      <c r="G391" s="3"/>
      <c r="H391" s="3"/>
      <c r="I391" s="3"/>
      <c r="J391" s="3"/>
      <c r="K391" s="3"/>
      <c r="L391" s="3"/>
    </row>
    <row r="392" spans="2:12" ht="12.75" x14ac:dyDescent="0.2">
      <c r="B392" s="3"/>
      <c r="C392" s="3"/>
      <c r="D392" s="3"/>
      <c r="E392" s="3"/>
      <c r="F392" s="3"/>
      <c r="G392" s="3"/>
      <c r="H392" s="3"/>
      <c r="I392" s="3"/>
      <c r="J392" s="3"/>
      <c r="K392" s="3"/>
      <c r="L392" s="3"/>
    </row>
    <row r="393" spans="2:12" ht="12.75" x14ac:dyDescent="0.2">
      <c r="B393" s="3"/>
      <c r="C393" s="3"/>
      <c r="D393" s="3"/>
      <c r="E393" s="3"/>
      <c r="F393" s="3"/>
      <c r="G393" s="3"/>
      <c r="H393" s="3"/>
      <c r="I393" s="3"/>
      <c r="J393" s="3"/>
      <c r="K393" s="3"/>
      <c r="L393" s="3"/>
    </row>
    <row r="394" spans="2:12" ht="12.75" x14ac:dyDescent="0.2">
      <c r="B394" s="3"/>
      <c r="C394" s="3"/>
      <c r="D394" s="3"/>
      <c r="E394" s="3"/>
      <c r="F394" s="3"/>
      <c r="G394" s="3"/>
      <c r="H394" s="3"/>
      <c r="I394" s="3"/>
      <c r="J394" s="3"/>
      <c r="K394" s="3"/>
      <c r="L394" s="3"/>
    </row>
    <row r="395" spans="2:12" ht="12.75" x14ac:dyDescent="0.2">
      <c r="B395" s="3"/>
      <c r="C395" s="3"/>
      <c r="D395" s="3"/>
      <c r="E395" s="3"/>
      <c r="F395" s="3"/>
      <c r="G395" s="3"/>
      <c r="H395" s="3"/>
      <c r="I395" s="3"/>
      <c r="J395" s="3"/>
      <c r="K395" s="3"/>
      <c r="L395" s="3"/>
    </row>
    <row r="396" spans="2:12" ht="12.75" x14ac:dyDescent="0.2">
      <c r="B396" s="3"/>
      <c r="C396" s="3"/>
      <c r="D396" s="3"/>
      <c r="E396" s="3"/>
      <c r="F396" s="3"/>
      <c r="G396" s="3"/>
      <c r="H396" s="3"/>
      <c r="I396" s="3"/>
      <c r="J396" s="3"/>
      <c r="K396" s="3"/>
      <c r="L396" s="3"/>
    </row>
    <row r="397" spans="2:12" ht="12.75" x14ac:dyDescent="0.2">
      <c r="B397" s="3"/>
      <c r="C397" s="3"/>
      <c r="D397" s="3"/>
      <c r="E397" s="3"/>
      <c r="F397" s="3"/>
      <c r="G397" s="3"/>
      <c r="H397" s="3"/>
      <c r="I397" s="3"/>
      <c r="J397" s="3"/>
      <c r="K397" s="3"/>
      <c r="L397" s="3"/>
    </row>
    <row r="398" spans="2:12" ht="12.75" x14ac:dyDescent="0.2">
      <c r="B398" s="3"/>
      <c r="C398" s="3"/>
      <c r="D398" s="3"/>
      <c r="E398" s="3"/>
      <c r="F398" s="3"/>
      <c r="G398" s="3"/>
      <c r="H398" s="3"/>
      <c r="I398" s="3"/>
      <c r="J398" s="3"/>
      <c r="K398" s="3"/>
      <c r="L398" s="3"/>
    </row>
    <row r="399" spans="2:12" ht="12.75" x14ac:dyDescent="0.2">
      <c r="B399" s="3"/>
      <c r="C399" s="3"/>
      <c r="D399" s="3"/>
      <c r="E399" s="3"/>
      <c r="F399" s="3"/>
      <c r="G399" s="3"/>
      <c r="H399" s="3"/>
      <c r="I399" s="3"/>
      <c r="J399" s="3"/>
      <c r="K399" s="3"/>
      <c r="L399" s="3"/>
    </row>
    <row r="400" spans="2:12" ht="12.75" x14ac:dyDescent="0.2">
      <c r="B400" s="3"/>
      <c r="C400" s="3"/>
      <c r="D400" s="3"/>
      <c r="E400" s="3"/>
      <c r="F400" s="3"/>
      <c r="G400" s="3"/>
      <c r="H400" s="3"/>
      <c r="I400" s="3"/>
      <c r="J400" s="3"/>
      <c r="K400" s="3"/>
      <c r="L400" s="3"/>
    </row>
    <row r="401" spans="2:12" ht="12.75" x14ac:dyDescent="0.2">
      <c r="B401" s="3"/>
      <c r="C401" s="3"/>
      <c r="D401" s="3"/>
      <c r="E401" s="3"/>
      <c r="F401" s="3"/>
      <c r="G401" s="3"/>
      <c r="H401" s="3"/>
      <c r="I401" s="3"/>
      <c r="J401" s="3"/>
      <c r="K401" s="3"/>
      <c r="L401" s="3"/>
    </row>
    <row r="402" spans="2:12" ht="12.75" x14ac:dyDescent="0.2">
      <c r="B402" s="3"/>
      <c r="C402" s="3"/>
      <c r="D402" s="3"/>
      <c r="E402" s="3"/>
      <c r="F402" s="3"/>
      <c r="G402" s="3"/>
      <c r="H402" s="3"/>
      <c r="I402" s="3"/>
      <c r="J402" s="3"/>
      <c r="K402" s="3"/>
      <c r="L402" s="3"/>
    </row>
    <row r="403" spans="2:12" ht="12.75" x14ac:dyDescent="0.2">
      <c r="B403" s="3"/>
      <c r="C403" s="3"/>
      <c r="D403" s="3"/>
      <c r="E403" s="3"/>
      <c r="F403" s="3"/>
      <c r="G403" s="3"/>
      <c r="H403" s="3"/>
      <c r="I403" s="3"/>
      <c r="J403" s="3"/>
      <c r="K403" s="3"/>
      <c r="L403" s="3"/>
    </row>
    <row r="404" spans="2:12" ht="12.75" x14ac:dyDescent="0.2">
      <c r="B404" s="3"/>
      <c r="C404" s="3"/>
      <c r="D404" s="3"/>
      <c r="E404" s="3"/>
      <c r="F404" s="3"/>
      <c r="G404" s="3"/>
      <c r="H404" s="3"/>
      <c r="I404" s="3"/>
      <c r="J404" s="3"/>
      <c r="K404" s="3"/>
      <c r="L404" s="3"/>
    </row>
    <row r="405" spans="2:12" ht="12.75" x14ac:dyDescent="0.2">
      <c r="B405" s="3"/>
      <c r="C405" s="3"/>
      <c r="D405" s="3"/>
      <c r="E405" s="3"/>
      <c r="F405" s="3"/>
      <c r="G405" s="3"/>
      <c r="H405" s="3"/>
      <c r="I405" s="3"/>
      <c r="J405" s="3"/>
      <c r="K405" s="3"/>
      <c r="L405" s="3"/>
    </row>
    <row r="406" spans="2:12" ht="12.75" x14ac:dyDescent="0.2">
      <c r="B406" s="3"/>
      <c r="C406" s="3"/>
      <c r="D406" s="3"/>
      <c r="E406" s="3"/>
      <c r="F406" s="3"/>
      <c r="G406" s="3"/>
      <c r="H406" s="3"/>
      <c r="I406" s="3"/>
      <c r="J406" s="3"/>
      <c r="K406" s="3"/>
      <c r="L406" s="3"/>
    </row>
    <row r="407" spans="2:12" ht="12.75" x14ac:dyDescent="0.2">
      <c r="B407" s="3"/>
      <c r="C407" s="3"/>
      <c r="D407" s="3"/>
      <c r="E407" s="3"/>
      <c r="F407" s="3"/>
      <c r="G407" s="3"/>
      <c r="H407" s="3"/>
      <c r="I407" s="3"/>
      <c r="J407" s="3"/>
      <c r="K407" s="3"/>
      <c r="L407" s="3"/>
    </row>
    <row r="408" spans="2:12" ht="12.75" x14ac:dyDescent="0.2">
      <c r="B408" s="3"/>
      <c r="C408" s="3"/>
      <c r="D408" s="3"/>
      <c r="E408" s="3"/>
      <c r="F408" s="3"/>
      <c r="G408" s="3"/>
      <c r="H408" s="3"/>
      <c r="I408" s="3"/>
      <c r="J408" s="3"/>
      <c r="K408" s="3"/>
      <c r="L408" s="3"/>
    </row>
    <row r="409" spans="2:12" ht="12.75" x14ac:dyDescent="0.2">
      <c r="B409" s="3"/>
      <c r="C409" s="3"/>
      <c r="D409" s="3"/>
      <c r="E409" s="3"/>
      <c r="F409" s="3"/>
      <c r="G409" s="3"/>
      <c r="H409" s="3"/>
      <c r="I409" s="3"/>
      <c r="J409" s="3"/>
      <c r="K409" s="3"/>
      <c r="L409" s="3"/>
    </row>
    <row r="410" spans="2:12" ht="12.75" x14ac:dyDescent="0.2">
      <c r="B410" s="3"/>
      <c r="C410" s="3"/>
      <c r="D410" s="3"/>
      <c r="E410" s="3"/>
      <c r="F410" s="3"/>
      <c r="G410" s="3"/>
      <c r="H410" s="3"/>
      <c r="I410" s="3"/>
      <c r="J410" s="3"/>
      <c r="K410" s="3"/>
      <c r="L410" s="3"/>
    </row>
    <row r="411" spans="2:12" ht="12.75" x14ac:dyDescent="0.2">
      <c r="B411" s="3"/>
      <c r="C411" s="3"/>
      <c r="D411" s="3"/>
      <c r="E411" s="3"/>
      <c r="F411" s="3"/>
      <c r="G411" s="3"/>
      <c r="H411" s="3"/>
      <c r="I411" s="3"/>
      <c r="J411" s="3"/>
      <c r="K411" s="3"/>
      <c r="L411" s="3"/>
    </row>
    <row r="412" spans="2:12" ht="12.75" x14ac:dyDescent="0.2">
      <c r="B412" s="3"/>
      <c r="C412" s="3"/>
      <c r="D412" s="3"/>
      <c r="E412" s="3"/>
      <c r="F412" s="3"/>
      <c r="G412" s="3"/>
      <c r="H412" s="3"/>
      <c r="I412" s="3"/>
      <c r="J412" s="3"/>
      <c r="K412" s="3"/>
      <c r="L412" s="3"/>
    </row>
    <row r="413" spans="2:12" ht="12.75" x14ac:dyDescent="0.2">
      <c r="B413" s="3"/>
      <c r="C413" s="3"/>
      <c r="D413" s="3"/>
      <c r="E413" s="3"/>
      <c r="F413" s="3"/>
      <c r="G413" s="3"/>
      <c r="H413" s="3"/>
      <c r="I413" s="3"/>
      <c r="J413" s="3"/>
      <c r="K413" s="3"/>
      <c r="L413" s="3"/>
    </row>
    <row r="414" spans="2:12" ht="12.75" x14ac:dyDescent="0.2">
      <c r="B414" s="3"/>
      <c r="C414" s="3"/>
      <c r="D414" s="3"/>
      <c r="E414" s="3"/>
      <c r="F414" s="3"/>
      <c r="G414" s="3"/>
      <c r="H414" s="3"/>
      <c r="I414" s="3"/>
      <c r="J414" s="3"/>
      <c r="K414" s="3"/>
      <c r="L414" s="3"/>
    </row>
    <row r="415" spans="2:12" ht="12.75" x14ac:dyDescent="0.2">
      <c r="B415" s="3"/>
      <c r="C415" s="3"/>
      <c r="D415" s="3"/>
      <c r="E415" s="3"/>
      <c r="F415" s="3"/>
      <c r="G415" s="3"/>
      <c r="H415" s="3"/>
      <c r="I415" s="3"/>
      <c r="J415" s="3"/>
      <c r="K415" s="3"/>
      <c r="L415" s="3"/>
    </row>
    <row r="416" spans="2:12" ht="12.75" x14ac:dyDescent="0.2">
      <c r="B416" s="3"/>
      <c r="C416" s="3"/>
      <c r="D416" s="3"/>
      <c r="E416" s="3"/>
      <c r="F416" s="3"/>
      <c r="G416" s="3"/>
      <c r="H416" s="3"/>
      <c r="I416" s="3"/>
      <c r="J416" s="3"/>
      <c r="K416" s="3"/>
      <c r="L416" s="3"/>
    </row>
    <row r="417" spans="2:12" ht="12.75" x14ac:dyDescent="0.2">
      <c r="B417" s="3"/>
      <c r="C417" s="3"/>
      <c r="D417" s="3"/>
      <c r="E417" s="3"/>
      <c r="F417" s="3"/>
      <c r="G417" s="3"/>
      <c r="H417" s="3"/>
      <c r="I417" s="3"/>
      <c r="J417" s="3"/>
      <c r="K417" s="3"/>
      <c r="L417" s="3"/>
    </row>
    <row r="418" spans="2:12" ht="12.75" x14ac:dyDescent="0.2">
      <c r="B418" s="3"/>
      <c r="C418" s="3"/>
      <c r="D418" s="3"/>
      <c r="E418" s="3"/>
      <c r="F418" s="3"/>
      <c r="G418" s="3"/>
      <c r="H418" s="3"/>
      <c r="I418" s="3"/>
      <c r="J418" s="3"/>
      <c r="K418" s="3"/>
      <c r="L418" s="3"/>
    </row>
    <row r="419" spans="2:12" ht="12.75" x14ac:dyDescent="0.2">
      <c r="B419" s="3"/>
      <c r="C419" s="3"/>
      <c r="D419" s="3"/>
      <c r="E419" s="3"/>
      <c r="F419" s="3"/>
      <c r="G419" s="3"/>
      <c r="H419" s="3"/>
      <c r="I419" s="3"/>
      <c r="J419" s="3"/>
      <c r="K419" s="3"/>
      <c r="L419" s="3"/>
    </row>
    <row r="420" spans="2:12" ht="12.75" x14ac:dyDescent="0.2">
      <c r="B420" s="3"/>
      <c r="C420" s="3"/>
      <c r="D420" s="3"/>
      <c r="E420" s="3"/>
      <c r="F420" s="3"/>
      <c r="G420" s="3"/>
      <c r="H420" s="3"/>
      <c r="I420" s="3"/>
      <c r="J420" s="3"/>
      <c r="K420" s="3"/>
      <c r="L420" s="3"/>
    </row>
    <row r="421" spans="2:12" ht="12.75" x14ac:dyDescent="0.2">
      <c r="B421" s="3"/>
      <c r="C421" s="3"/>
      <c r="D421" s="3"/>
      <c r="E421" s="3"/>
      <c r="F421" s="3"/>
      <c r="G421" s="3"/>
      <c r="H421" s="3"/>
      <c r="I421" s="3"/>
      <c r="J421" s="3"/>
      <c r="K421" s="3"/>
      <c r="L421" s="3"/>
    </row>
    <row r="422" spans="2:12" ht="12.75" x14ac:dyDescent="0.2">
      <c r="B422" s="3"/>
      <c r="C422" s="3"/>
      <c r="D422" s="3"/>
      <c r="E422" s="3"/>
      <c r="F422" s="3"/>
      <c r="G422" s="3"/>
      <c r="H422" s="3"/>
      <c r="I422" s="3"/>
      <c r="J422" s="3"/>
      <c r="K422" s="3"/>
      <c r="L422" s="3"/>
    </row>
    <row r="423" spans="2:12" ht="12.75" x14ac:dyDescent="0.2">
      <c r="B423" s="3"/>
      <c r="C423" s="3"/>
      <c r="D423" s="3"/>
      <c r="E423" s="3"/>
      <c r="F423" s="3"/>
      <c r="G423" s="3"/>
      <c r="H423" s="3"/>
      <c r="I423" s="3"/>
      <c r="J423" s="3"/>
      <c r="K423" s="3"/>
      <c r="L423" s="3"/>
    </row>
    <row r="424" spans="2:12" ht="12.75" x14ac:dyDescent="0.2">
      <c r="B424" s="3"/>
      <c r="C424" s="3"/>
      <c r="D424" s="3"/>
      <c r="E424" s="3"/>
      <c r="F424" s="3"/>
      <c r="G424" s="3"/>
      <c r="H424" s="3"/>
      <c r="I424" s="3"/>
      <c r="J424" s="3"/>
      <c r="K424" s="3"/>
      <c r="L424" s="3"/>
    </row>
    <row r="425" spans="2:12" ht="12.75" x14ac:dyDescent="0.2">
      <c r="B425" s="3"/>
      <c r="C425" s="3"/>
      <c r="D425" s="3"/>
      <c r="E425" s="3"/>
      <c r="F425" s="3"/>
      <c r="G425" s="3"/>
      <c r="H425" s="3"/>
      <c r="I425" s="3"/>
      <c r="J425" s="3"/>
      <c r="K425" s="3"/>
      <c r="L425" s="3"/>
    </row>
    <row r="426" spans="2:12" ht="12.75" x14ac:dyDescent="0.2">
      <c r="B426" s="3"/>
      <c r="C426" s="3"/>
      <c r="D426" s="3"/>
      <c r="E426" s="3"/>
      <c r="F426" s="3"/>
      <c r="G426" s="3"/>
      <c r="H426" s="3"/>
      <c r="I426" s="3"/>
      <c r="J426" s="3"/>
      <c r="K426" s="3"/>
      <c r="L426" s="3"/>
    </row>
    <row r="427" spans="2:12" ht="12.75" x14ac:dyDescent="0.2">
      <c r="B427" s="3"/>
      <c r="C427" s="3"/>
      <c r="D427" s="3"/>
      <c r="E427" s="3"/>
      <c r="F427" s="3"/>
      <c r="G427" s="3"/>
      <c r="H427" s="3"/>
      <c r="I427" s="3"/>
      <c r="J427" s="3"/>
      <c r="K427" s="3"/>
      <c r="L427" s="3"/>
    </row>
    <row r="428" spans="2:12" ht="12.75" x14ac:dyDescent="0.2">
      <c r="B428" s="3"/>
      <c r="C428" s="3"/>
      <c r="D428" s="3"/>
      <c r="E428" s="3"/>
      <c r="F428" s="3"/>
      <c r="G428" s="3"/>
      <c r="H428" s="3"/>
      <c r="I428" s="3"/>
      <c r="J428" s="3"/>
      <c r="K428" s="3"/>
      <c r="L428" s="3"/>
    </row>
    <row r="429" spans="2:12" ht="12.75" x14ac:dyDescent="0.2">
      <c r="L429" s="6"/>
    </row>
    <row r="430" spans="2:12" ht="12.75" x14ac:dyDescent="0.2">
      <c r="L430" s="6"/>
    </row>
    <row r="431" spans="2:12" ht="12.75" x14ac:dyDescent="0.2">
      <c r="L431" s="6"/>
    </row>
    <row r="432" spans="2:12" ht="12.75" x14ac:dyDescent="0.2">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20" priority="4" stopIfTrue="1">
      <formula>ISERROR(B10)</formula>
    </cfRule>
  </conditionalFormatting>
  <conditionalFormatting sqref="K11">
    <cfRule type="expression" dxfId="19" priority="1" stopIfTrue="1">
      <formula>K11 = "Green"</formula>
    </cfRule>
    <cfRule type="expression" dxfId="18" priority="2" stopIfTrue="1">
      <formula>K11 = "Red"</formula>
    </cfRule>
    <cfRule type="expression" dxfId="17"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432"/>
  <sheetViews>
    <sheetView showGridLines="0" zoomScaleNormal="100" zoomScaleSheetLayoutView="100" workbookViewId="0">
      <pane xSplit="2" ySplit="4" topLeftCell="C5" activePane="bottomRight" state="frozen"/>
      <selection activeCell="C5" sqref="C5:L5"/>
      <selection pane="topRight" activeCell="C5" sqref="C5:L5"/>
      <selection pane="bottomLeft" activeCell="C5" sqref="C5:L5"/>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49</v>
      </c>
      <c r="D2" s="57"/>
      <c r="E2" s="57"/>
      <c r="F2" s="57"/>
      <c r="G2" s="201"/>
      <c r="H2" s="201"/>
      <c r="I2" s="201"/>
      <c r="J2" s="202"/>
      <c r="K2" s="203"/>
      <c r="L2" s="204"/>
      <c r="M2" s="48"/>
      <c r="N2" s="48"/>
      <c r="O2" s="48"/>
    </row>
    <row r="3" spans="1:15" s="47" customFormat="1" ht="37.5" customHeight="1" x14ac:dyDescent="0.25">
      <c r="B3" s="58">
        <v>3</v>
      </c>
      <c r="C3" s="57" t="s">
        <v>50</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3. USING EXPANDED TIME TO PROVIDE INTEGRATED ENRICHMENT OPPORTUNITIES</v>
      </c>
      <c r="D5" s="209"/>
      <c r="E5" s="209"/>
      <c r="F5" s="209"/>
      <c r="G5" s="209"/>
      <c r="H5" s="209"/>
      <c r="I5" s="209"/>
      <c r="J5" s="209"/>
      <c r="K5" s="209"/>
      <c r="L5" s="210"/>
      <c r="M5" s="48"/>
      <c r="N5" s="48"/>
      <c r="O5" s="48"/>
    </row>
    <row r="6" spans="1:15" ht="42.75" customHeight="1" x14ac:dyDescent="0.2">
      <c r="B6" s="46"/>
      <c r="C6" s="205"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48" customHeight="1" x14ac:dyDescent="0.2">
      <c r="B10" s="45" t="str">
        <f>$G$2&amp;$B$3&amp;1&amp;"Measure 1"</f>
        <v>31Measure 1</v>
      </c>
      <c r="C10" s="23" t="s">
        <v>34</v>
      </c>
      <c r="D10" s="23"/>
      <c r="E10" s="23"/>
      <c r="F10" s="23"/>
      <c r="G10" s="26"/>
      <c r="H10" s="25"/>
      <c r="I10" s="25"/>
      <c r="J10" s="44"/>
      <c r="K10" s="19"/>
      <c r="L10" s="23"/>
    </row>
    <row r="11" spans="1:15" s="8" customFormat="1" ht="50.25" customHeight="1" x14ac:dyDescent="0.2">
      <c r="B11" s="45" t="str">
        <f>$G$2&amp;$B$3&amp;1&amp;"Measure 2"</f>
        <v>31Measure 2</v>
      </c>
      <c r="C11" s="23" t="s">
        <v>33</v>
      </c>
      <c r="D11" s="23"/>
      <c r="E11" s="23"/>
      <c r="F11" s="23"/>
      <c r="G11" s="22"/>
      <c r="H11" s="22"/>
      <c r="I11" s="21"/>
      <c r="J11" s="44"/>
      <c r="K11" s="19"/>
      <c r="L11" s="23"/>
    </row>
    <row r="12" spans="1:15" s="7" customFormat="1" ht="63.75" customHeight="1" thickBot="1" x14ac:dyDescent="0.25">
      <c r="B12" s="24" t="str">
        <f>$G$2&amp;$B$3&amp;1&amp;"Measure 3"</f>
        <v>31Measure 3</v>
      </c>
      <c r="C12" s="23" t="s">
        <v>41</v>
      </c>
      <c r="D12" s="23"/>
      <c r="E12" s="23"/>
      <c r="F12" s="23"/>
      <c r="G12" s="64"/>
      <c r="H12" s="64"/>
      <c r="I12" s="64"/>
      <c r="J12" s="44"/>
      <c r="K12" s="19"/>
      <c r="L12" s="23"/>
      <c r="M12" s="8"/>
      <c r="N12" s="8"/>
      <c r="O12" s="8"/>
    </row>
    <row r="13" spans="1:15" s="7" customFormat="1" ht="34.35" hidden="1" customHeight="1" x14ac:dyDescent="0.2">
      <c r="B13" s="13" t="str">
        <f>$G$2&amp;$B$3&amp;1&amp;"Measure 4"</f>
        <v>31Measure 4</v>
      </c>
      <c r="C13" s="17"/>
      <c r="D13" s="17"/>
      <c r="E13" s="17"/>
      <c r="F13" s="17"/>
      <c r="G13" s="42"/>
      <c r="H13" s="42"/>
      <c r="I13" s="42"/>
      <c r="J13" s="42"/>
      <c r="K13" s="15"/>
      <c r="L13" s="17"/>
      <c r="M13" s="8"/>
      <c r="N13" s="8"/>
      <c r="O13" s="8"/>
    </row>
    <row r="14" spans="1:15" s="7" customFormat="1" ht="34.35" hidden="1" customHeight="1" x14ac:dyDescent="0.2">
      <c r="B14" s="13" t="str">
        <f>$G$2&amp;$B$3&amp;1&amp;"Measure 5"</f>
        <v>31Measure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31Measure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31Measure 7</v>
      </c>
      <c r="C16" s="38"/>
      <c r="D16" s="38"/>
      <c r="E16" s="38"/>
      <c r="F16" s="38"/>
      <c r="G16" s="39"/>
      <c r="H16" s="39"/>
      <c r="I16" s="39"/>
      <c r="J16" s="39"/>
      <c r="K16" s="10"/>
      <c r="L16" s="38"/>
      <c r="M16" s="8"/>
      <c r="N16" s="8"/>
      <c r="O16" s="8"/>
    </row>
    <row r="17" spans="2:15" ht="21" customHeight="1" x14ac:dyDescent="0.2">
      <c r="B17" s="37"/>
      <c r="C17" s="214" t="s">
        <v>42</v>
      </c>
      <c r="D17" s="215"/>
      <c r="E17" s="215"/>
      <c r="F17" s="215"/>
      <c r="G17" s="215"/>
      <c r="H17" s="215"/>
      <c r="I17" s="215"/>
      <c r="J17" s="215"/>
      <c r="K17" s="215"/>
      <c r="L17" s="216"/>
    </row>
    <row r="18" spans="2:15" ht="30" customHeight="1" x14ac:dyDescent="0.2">
      <c r="B18" s="37"/>
      <c r="C18" s="198"/>
      <c r="D18" s="199"/>
      <c r="E18" s="199"/>
      <c r="F18" s="199"/>
      <c r="G18" s="199"/>
      <c r="H18" s="199"/>
      <c r="I18" s="199"/>
      <c r="J18" s="199"/>
      <c r="K18" s="199"/>
      <c r="L18" s="200"/>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0" customHeight="1" x14ac:dyDescent="0.2">
      <c r="B20" s="24" t="str">
        <f>$G$2&amp;$B$3&amp;2&amp;"Measure 1"</f>
        <v>32Measure 1</v>
      </c>
      <c r="C20" s="23" t="s">
        <v>34</v>
      </c>
      <c r="D20" s="23"/>
      <c r="E20" s="23"/>
      <c r="F20" s="23"/>
      <c r="G20" s="26"/>
      <c r="H20" s="25"/>
      <c r="I20" s="25"/>
      <c r="J20" s="20"/>
      <c r="K20" s="19"/>
      <c r="L20" s="18"/>
      <c r="M20" s="8"/>
      <c r="N20" s="8"/>
      <c r="O20" s="8"/>
    </row>
    <row r="21" spans="2:15" s="7" customFormat="1" ht="45" customHeight="1" x14ac:dyDescent="0.2">
      <c r="B21" s="24" t="str">
        <f>$G$2&amp;$B$3&amp;2&amp;"Measure 2"</f>
        <v>32Measure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32Measure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32Measure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32Measure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32Measure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32Measure 7</v>
      </c>
      <c r="C26" s="33"/>
      <c r="D26" s="33"/>
      <c r="E26" s="33"/>
      <c r="F26" s="33"/>
      <c r="G26" s="32"/>
      <c r="H26" s="32"/>
      <c r="I26" s="32"/>
      <c r="J26" s="32"/>
      <c r="K26" s="10"/>
      <c r="L26" s="31"/>
      <c r="M26" s="8"/>
      <c r="N26" s="8"/>
      <c r="O26" s="8"/>
    </row>
    <row r="27" spans="2:15" ht="17.25" customHeight="1" x14ac:dyDescent="0.2">
      <c r="B27" s="30"/>
      <c r="C27" s="192" t="s">
        <v>40</v>
      </c>
      <c r="D27" s="193"/>
      <c r="E27" s="193"/>
      <c r="F27" s="193"/>
      <c r="G27" s="193"/>
      <c r="H27" s="193"/>
      <c r="I27" s="193"/>
      <c r="J27" s="193"/>
      <c r="K27" s="193"/>
      <c r="L27" s="194"/>
    </row>
    <row r="28" spans="2:15" ht="31.5" customHeight="1" x14ac:dyDescent="0.2">
      <c r="B28" s="29"/>
      <c r="C28" s="195" t="str">
        <f>IF(ISERROR(VLOOKUP($G$2&amp;$B$3&amp;3,data,2,FALSE)),"",VLOOKUP($G$2&amp;$B$3&amp;3,data,2,FALSE))</f>
        <v/>
      </c>
      <c r="D28" s="196"/>
      <c r="E28" s="196"/>
      <c r="F28" s="196"/>
      <c r="G28" s="196"/>
      <c r="H28" s="196"/>
      <c r="I28" s="196"/>
      <c r="J28" s="196"/>
      <c r="K28" s="196"/>
      <c r="L28" s="197"/>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33Measure 1</v>
      </c>
      <c r="C30" s="23"/>
      <c r="D30" s="23"/>
      <c r="E30" s="23"/>
      <c r="F30" s="23"/>
      <c r="G30" s="26"/>
      <c r="H30" s="25"/>
      <c r="I30" s="25"/>
      <c r="J30" s="20"/>
      <c r="K30" s="19"/>
      <c r="L30" s="18"/>
      <c r="M30" s="8"/>
      <c r="N30" s="8"/>
      <c r="O30" s="8"/>
    </row>
    <row r="31" spans="2:15" s="7" customFormat="1" ht="34.35" customHeight="1" x14ac:dyDescent="0.2">
      <c r="B31" s="24" t="str">
        <f>$G$2&amp;$B$3&amp;3&amp;"Measure 2"</f>
        <v>33Measure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pans="2:12" ht="12.75" x14ac:dyDescent="0.2">
      <c r="B33" s="3"/>
      <c r="C33" s="3"/>
      <c r="D33" s="3"/>
      <c r="E33" s="3"/>
      <c r="F33" s="3"/>
      <c r="G33" s="3"/>
      <c r="H33" s="3"/>
      <c r="I33" s="3"/>
      <c r="J33" s="3"/>
      <c r="K33" s="3"/>
      <c r="L33" s="3"/>
    </row>
    <row r="34" spans="2:12" ht="12.75" x14ac:dyDescent="0.2">
      <c r="B34" s="3"/>
      <c r="C34" s="3"/>
      <c r="D34" s="3"/>
      <c r="E34" s="3"/>
      <c r="F34" s="3"/>
      <c r="G34" s="3"/>
      <c r="H34" s="3"/>
      <c r="I34" s="3"/>
      <c r="J34" s="3"/>
      <c r="K34" s="3"/>
      <c r="L34" s="3"/>
    </row>
    <row r="35" spans="2:12" ht="12.75" x14ac:dyDescent="0.2">
      <c r="B35" s="3"/>
      <c r="C35" s="3"/>
      <c r="D35" s="3"/>
      <c r="E35" s="3"/>
      <c r="F35" s="3"/>
      <c r="G35" s="3"/>
      <c r="H35" s="3"/>
      <c r="I35" s="3"/>
      <c r="J35" s="3"/>
      <c r="K35" s="3"/>
      <c r="L35" s="3"/>
    </row>
    <row r="36" spans="2:12" ht="12.75" x14ac:dyDescent="0.2">
      <c r="B36" s="3"/>
      <c r="C36" s="3"/>
      <c r="D36" s="3"/>
      <c r="E36" s="3"/>
      <c r="F36" s="3"/>
      <c r="G36" s="3"/>
      <c r="H36" s="3"/>
      <c r="I36" s="3"/>
      <c r="J36" s="3"/>
      <c r="K36" s="3"/>
      <c r="L36" s="3"/>
    </row>
    <row r="37" spans="2:12" ht="12.75" x14ac:dyDescent="0.2">
      <c r="B37" s="3"/>
      <c r="C37" s="3"/>
      <c r="D37" s="3"/>
      <c r="E37" s="3"/>
      <c r="F37" s="3"/>
      <c r="G37" s="3"/>
      <c r="H37" s="3"/>
      <c r="I37" s="3"/>
      <c r="J37" s="3"/>
      <c r="K37" s="3"/>
      <c r="L37" s="3"/>
    </row>
    <row r="38" spans="2:12" ht="12.75" x14ac:dyDescent="0.2">
      <c r="B38" s="3"/>
      <c r="C38" s="3"/>
      <c r="D38" s="3"/>
      <c r="E38" s="3"/>
      <c r="F38" s="3"/>
      <c r="G38" s="3"/>
      <c r="H38" s="3"/>
      <c r="I38" s="3"/>
      <c r="J38" s="3"/>
      <c r="K38" s="3"/>
      <c r="L38" s="3"/>
    </row>
    <row r="39" spans="2:12" ht="12.75" x14ac:dyDescent="0.2">
      <c r="B39" s="3"/>
      <c r="C39" s="3"/>
      <c r="D39" s="3"/>
      <c r="E39" s="3"/>
      <c r="F39" s="3"/>
      <c r="G39" s="3"/>
      <c r="H39" s="3"/>
      <c r="I39" s="3"/>
      <c r="J39" s="3"/>
      <c r="K39" s="3"/>
      <c r="L39" s="3"/>
    </row>
    <row r="40" spans="2:12" ht="12.75" x14ac:dyDescent="0.2">
      <c r="B40" s="3"/>
      <c r="C40" s="3"/>
      <c r="D40" s="3"/>
      <c r="E40" s="3"/>
      <c r="F40" s="3"/>
      <c r="G40" s="3"/>
      <c r="H40" s="3"/>
      <c r="I40" s="3"/>
      <c r="J40" s="3"/>
      <c r="K40" s="3"/>
      <c r="L40" s="3"/>
    </row>
    <row r="41" spans="2:12" ht="12.75" x14ac:dyDescent="0.2">
      <c r="B41" s="3"/>
      <c r="C41" s="3"/>
      <c r="D41" s="3"/>
      <c r="E41" s="3"/>
      <c r="F41" s="3"/>
      <c r="G41" s="3"/>
      <c r="H41" s="3"/>
      <c r="I41" s="3"/>
      <c r="J41" s="3"/>
      <c r="K41" s="3"/>
      <c r="L41" s="3"/>
    </row>
    <row r="42" spans="2:12" ht="12.75" x14ac:dyDescent="0.2">
      <c r="B42" s="3"/>
      <c r="C42" s="3"/>
      <c r="D42" s="3"/>
      <c r="E42" s="3"/>
      <c r="F42" s="3"/>
      <c r="G42" s="3"/>
      <c r="H42" s="3"/>
      <c r="I42" s="3"/>
      <c r="J42" s="3"/>
      <c r="K42" s="3"/>
      <c r="L42" s="3"/>
    </row>
    <row r="43" spans="2:12" ht="12.75" x14ac:dyDescent="0.2">
      <c r="B43" s="3"/>
      <c r="C43" s="3"/>
      <c r="D43" s="3"/>
      <c r="E43" s="3"/>
      <c r="F43" s="3"/>
      <c r="G43" s="3"/>
      <c r="H43" s="3"/>
      <c r="I43" s="3"/>
      <c r="J43" s="3"/>
      <c r="K43" s="3"/>
      <c r="L43" s="3"/>
    </row>
    <row r="44" spans="2:12" ht="12.75" x14ac:dyDescent="0.2">
      <c r="B44" s="3"/>
      <c r="C44" s="3"/>
      <c r="D44" s="3"/>
      <c r="E44" s="3"/>
      <c r="F44" s="3"/>
      <c r="G44" s="3"/>
      <c r="H44" s="3"/>
      <c r="I44" s="3"/>
      <c r="J44" s="3"/>
      <c r="K44" s="3"/>
      <c r="L44" s="3"/>
    </row>
    <row r="45" spans="2:12" ht="12.75" x14ac:dyDescent="0.2">
      <c r="B45" s="3"/>
      <c r="C45" s="3"/>
      <c r="D45" s="3"/>
      <c r="E45" s="3"/>
      <c r="F45" s="3"/>
      <c r="G45" s="3"/>
      <c r="H45" s="3"/>
      <c r="I45" s="3"/>
      <c r="J45" s="3"/>
      <c r="K45" s="3"/>
      <c r="L45" s="3"/>
    </row>
    <row r="46" spans="2:12" ht="12.75" x14ac:dyDescent="0.2">
      <c r="B46" s="3"/>
      <c r="C46" s="3"/>
      <c r="D46" s="3"/>
      <c r="E46" s="3"/>
      <c r="F46" s="3"/>
      <c r="G46" s="3"/>
      <c r="H46" s="3"/>
      <c r="I46" s="3"/>
      <c r="J46" s="3"/>
      <c r="K46" s="3"/>
      <c r="L46" s="3"/>
    </row>
    <row r="47" spans="2:12" ht="12.75" x14ac:dyDescent="0.2">
      <c r="B47" s="3"/>
      <c r="C47" s="3"/>
      <c r="D47" s="3"/>
      <c r="E47" s="3"/>
      <c r="F47" s="3"/>
      <c r="G47" s="3"/>
      <c r="H47" s="3"/>
      <c r="I47" s="3"/>
      <c r="J47" s="3"/>
      <c r="K47" s="3"/>
      <c r="L47" s="3"/>
    </row>
    <row r="48" spans="2:12" ht="12.75" x14ac:dyDescent="0.2">
      <c r="B48" s="3"/>
      <c r="C48" s="3"/>
      <c r="D48" s="3"/>
      <c r="E48" s="3"/>
      <c r="F48" s="3"/>
      <c r="G48" s="3"/>
      <c r="H48" s="3"/>
      <c r="I48" s="3"/>
      <c r="J48" s="3"/>
      <c r="K48" s="3"/>
      <c r="L48" s="3"/>
    </row>
    <row r="49" spans="2:12" ht="12.75" x14ac:dyDescent="0.2">
      <c r="B49" s="3"/>
      <c r="C49" s="3"/>
      <c r="D49" s="3"/>
      <c r="E49" s="3"/>
      <c r="F49" s="3"/>
      <c r="G49" s="3"/>
      <c r="H49" s="3"/>
      <c r="I49" s="3"/>
      <c r="J49" s="3"/>
      <c r="K49" s="3"/>
      <c r="L49" s="3"/>
    </row>
    <row r="50" spans="2:12" ht="12.75" x14ac:dyDescent="0.2">
      <c r="B50" s="3"/>
      <c r="C50" s="3"/>
      <c r="D50" s="3"/>
      <c r="E50" s="3"/>
      <c r="F50" s="3"/>
      <c r="G50" s="3"/>
      <c r="H50" s="3"/>
      <c r="I50" s="3"/>
      <c r="J50" s="3"/>
      <c r="K50" s="3"/>
      <c r="L50" s="3"/>
    </row>
    <row r="51" spans="2:12" ht="12.75" x14ac:dyDescent="0.2">
      <c r="B51" s="3"/>
      <c r="C51" s="3"/>
      <c r="D51" s="3"/>
      <c r="E51" s="3"/>
      <c r="F51" s="3"/>
      <c r="G51" s="3"/>
      <c r="H51" s="3"/>
      <c r="I51" s="3"/>
      <c r="J51" s="3"/>
      <c r="K51" s="3"/>
      <c r="L51" s="3"/>
    </row>
    <row r="52" spans="2:12" ht="12.75" x14ac:dyDescent="0.2">
      <c r="B52" s="3"/>
      <c r="C52" s="3"/>
      <c r="D52" s="3"/>
      <c r="E52" s="3"/>
      <c r="F52" s="3"/>
      <c r="G52" s="3"/>
      <c r="H52" s="3"/>
      <c r="I52" s="3"/>
      <c r="J52" s="3"/>
      <c r="K52" s="3"/>
      <c r="L52" s="3"/>
    </row>
    <row r="53" spans="2:12" ht="12.75" x14ac:dyDescent="0.2">
      <c r="B53" s="3"/>
      <c r="C53" s="3"/>
      <c r="D53" s="3"/>
      <c r="E53" s="3"/>
      <c r="F53" s="3"/>
      <c r="G53" s="3"/>
      <c r="H53" s="3"/>
      <c r="I53" s="3"/>
      <c r="J53" s="3"/>
      <c r="K53" s="3"/>
      <c r="L53" s="3"/>
    </row>
    <row r="54" spans="2:12" ht="12.75" x14ac:dyDescent="0.2">
      <c r="B54" s="3"/>
      <c r="C54" s="3"/>
      <c r="D54" s="3"/>
      <c r="E54" s="3"/>
      <c r="F54" s="3"/>
      <c r="G54" s="3"/>
      <c r="H54" s="3"/>
      <c r="I54" s="3"/>
      <c r="J54" s="3"/>
      <c r="K54" s="3"/>
      <c r="L54" s="3"/>
    </row>
    <row r="55" spans="2:12" ht="12.75" x14ac:dyDescent="0.2">
      <c r="B55" s="3"/>
      <c r="C55" s="3"/>
      <c r="D55" s="3"/>
      <c r="E55" s="3"/>
      <c r="F55" s="3"/>
      <c r="G55" s="3"/>
      <c r="H55" s="3"/>
      <c r="I55" s="3"/>
      <c r="J55" s="3"/>
      <c r="K55" s="3"/>
      <c r="L55" s="3"/>
    </row>
    <row r="56" spans="2:12" ht="12.75" x14ac:dyDescent="0.2">
      <c r="B56" s="3"/>
      <c r="C56" s="3"/>
      <c r="D56" s="3"/>
      <c r="E56" s="3"/>
      <c r="F56" s="3"/>
      <c r="G56" s="3"/>
      <c r="H56" s="3"/>
      <c r="I56" s="3"/>
      <c r="J56" s="3"/>
      <c r="K56" s="3"/>
      <c r="L56" s="3"/>
    </row>
    <row r="57" spans="2:12" ht="12.75" x14ac:dyDescent="0.2">
      <c r="B57" s="3"/>
      <c r="C57" s="3"/>
      <c r="D57" s="3"/>
      <c r="E57" s="3"/>
      <c r="F57" s="3"/>
      <c r="G57" s="3"/>
      <c r="H57" s="3"/>
      <c r="I57" s="3"/>
      <c r="J57" s="3"/>
      <c r="K57" s="3"/>
      <c r="L57" s="3"/>
    </row>
    <row r="58" spans="2:12" ht="12.75" x14ac:dyDescent="0.2">
      <c r="B58" s="3"/>
      <c r="C58" s="3"/>
      <c r="D58" s="3"/>
      <c r="E58" s="3"/>
      <c r="F58" s="3"/>
      <c r="G58" s="3"/>
      <c r="H58" s="3"/>
      <c r="I58" s="3"/>
      <c r="J58" s="3"/>
      <c r="K58" s="3"/>
      <c r="L58" s="3"/>
    </row>
    <row r="59" spans="2:12" ht="12.75" x14ac:dyDescent="0.2">
      <c r="B59" s="3"/>
      <c r="C59" s="3"/>
      <c r="D59" s="3"/>
      <c r="E59" s="3"/>
      <c r="F59" s="3"/>
      <c r="G59" s="3"/>
      <c r="H59" s="3"/>
      <c r="I59" s="3"/>
      <c r="J59" s="3"/>
      <c r="K59" s="3"/>
      <c r="L59" s="3"/>
    </row>
    <row r="60" spans="2:12" ht="12.75" x14ac:dyDescent="0.2">
      <c r="B60" s="3"/>
      <c r="C60" s="3"/>
      <c r="D60" s="3"/>
      <c r="E60" s="3"/>
      <c r="F60" s="3"/>
      <c r="G60" s="3"/>
      <c r="H60" s="3"/>
      <c r="I60" s="3"/>
      <c r="J60" s="3"/>
      <c r="K60" s="3"/>
      <c r="L60" s="3"/>
    </row>
    <row r="61" spans="2:12" ht="12.75" x14ac:dyDescent="0.2">
      <c r="B61" s="3"/>
      <c r="C61" s="3"/>
      <c r="D61" s="3"/>
      <c r="E61" s="3"/>
      <c r="F61" s="3"/>
      <c r="G61" s="3"/>
      <c r="H61" s="3"/>
      <c r="I61" s="3"/>
      <c r="J61" s="3"/>
      <c r="K61" s="3"/>
      <c r="L61" s="3"/>
    </row>
    <row r="62" spans="2:12" ht="12.75" x14ac:dyDescent="0.2">
      <c r="B62" s="3"/>
      <c r="C62" s="3"/>
      <c r="D62" s="3"/>
      <c r="E62" s="3"/>
      <c r="F62" s="3"/>
      <c r="G62" s="3"/>
      <c r="H62" s="3"/>
      <c r="I62" s="3"/>
      <c r="J62" s="3"/>
      <c r="K62" s="3"/>
      <c r="L62" s="3"/>
    </row>
    <row r="63" spans="2:12" ht="12.75" x14ac:dyDescent="0.2">
      <c r="B63" s="3"/>
      <c r="C63" s="3"/>
      <c r="D63" s="3"/>
      <c r="E63" s="3"/>
      <c r="F63" s="3"/>
      <c r="G63" s="3"/>
      <c r="H63" s="3"/>
      <c r="I63" s="3"/>
      <c r="J63" s="3"/>
      <c r="K63" s="3"/>
      <c r="L63" s="3"/>
    </row>
    <row r="64" spans="2:12" ht="12.75" x14ac:dyDescent="0.2">
      <c r="B64" s="3"/>
      <c r="C64" s="3"/>
      <c r="D64" s="3"/>
      <c r="E64" s="3"/>
      <c r="F64" s="3"/>
      <c r="G64" s="3"/>
      <c r="H64" s="3"/>
      <c r="I64" s="3"/>
      <c r="J64" s="3"/>
      <c r="K64" s="3"/>
      <c r="L64" s="3"/>
    </row>
    <row r="65" spans="2:12" ht="12.75" x14ac:dyDescent="0.2">
      <c r="B65" s="3"/>
      <c r="C65" s="3"/>
      <c r="D65" s="3"/>
      <c r="E65" s="3"/>
      <c r="F65" s="3"/>
      <c r="G65" s="3"/>
      <c r="H65" s="3"/>
      <c r="I65" s="3"/>
      <c r="J65" s="3"/>
      <c r="K65" s="3"/>
      <c r="L65" s="3"/>
    </row>
    <row r="66" spans="2:12" ht="12.75" x14ac:dyDescent="0.2">
      <c r="B66" s="3"/>
      <c r="C66" s="3"/>
      <c r="D66" s="3"/>
      <c r="E66" s="3"/>
      <c r="F66" s="3"/>
      <c r="G66" s="3"/>
      <c r="H66" s="3"/>
      <c r="I66" s="3"/>
      <c r="J66" s="3"/>
      <c r="K66" s="3"/>
      <c r="L66" s="3"/>
    </row>
    <row r="67" spans="2:12" ht="12.75" x14ac:dyDescent="0.2">
      <c r="B67" s="3"/>
      <c r="C67" s="3"/>
      <c r="D67" s="3"/>
      <c r="E67" s="3"/>
      <c r="F67" s="3"/>
      <c r="G67" s="3"/>
      <c r="H67" s="3"/>
      <c r="I67" s="3"/>
      <c r="J67" s="3"/>
      <c r="K67" s="3"/>
      <c r="L67" s="3"/>
    </row>
    <row r="68" spans="2:12" ht="12.75" x14ac:dyDescent="0.2">
      <c r="B68" s="3"/>
      <c r="C68" s="3"/>
      <c r="D68" s="3"/>
      <c r="E68" s="3"/>
      <c r="F68" s="3"/>
      <c r="G68" s="3"/>
      <c r="H68" s="3"/>
      <c r="I68" s="3"/>
      <c r="J68" s="3"/>
      <c r="K68" s="3"/>
      <c r="L68" s="3"/>
    </row>
    <row r="69" spans="2:12" ht="12.75" x14ac:dyDescent="0.2">
      <c r="B69" s="3"/>
      <c r="C69" s="3"/>
      <c r="D69" s="3"/>
      <c r="E69" s="3"/>
      <c r="F69" s="3"/>
      <c r="G69" s="3"/>
      <c r="H69" s="3"/>
      <c r="I69" s="3"/>
      <c r="J69" s="3"/>
      <c r="K69" s="3"/>
      <c r="L69" s="3"/>
    </row>
    <row r="70" spans="2:12" ht="12.75" x14ac:dyDescent="0.2">
      <c r="B70" s="3"/>
      <c r="C70" s="3"/>
      <c r="D70" s="3"/>
      <c r="E70" s="3"/>
      <c r="F70" s="3"/>
      <c r="G70" s="3"/>
      <c r="H70" s="3"/>
      <c r="I70" s="3"/>
      <c r="J70" s="3"/>
      <c r="K70" s="3"/>
      <c r="L70" s="3"/>
    </row>
    <row r="71" spans="2:12" ht="12.75" x14ac:dyDescent="0.2">
      <c r="B71" s="3"/>
      <c r="C71" s="3"/>
      <c r="D71" s="3"/>
      <c r="E71" s="3"/>
      <c r="F71" s="3"/>
      <c r="G71" s="3"/>
      <c r="H71" s="3"/>
      <c r="I71" s="3"/>
      <c r="J71" s="3"/>
      <c r="K71" s="3"/>
      <c r="L71" s="3"/>
    </row>
    <row r="72" spans="2:12" ht="12.75" x14ac:dyDescent="0.2">
      <c r="B72" s="3"/>
      <c r="C72" s="3"/>
      <c r="D72" s="3"/>
      <c r="E72" s="3"/>
      <c r="F72" s="3"/>
      <c r="G72" s="3"/>
      <c r="H72" s="3"/>
      <c r="I72" s="3"/>
      <c r="J72" s="3"/>
      <c r="K72" s="3"/>
      <c r="L72" s="3"/>
    </row>
    <row r="73" spans="2:12" ht="12.75" x14ac:dyDescent="0.2">
      <c r="B73" s="3"/>
      <c r="C73" s="3"/>
      <c r="D73" s="3"/>
      <c r="E73" s="3"/>
      <c r="F73" s="3"/>
      <c r="G73" s="3"/>
      <c r="H73" s="3"/>
      <c r="I73" s="3"/>
      <c r="J73" s="3"/>
      <c r="K73" s="3"/>
      <c r="L73" s="3"/>
    </row>
    <row r="74" spans="2:12" ht="12.75" x14ac:dyDescent="0.2">
      <c r="B74" s="3"/>
      <c r="C74" s="3"/>
      <c r="D74" s="3"/>
      <c r="E74" s="3"/>
      <c r="F74" s="3"/>
      <c r="G74" s="3"/>
      <c r="H74" s="3"/>
      <c r="I74" s="3"/>
      <c r="J74" s="3"/>
      <c r="K74" s="3"/>
      <c r="L74" s="3"/>
    </row>
    <row r="75" spans="2:12" ht="12.75" x14ac:dyDescent="0.2">
      <c r="B75" s="3"/>
      <c r="C75" s="3"/>
      <c r="D75" s="3"/>
      <c r="E75" s="3"/>
      <c r="F75" s="3"/>
      <c r="G75" s="3"/>
      <c r="H75" s="3"/>
      <c r="I75" s="3"/>
      <c r="J75" s="3"/>
      <c r="K75" s="3"/>
      <c r="L75" s="3"/>
    </row>
    <row r="76" spans="2:12" ht="12.75" x14ac:dyDescent="0.2">
      <c r="B76" s="3"/>
      <c r="C76" s="3"/>
      <c r="D76" s="3"/>
      <c r="E76" s="3"/>
      <c r="F76" s="3"/>
      <c r="G76" s="3"/>
      <c r="H76" s="3"/>
      <c r="I76" s="3"/>
      <c r="J76" s="3"/>
      <c r="K76" s="3"/>
      <c r="L76" s="3"/>
    </row>
    <row r="77" spans="2:12" ht="12.75" x14ac:dyDescent="0.2">
      <c r="B77" s="3"/>
      <c r="C77" s="3"/>
      <c r="D77" s="3"/>
      <c r="E77" s="3"/>
      <c r="F77" s="3"/>
      <c r="G77" s="3"/>
      <c r="H77" s="3"/>
      <c r="I77" s="3"/>
      <c r="J77" s="3"/>
      <c r="K77" s="3"/>
      <c r="L77" s="3"/>
    </row>
    <row r="78" spans="2:12" ht="12.75" x14ac:dyDescent="0.2">
      <c r="B78" s="3"/>
      <c r="C78" s="3"/>
      <c r="D78" s="3"/>
      <c r="E78" s="3"/>
      <c r="F78" s="3"/>
      <c r="G78" s="3"/>
      <c r="H78" s="3"/>
      <c r="I78" s="3"/>
      <c r="J78" s="3"/>
      <c r="K78" s="3"/>
      <c r="L78" s="3"/>
    </row>
    <row r="79" spans="2:12" ht="12.75" x14ac:dyDescent="0.2">
      <c r="B79" s="3"/>
      <c r="C79" s="3"/>
      <c r="D79" s="3"/>
      <c r="E79" s="3"/>
      <c r="F79" s="3"/>
      <c r="G79" s="3"/>
      <c r="H79" s="3"/>
      <c r="I79" s="3"/>
      <c r="J79" s="3"/>
      <c r="K79" s="3"/>
      <c r="L79" s="3"/>
    </row>
    <row r="80" spans="2:12" ht="12.75" x14ac:dyDescent="0.2">
      <c r="B80" s="3"/>
      <c r="C80" s="3"/>
      <c r="D80" s="3"/>
      <c r="E80" s="3"/>
      <c r="F80" s="3"/>
      <c r="G80" s="3"/>
      <c r="H80" s="3"/>
      <c r="I80" s="3"/>
      <c r="J80" s="3"/>
      <c r="K80" s="3"/>
      <c r="L80" s="3"/>
    </row>
    <row r="81" spans="2:12" ht="12.75" x14ac:dyDescent="0.2">
      <c r="B81" s="3"/>
      <c r="C81" s="3"/>
      <c r="D81" s="3"/>
      <c r="E81" s="3"/>
      <c r="F81" s="3"/>
      <c r="G81" s="3"/>
      <c r="H81" s="3"/>
      <c r="I81" s="3"/>
      <c r="J81" s="3"/>
      <c r="K81" s="3"/>
      <c r="L81" s="3"/>
    </row>
    <row r="82" spans="2:12" ht="12.75" x14ac:dyDescent="0.2">
      <c r="B82" s="3"/>
      <c r="C82" s="3"/>
      <c r="D82" s="3"/>
      <c r="E82" s="3"/>
      <c r="F82" s="3"/>
      <c r="G82" s="3"/>
      <c r="H82" s="3"/>
      <c r="I82" s="3"/>
      <c r="J82" s="3"/>
      <c r="K82" s="3"/>
      <c r="L82" s="3"/>
    </row>
    <row r="83" spans="2:12" ht="12.75" x14ac:dyDescent="0.2">
      <c r="B83" s="3"/>
      <c r="C83" s="3"/>
      <c r="D83" s="3"/>
      <c r="E83" s="3"/>
      <c r="F83" s="3"/>
      <c r="G83" s="3"/>
      <c r="H83" s="3"/>
      <c r="I83" s="3"/>
      <c r="J83" s="3"/>
      <c r="K83" s="3"/>
      <c r="L83" s="3"/>
    </row>
    <row r="84" spans="2:12" ht="12.75" x14ac:dyDescent="0.2">
      <c r="B84" s="3"/>
      <c r="C84" s="3"/>
      <c r="D84" s="3"/>
      <c r="E84" s="3"/>
      <c r="F84" s="3"/>
      <c r="G84" s="3"/>
      <c r="H84" s="3"/>
      <c r="I84" s="3"/>
      <c r="J84" s="3"/>
      <c r="K84" s="3"/>
      <c r="L84" s="3"/>
    </row>
    <row r="85" spans="2:12" ht="12.75" x14ac:dyDescent="0.2">
      <c r="B85" s="3"/>
      <c r="C85" s="3"/>
      <c r="D85" s="3"/>
      <c r="E85" s="3"/>
      <c r="F85" s="3"/>
      <c r="G85" s="3"/>
      <c r="H85" s="3"/>
      <c r="I85" s="3"/>
      <c r="J85" s="3"/>
      <c r="K85" s="3"/>
      <c r="L85" s="3"/>
    </row>
    <row r="86" spans="2:12" ht="12.75" x14ac:dyDescent="0.2">
      <c r="B86" s="3"/>
      <c r="C86" s="3"/>
      <c r="D86" s="3"/>
      <c r="E86" s="3"/>
      <c r="F86" s="3"/>
      <c r="G86" s="3"/>
      <c r="H86" s="3"/>
      <c r="I86" s="3"/>
      <c r="J86" s="3"/>
      <c r="K86" s="3"/>
      <c r="L86" s="3"/>
    </row>
    <row r="87" spans="2:12" ht="12.75" x14ac:dyDescent="0.2">
      <c r="B87" s="3"/>
      <c r="C87" s="3"/>
      <c r="D87" s="3"/>
      <c r="E87" s="3"/>
      <c r="F87" s="3"/>
      <c r="G87" s="3"/>
      <c r="H87" s="3"/>
      <c r="I87" s="3"/>
      <c r="J87" s="3"/>
      <c r="K87" s="3"/>
      <c r="L87" s="3"/>
    </row>
    <row r="88" spans="2:12" ht="12.75" x14ac:dyDescent="0.2">
      <c r="B88" s="3"/>
      <c r="C88" s="3"/>
      <c r="D88" s="3"/>
      <c r="E88" s="3"/>
      <c r="F88" s="3"/>
      <c r="G88" s="3"/>
      <c r="H88" s="3"/>
      <c r="I88" s="3"/>
      <c r="J88" s="3"/>
      <c r="K88" s="3"/>
      <c r="L88" s="3"/>
    </row>
    <row r="89" spans="2:12" ht="12.75" x14ac:dyDescent="0.2">
      <c r="B89" s="3"/>
      <c r="C89" s="3"/>
      <c r="D89" s="3"/>
      <c r="E89" s="3"/>
      <c r="F89" s="3"/>
      <c r="G89" s="3"/>
      <c r="H89" s="3"/>
      <c r="I89" s="3"/>
      <c r="J89" s="3"/>
      <c r="K89" s="3"/>
      <c r="L89" s="3"/>
    </row>
    <row r="90" spans="2:12" ht="12.75" x14ac:dyDescent="0.2">
      <c r="B90" s="3"/>
      <c r="C90" s="3"/>
      <c r="D90" s="3"/>
      <c r="E90" s="3"/>
      <c r="F90" s="3"/>
      <c r="G90" s="3"/>
      <c r="H90" s="3"/>
      <c r="I90" s="3"/>
      <c r="J90" s="3"/>
      <c r="K90" s="3"/>
      <c r="L90" s="3"/>
    </row>
    <row r="91" spans="2:12" ht="12.75" x14ac:dyDescent="0.2">
      <c r="B91" s="3"/>
      <c r="C91" s="3"/>
      <c r="D91" s="3"/>
      <c r="E91" s="3"/>
      <c r="F91" s="3"/>
      <c r="G91" s="3"/>
      <c r="H91" s="3"/>
      <c r="I91" s="3"/>
      <c r="J91" s="3"/>
      <c r="K91" s="3"/>
      <c r="L91" s="3"/>
    </row>
    <row r="92" spans="2:12" ht="12.75" x14ac:dyDescent="0.2">
      <c r="B92" s="3"/>
      <c r="C92" s="3"/>
      <c r="D92" s="3"/>
      <c r="E92" s="3"/>
      <c r="F92" s="3"/>
      <c r="G92" s="3"/>
      <c r="H92" s="3"/>
      <c r="I92" s="3"/>
      <c r="J92" s="3"/>
      <c r="K92" s="3"/>
      <c r="L92" s="3"/>
    </row>
    <row r="93" spans="2:12" ht="12.75" x14ac:dyDescent="0.2">
      <c r="B93" s="3"/>
      <c r="C93" s="3"/>
      <c r="D93" s="3"/>
      <c r="E93" s="3"/>
      <c r="F93" s="3"/>
      <c r="G93" s="3"/>
      <c r="H93" s="3"/>
      <c r="I93" s="3"/>
      <c r="J93" s="3"/>
      <c r="K93" s="3"/>
      <c r="L93" s="3"/>
    </row>
    <row r="94" spans="2:12" ht="12.75" x14ac:dyDescent="0.2">
      <c r="B94" s="3"/>
      <c r="C94" s="3"/>
      <c r="D94" s="3"/>
      <c r="E94" s="3"/>
      <c r="F94" s="3"/>
      <c r="G94" s="3"/>
      <c r="H94" s="3"/>
      <c r="I94" s="3"/>
      <c r="J94" s="3"/>
      <c r="K94" s="3"/>
      <c r="L94" s="3"/>
    </row>
    <row r="95" spans="2:12" ht="12.75" x14ac:dyDescent="0.2">
      <c r="B95" s="3"/>
      <c r="C95" s="3"/>
      <c r="D95" s="3"/>
      <c r="E95" s="3"/>
      <c r="F95" s="3"/>
      <c r="G95" s="3"/>
      <c r="H95" s="3"/>
      <c r="I95" s="3"/>
      <c r="J95" s="3"/>
      <c r="K95" s="3"/>
      <c r="L95" s="3"/>
    </row>
    <row r="96" spans="2:12" ht="12.75" x14ac:dyDescent="0.2">
      <c r="B96" s="3"/>
      <c r="C96" s="3"/>
      <c r="D96" s="3"/>
      <c r="E96" s="3"/>
      <c r="F96" s="3"/>
      <c r="G96" s="3"/>
      <c r="H96" s="3"/>
      <c r="I96" s="3"/>
      <c r="J96" s="3"/>
      <c r="K96" s="3"/>
      <c r="L96" s="3"/>
    </row>
    <row r="97" spans="2:12" ht="12.75" x14ac:dyDescent="0.2">
      <c r="B97" s="3"/>
      <c r="C97" s="3"/>
      <c r="D97" s="3"/>
      <c r="E97" s="3"/>
      <c r="F97" s="3"/>
      <c r="G97" s="3"/>
      <c r="H97" s="3"/>
      <c r="I97" s="3"/>
      <c r="J97" s="3"/>
      <c r="K97" s="3"/>
      <c r="L97" s="3"/>
    </row>
    <row r="98" spans="2:12" ht="12.75" x14ac:dyDescent="0.2">
      <c r="B98" s="3"/>
      <c r="C98" s="3"/>
      <c r="D98" s="3"/>
      <c r="E98" s="3"/>
      <c r="F98" s="3"/>
      <c r="G98" s="3"/>
      <c r="H98" s="3"/>
      <c r="I98" s="3"/>
      <c r="J98" s="3"/>
      <c r="K98" s="3"/>
      <c r="L98" s="3"/>
    </row>
    <row r="99" spans="2:12" ht="12.75" x14ac:dyDescent="0.2">
      <c r="B99" s="3"/>
      <c r="C99" s="3"/>
      <c r="D99" s="3"/>
      <c r="E99" s="3"/>
      <c r="F99" s="3"/>
      <c r="G99" s="3"/>
      <c r="H99" s="3"/>
      <c r="I99" s="3"/>
      <c r="J99" s="3"/>
      <c r="K99" s="3"/>
      <c r="L99" s="3"/>
    </row>
    <row r="100" spans="2:12" ht="12.75" x14ac:dyDescent="0.2">
      <c r="B100" s="3"/>
      <c r="C100" s="3"/>
      <c r="D100" s="3"/>
      <c r="E100" s="3"/>
      <c r="F100" s="3"/>
      <c r="G100" s="3"/>
      <c r="H100" s="3"/>
      <c r="I100" s="3"/>
      <c r="J100" s="3"/>
      <c r="K100" s="3"/>
      <c r="L100" s="3"/>
    </row>
    <row r="101" spans="2:12" ht="12.75" x14ac:dyDescent="0.2">
      <c r="B101" s="3"/>
      <c r="C101" s="3"/>
      <c r="D101" s="3"/>
      <c r="E101" s="3"/>
      <c r="F101" s="3"/>
      <c r="G101" s="3"/>
      <c r="H101" s="3"/>
      <c r="I101" s="3"/>
      <c r="J101" s="3"/>
      <c r="K101" s="3"/>
      <c r="L101" s="3"/>
    </row>
    <row r="102" spans="2:12" ht="12.75" x14ac:dyDescent="0.2">
      <c r="B102" s="3"/>
      <c r="C102" s="3"/>
      <c r="D102" s="3"/>
      <c r="E102" s="3"/>
      <c r="F102" s="3"/>
      <c r="G102" s="3"/>
      <c r="H102" s="3"/>
      <c r="I102" s="3"/>
      <c r="J102" s="3"/>
      <c r="K102" s="3"/>
      <c r="L102" s="3"/>
    </row>
    <row r="103" spans="2:12" ht="12.75" x14ac:dyDescent="0.2">
      <c r="B103" s="3"/>
      <c r="C103" s="3"/>
      <c r="D103" s="3"/>
      <c r="E103" s="3"/>
      <c r="F103" s="3"/>
      <c r="G103" s="3"/>
      <c r="H103" s="3"/>
      <c r="I103" s="3"/>
      <c r="J103" s="3"/>
      <c r="K103" s="3"/>
      <c r="L103" s="3"/>
    </row>
    <row r="104" spans="2:12" ht="12.75" x14ac:dyDescent="0.2">
      <c r="B104" s="3"/>
      <c r="C104" s="3"/>
      <c r="D104" s="3"/>
      <c r="E104" s="3"/>
      <c r="F104" s="3"/>
      <c r="G104" s="3"/>
      <c r="H104" s="3"/>
      <c r="I104" s="3"/>
      <c r="J104" s="3"/>
      <c r="K104" s="3"/>
      <c r="L104" s="3"/>
    </row>
    <row r="105" spans="2:12" ht="12.75" x14ac:dyDescent="0.2">
      <c r="B105" s="3"/>
      <c r="C105" s="3"/>
      <c r="D105" s="3"/>
      <c r="E105" s="3"/>
      <c r="F105" s="3"/>
      <c r="G105" s="3"/>
      <c r="H105" s="3"/>
      <c r="I105" s="3"/>
      <c r="J105" s="3"/>
      <c r="K105" s="3"/>
      <c r="L105" s="3"/>
    </row>
    <row r="106" spans="2:12" ht="12.75" x14ac:dyDescent="0.2">
      <c r="B106" s="3"/>
      <c r="C106" s="3"/>
      <c r="D106" s="3"/>
      <c r="E106" s="3"/>
      <c r="F106" s="3"/>
      <c r="G106" s="3"/>
      <c r="H106" s="3"/>
      <c r="I106" s="3"/>
      <c r="J106" s="3"/>
      <c r="K106" s="3"/>
      <c r="L106" s="3"/>
    </row>
    <row r="107" spans="2:12" ht="12.75" x14ac:dyDescent="0.2">
      <c r="B107" s="3"/>
      <c r="C107" s="3"/>
      <c r="D107" s="3"/>
      <c r="E107" s="3"/>
      <c r="F107" s="3"/>
      <c r="G107" s="3"/>
      <c r="H107" s="3"/>
      <c r="I107" s="3"/>
      <c r="J107" s="3"/>
      <c r="K107" s="3"/>
      <c r="L107" s="3"/>
    </row>
    <row r="108" spans="2:12" ht="12.75" x14ac:dyDescent="0.2">
      <c r="B108" s="3"/>
      <c r="C108" s="3"/>
      <c r="D108" s="3"/>
      <c r="E108" s="3"/>
      <c r="F108" s="3"/>
      <c r="G108" s="3"/>
      <c r="H108" s="3"/>
      <c r="I108" s="3"/>
      <c r="J108" s="3"/>
      <c r="K108" s="3"/>
      <c r="L108" s="3"/>
    </row>
    <row r="109" spans="2:12" ht="12.75" x14ac:dyDescent="0.2">
      <c r="B109" s="3"/>
      <c r="C109" s="3"/>
      <c r="D109" s="3"/>
      <c r="E109" s="3"/>
      <c r="F109" s="3"/>
      <c r="G109" s="3"/>
      <c r="H109" s="3"/>
      <c r="I109" s="3"/>
      <c r="J109" s="3"/>
      <c r="K109" s="3"/>
      <c r="L109" s="3"/>
    </row>
    <row r="110" spans="2:12" ht="12.75" x14ac:dyDescent="0.2">
      <c r="B110" s="3"/>
      <c r="C110" s="3"/>
      <c r="D110" s="3"/>
      <c r="E110" s="3"/>
      <c r="F110" s="3"/>
      <c r="G110" s="3"/>
      <c r="H110" s="3"/>
      <c r="I110" s="3"/>
      <c r="J110" s="3"/>
      <c r="K110" s="3"/>
      <c r="L110" s="3"/>
    </row>
    <row r="111" spans="2:12" ht="12.75" x14ac:dyDescent="0.2">
      <c r="B111" s="3"/>
      <c r="C111" s="3"/>
      <c r="D111" s="3"/>
      <c r="E111" s="3"/>
      <c r="F111" s="3"/>
      <c r="G111" s="3"/>
      <c r="H111" s="3"/>
      <c r="I111" s="3"/>
      <c r="J111" s="3"/>
      <c r="K111" s="3"/>
      <c r="L111" s="3"/>
    </row>
    <row r="112" spans="2:12" ht="12.75" x14ac:dyDescent="0.2">
      <c r="B112" s="3"/>
      <c r="C112" s="3"/>
      <c r="D112" s="3"/>
      <c r="E112" s="3"/>
      <c r="F112" s="3"/>
      <c r="G112" s="3"/>
      <c r="H112" s="3"/>
      <c r="I112" s="3"/>
      <c r="J112" s="3"/>
      <c r="K112" s="3"/>
      <c r="L112" s="3"/>
    </row>
    <row r="113" spans="2:12" ht="12.75" x14ac:dyDescent="0.2">
      <c r="B113" s="3"/>
      <c r="C113" s="3"/>
      <c r="D113" s="3"/>
      <c r="E113" s="3"/>
      <c r="F113" s="3"/>
      <c r="G113" s="3"/>
      <c r="H113" s="3"/>
      <c r="I113" s="3"/>
      <c r="J113" s="3"/>
      <c r="K113" s="3"/>
      <c r="L113" s="3"/>
    </row>
    <row r="114" spans="2:12" ht="12.75" x14ac:dyDescent="0.2">
      <c r="B114" s="3"/>
      <c r="C114" s="3"/>
      <c r="D114" s="3"/>
      <c r="E114" s="3"/>
      <c r="F114" s="3"/>
      <c r="G114" s="3"/>
      <c r="H114" s="3"/>
      <c r="I114" s="3"/>
      <c r="J114" s="3"/>
      <c r="K114" s="3"/>
      <c r="L114" s="3"/>
    </row>
    <row r="115" spans="2:12" ht="12.75" x14ac:dyDescent="0.2">
      <c r="B115" s="3"/>
      <c r="C115" s="3"/>
      <c r="D115" s="3"/>
      <c r="E115" s="3"/>
      <c r="F115" s="3"/>
      <c r="G115" s="3"/>
      <c r="H115" s="3"/>
      <c r="I115" s="3"/>
      <c r="J115" s="3"/>
      <c r="K115" s="3"/>
      <c r="L115" s="3"/>
    </row>
    <row r="116" spans="2:12" ht="12.75" x14ac:dyDescent="0.2">
      <c r="B116" s="3"/>
      <c r="C116" s="3"/>
      <c r="D116" s="3"/>
      <c r="E116" s="3"/>
      <c r="F116" s="3"/>
      <c r="G116" s="3"/>
      <c r="H116" s="3"/>
      <c r="I116" s="3"/>
      <c r="J116" s="3"/>
      <c r="K116" s="3"/>
      <c r="L116" s="3"/>
    </row>
    <row r="117" spans="2:12" ht="12.75" x14ac:dyDescent="0.2">
      <c r="B117" s="3"/>
      <c r="C117" s="3"/>
      <c r="D117" s="3"/>
      <c r="E117" s="3"/>
      <c r="F117" s="3"/>
      <c r="G117" s="3"/>
      <c r="H117" s="3"/>
      <c r="I117" s="3"/>
      <c r="J117" s="3"/>
      <c r="K117" s="3"/>
      <c r="L117" s="3"/>
    </row>
    <row r="118" spans="2:12" ht="12.75" x14ac:dyDescent="0.2">
      <c r="B118" s="3"/>
      <c r="C118" s="3"/>
      <c r="D118" s="3"/>
      <c r="E118" s="3"/>
      <c r="F118" s="3"/>
      <c r="G118" s="3"/>
      <c r="H118" s="3"/>
      <c r="I118" s="3"/>
      <c r="J118" s="3"/>
      <c r="K118" s="3"/>
      <c r="L118" s="3"/>
    </row>
    <row r="119" spans="2:12" ht="12.75" x14ac:dyDescent="0.2">
      <c r="B119" s="3"/>
      <c r="C119" s="3"/>
      <c r="D119" s="3"/>
      <c r="E119" s="3"/>
      <c r="F119" s="3"/>
      <c r="G119" s="3"/>
      <c r="H119" s="3"/>
      <c r="I119" s="3"/>
      <c r="J119" s="3"/>
      <c r="K119" s="3"/>
      <c r="L119" s="3"/>
    </row>
    <row r="120" spans="2:12" ht="12.75" x14ac:dyDescent="0.2">
      <c r="B120" s="3"/>
      <c r="C120" s="3"/>
      <c r="D120" s="3"/>
      <c r="E120" s="3"/>
      <c r="F120" s="3"/>
      <c r="G120" s="3"/>
      <c r="H120" s="3"/>
      <c r="I120" s="3"/>
      <c r="J120" s="3"/>
      <c r="K120" s="3"/>
      <c r="L120" s="3"/>
    </row>
    <row r="121" spans="2:12" ht="12.75" x14ac:dyDescent="0.2">
      <c r="B121" s="3"/>
      <c r="C121" s="3"/>
      <c r="D121" s="3"/>
      <c r="E121" s="3"/>
      <c r="F121" s="3"/>
      <c r="G121" s="3"/>
      <c r="H121" s="3"/>
      <c r="I121" s="3"/>
      <c r="J121" s="3"/>
      <c r="K121" s="3"/>
      <c r="L121" s="3"/>
    </row>
    <row r="122" spans="2:12" ht="12.75" x14ac:dyDescent="0.2">
      <c r="B122" s="3"/>
      <c r="C122" s="3"/>
      <c r="D122" s="3"/>
      <c r="E122" s="3"/>
      <c r="F122" s="3"/>
      <c r="G122" s="3"/>
      <c r="H122" s="3"/>
      <c r="I122" s="3"/>
      <c r="J122" s="3"/>
      <c r="K122" s="3"/>
      <c r="L122" s="3"/>
    </row>
    <row r="123" spans="2:12" ht="12.75" x14ac:dyDescent="0.2">
      <c r="B123" s="3"/>
      <c r="C123" s="3"/>
      <c r="D123" s="3"/>
      <c r="E123" s="3"/>
      <c r="F123" s="3"/>
      <c r="G123" s="3"/>
      <c r="H123" s="3"/>
      <c r="I123" s="3"/>
      <c r="J123" s="3"/>
      <c r="K123" s="3"/>
      <c r="L123" s="3"/>
    </row>
    <row r="124" spans="2:12" ht="12.75" x14ac:dyDescent="0.2">
      <c r="B124" s="3"/>
      <c r="C124" s="3"/>
      <c r="D124" s="3"/>
      <c r="E124" s="3"/>
      <c r="F124" s="3"/>
      <c r="G124" s="3"/>
      <c r="H124" s="3"/>
      <c r="I124" s="3"/>
      <c r="J124" s="3"/>
      <c r="K124" s="3"/>
      <c r="L124" s="3"/>
    </row>
    <row r="125" spans="2:12" ht="12.75" x14ac:dyDescent="0.2">
      <c r="B125" s="3"/>
      <c r="C125" s="3"/>
      <c r="D125" s="3"/>
      <c r="E125" s="3"/>
      <c r="F125" s="3"/>
      <c r="G125" s="3"/>
      <c r="H125" s="3"/>
      <c r="I125" s="3"/>
      <c r="J125" s="3"/>
      <c r="K125" s="3"/>
      <c r="L125" s="3"/>
    </row>
    <row r="126" spans="2:12" ht="12.75" x14ac:dyDescent="0.2">
      <c r="B126" s="3"/>
      <c r="C126" s="3"/>
      <c r="D126" s="3"/>
      <c r="E126" s="3"/>
      <c r="F126" s="3"/>
      <c r="G126" s="3"/>
      <c r="H126" s="3"/>
      <c r="I126" s="3"/>
      <c r="J126" s="3"/>
      <c r="K126" s="3"/>
      <c r="L126" s="3"/>
    </row>
    <row r="127" spans="2:12" ht="12.75" x14ac:dyDescent="0.2">
      <c r="B127" s="3"/>
      <c r="C127" s="3"/>
      <c r="D127" s="3"/>
      <c r="E127" s="3"/>
      <c r="F127" s="3"/>
      <c r="G127" s="3"/>
      <c r="H127" s="3"/>
      <c r="I127" s="3"/>
      <c r="J127" s="3"/>
      <c r="K127" s="3"/>
      <c r="L127" s="3"/>
    </row>
    <row r="128" spans="2:12" ht="12.75" x14ac:dyDescent="0.2">
      <c r="B128" s="3"/>
      <c r="C128" s="3"/>
      <c r="D128" s="3"/>
      <c r="E128" s="3"/>
      <c r="F128" s="3"/>
      <c r="G128" s="3"/>
      <c r="H128" s="3"/>
      <c r="I128" s="3"/>
      <c r="J128" s="3"/>
      <c r="K128" s="3"/>
      <c r="L128" s="3"/>
    </row>
    <row r="129" spans="2:12" ht="12.75" x14ac:dyDescent="0.2">
      <c r="B129" s="3"/>
      <c r="C129" s="3"/>
      <c r="D129" s="3"/>
      <c r="E129" s="3"/>
      <c r="F129" s="3"/>
      <c r="G129" s="3"/>
      <c r="H129" s="3"/>
      <c r="I129" s="3"/>
      <c r="J129" s="3"/>
      <c r="K129" s="3"/>
      <c r="L129" s="3"/>
    </row>
    <row r="130" spans="2:12" ht="12.75" x14ac:dyDescent="0.2">
      <c r="B130" s="3"/>
      <c r="C130" s="3"/>
      <c r="D130" s="3"/>
      <c r="E130" s="3"/>
      <c r="F130" s="3"/>
      <c r="G130" s="3"/>
      <c r="H130" s="3"/>
      <c r="I130" s="3"/>
      <c r="J130" s="3"/>
      <c r="K130" s="3"/>
      <c r="L130" s="3"/>
    </row>
    <row r="131" spans="2:12" ht="12.75" x14ac:dyDescent="0.2">
      <c r="B131" s="3"/>
      <c r="C131" s="3"/>
      <c r="D131" s="3"/>
      <c r="E131" s="3"/>
      <c r="F131" s="3"/>
      <c r="G131" s="3"/>
      <c r="H131" s="3"/>
      <c r="I131" s="3"/>
      <c r="J131" s="3"/>
      <c r="K131" s="3"/>
      <c r="L131" s="3"/>
    </row>
    <row r="132" spans="2:12" ht="12.75" x14ac:dyDescent="0.2">
      <c r="B132" s="3"/>
      <c r="C132" s="3"/>
      <c r="D132" s="3"/>
      <c r="E132" s="3"/>
      <c r="F132" s="3"/>
      <c r="G132" s="3"/>
      <c r="H132" s="3"/>
      <c r="I132" s="3"/>
      <c r="J132" s="3"/>
      <c r="K132" s="3"/>
      <c r="L132" s="3"/>
    </row>
    <row r="133" spans="2:12" ht="12.75" x14ac:dyDescent="0.2">
      <c r="B133" s="3"/>
      <c r="C133" s="3"/>
      <c r="D133" s="3"/>
      <c r="E133" s="3"/>
      <c r="F133" s="3"/>
      <c r="G133" s="3"/>
      <c r="H133" s="3"/>
      <c r="I133" s="3"/>
      <c r="J133" s="3"/>
      <c r="K133" s="3"/>
      <c r="L133" s="3"/>
    </row>
    <row r="134" spans="2:12" ht="12.75" x14ac:dyDescent="0.2">
      <c r="B134" s="3"/>
      <c r="C134" s="3"/>
      <c r="D134" s="3"/>
      <c r="E134" s="3"/>
      <c r="F134" s="3"/>
      <c r="G134" s="3"/>
      <c r="H134" s="3"/>
      <c r="I134" s="3"/>
      <c r="J134" s="3"/>
      <c r="K134" s="3"/>
      <c r="L134" s="3"/>
    </row>
    <row r="135" spans="2:12" ht="12.75" x14ac:dyDescent="0.2">
      <c r="B135" s="3"/>
      <c r="C135" s="3"/>
      <c r="D135" s="3"/>
      <c r="E135" s="3"/>
      <c r="F135" s="3"/>
      <c r="G135" s="3"/>
      <c r="H135" s="3"/>
      <c r="I135" s="3"/>
      <c r="J135" s="3"/>
      <c r="K135" s="3"/>
      <c r="L135" s="3"/>
    </row>
    <row r="136" spans="2:12" ht="12.75" x14ac:dyDescent="0.2">
      <c r="B136" s="3"/>
      <c r="C136" s="3"/>
      <c r="D136" s="3"/>
      <c r="E136" s="3"/>
      <c r="F136" s="3"/>
      <c r="G136" s="3"/>
      <c r="H136" s="3"/>
      <c r="I136" s="3"/>
      <c r="J136" s="3"/>
      <c r="K136" s="3"/>
      <c r="L136" s="3"/>
    </row>
    <row r="137" spans="2:12" ht="12.75" x14ac:dyDescent="0.2">
      <c r="B137" s="3"/>
      <c r="C137" s="3"/>
      <c r="D137" s="3"/>
      <c r="E137" s="3"/>
      <c r="F137" s="3"/>
      <c r="G137" s="3"/>
      <c r="H137" s="3"/>
      <c r="I137" s="3"/>
      <c r="J137" s="3"/>
      <c r="K137" s="3"/>
      <c r="L137" s="3"/>
    </row>
    <row r="138" spans="2:12" ht="12.75" x14ac:dyDescent="0.2">
      <c r="B138" s="3"/>
      <c r="C138" s="3"/>
      <c r="D138" s="3"/>
      <c r="E138" s="3"/>
      <c r="F138" s="3"/>
      <c r="G138" s="3"/>
      <c r="H138" s="3"/>
      <c r="I138" s="3"/>
      <c r="J138" s="3"/>
      <c r="K138" s="3"/>
      <c r="L138" s="3"/>
    </row>
    <row r="139" spans="2:12" ht="12.75" x14ac:dyDescent="0.2">
      <c r="B139" s="3"/>
      <c r="C139" s="3"/>
      <c r="D139" s="3"/>
      <c r="E139" s="3"/>
      <c r="F139" s="3"/>
      <c r="G139" s="3"/>
      <c r="H139" s="3"/>
      <c r="I139" s="3"/>
      <c r="J139" s="3"/>
      <c r="K139" s="3"/>
      <c r="L139" s="3"/>
    </row>
    <row r="140" spans="2:12" ht="12.75" x14ac:dyDescent="0.2">
      <c r="B140" s="3"/>
      <c r="C140" s="3"/>
      <c r="D140" s="3"/>
      <c r="E140" s="3"/>
      <c r="F140" s="3"/>
      <c r="G140" s="3"/>
      <c r="H140" s="3"/>
      <c r="I140" s="3"/>
      <c r="J140" s="3"/>
      <c r="K140" s="3"/>
      <c r="L140" s="3"/>
    </row>
    <row r="141" spans="2:12" ht="12.75" x14ac:dyDescent="0.2">
      <c r="B141" s="3"/>
      <c r="C141" s="3"/>
      <c r="D141" s="3"/>
      <c r="E141" s="3"/>
      <c r="F141" s="3"/>
      <c r="G141" s="3"/>
      <c r="H141" s="3"/>
      <c r="I141" s="3"/>
      <c r="J141" s="3"/>
      <c r="K141" s="3"/>
      <c r="L141" s="3"/>
    </row>
    <row r="142" spans="2:12" ht="12.75" x14ac:dyDescent="0.2">
      <c r="B142" s="3"/>
      <c r="C142" s="3"/>
      <c r="D142" s="3"/>
      <c r="E142" s="3"/>
      <c r="F142" s="3"/>
      <c r="G142" s="3"/>
      <c r="H142" s="3"/>
      <c r="I142" s="3"/>
      <c r="J142" s="3"/>
      <c r="K142" s="3"/>
      <c r="L142" s="3"/>
    </row>
    <row r="143" spans="2:12" ht="12.75" x14ac:dyDescent="0.2">
      <c r="B143" s="3"/>
      <c r="C143" s="3"/>
      <c r="D143" s="3"/>
      <c r="E143" s="3"/>
      <c r="F143" s="3"/>
      <c r="G143" s="3"/>
      <c r="H143" s="3"/>
      <c r="I143" s="3"/>
      <c r="J143" s="3"/>
      <c r="K143" s="3"/>
      <c r="L143" s="3"/>
    </row>
    <row r="144" spans="2:12" ht="12.75" x14ac:dyDescent="0.2">
      <c r="B144" s="3"/>
      <c r="C144" s="3"/>
      <c r="D144" s="3"/>
      <c r="E144" s="3"/>
      <c r="F144" s="3"/>
      <c r="G144" s="3"/>
      <c r="H144" s="3"/>
      <c r="I144" s="3"/>
      <c r="J144" s="3"/>
      <c r="K144" s="3"/>
      <c r="L144" s="3"/>
    </row>
    <row r="145" spans="2:12" ht="12.75" x14ac:dyDescent="0.2">
      <c r="B145" s="3"/>
      <c r="C145" s="3"/>
      <c r="D145" s="3"/>
      <c r="E145" s="3"/>
      <c r="F145" s="3"/>
      <c r="G145" s="3"/>
      <c r="H145" s="3"/>
      <c r="I145" s="3"/>
      <c r="J145" s="3"/>
      <c r="K145" s="3"/>
      <c r="L145" s="3"/>
    </row>
    <row r="146" spans="2:12" ht="12.75" x14ac:dyDescent="0.2">
      <c r="B146" s="3"/>
      <c r="C146" s="3"/>
      <c r="D146" s="3"/>
      <c r="E146" s="3"/>
      <c r="F146" s="3"/>
      <c r="G146" s="3"/>
      <c r="H146" s="3"/>
      <c r="I146" s="3"/>
      <c r="J146" s="3"/>
      <c r="K146" s="3"/>
      <c r="L146" s="3"/>
    </row>
    <row r="147" spans="2:12" ht="12.75" x14ac:dyDescent="0.2">
      <c r="B147" s="3"/>
      <c r="C147" s="3"/>
      <c r="D147" s="3"/>
      <c r="E147" s="3"/>
      <c r="F147" s="3"/>
      <c r="G147" s="3"/>
      <c r="H147" s="3"/>
      <c r="I147" s="3"/>
      <c r="J147" s="3"/>
      <c r="K147" s="3"/>
      <c r="L147" s="3"/>
    </row>
    <row r="148" spans="2:12" ht="12.75" x14ac:dyDescent="0.2">
      <c r="B148" s="3"/>
      <c r="C148" s="3"/>
      <c r="D148" s="3"/>
      <c r="E148" s="3"/>
      <c r="F148" s="3"/>
      <c r="G148" s="3"/>
      <c r="H148" s="3"/>
      <c r="I148" s="3"/>
      <c r="J148" s="3"/>
      <c r="K148" s="3"/>
      <c r="L148" s="3"/>
    </row>
    <row r="149" spans="2:12" ht="12.75" x14ac:dyDescent="0.2">
      <c r="B149" s="3"/>
      <c r="C149" s="3"/>
      <c r="D149" s="3"/>
      <c r="E149" s="3"/>
      <c r="F149" s="3"/>
      <c r="G149" s="3"/>
      <c r="H149" s="3"/>
      <c r="I149" s="3"/>
      <c r="J149" s="3"/>
      <c r="K149" s="3"/>
      <c r="L149" s="3"/>
    </row>
    <row r="150" spans="2:12" ht="12.75" x14ac:dyDescent="0.2">
      <c r="B150" s="3"/>
      <c r="C150" s="3"/>
      <c r="D150" s="3"/>
      <c r="E150" s="3"/>
      <c r="F150" s="3"/>
      <c r="G150" s="3"/>
      <c r="H150" s="3"/>
      <c r="I150" s="3"/>
      <c r="J150" s="3"/>
      <c r="K150" s="3"/>
      <c r="L150" s="3"/>
    </row>
    <row r="151" spans="2:12" ht="12.75" x14ac:dyDescent="0.2">
      <c r="B151" s="3"/>
      <c r="C151" s="3"/>
      <c r="D151" s="3"/>
      <c r="E151" s="3"/>
      <c r="F151" s="3"/>
      <c r="G151" s="3"/>
      <c r="H151" s="3"/>
      <c r="I151" s="3"/>
      <c r="J151" s="3"/>
      <c r="K151" s="3"/>
      <c r="L151" s="3"/>
    </row>
    <row r="152" spans="2:12" ht="12.75" x14ac:dyDescent="0.2">
      <c r="B152" s="3"/>
      <c r="C152" s="3"/>
      <c r="D152" s="3"/>
      <c r="E152" s="3"/>
      <c r="F152" s="3"/>
      <c r="G152" s="3"/>
      <c r="H152" s="3"/>
      <c r="I152" s="3"/>
      <c r="J152" s="3"/>
      <c r="K152" s="3"/>
      <c r="L152" s="3"/>
    </row>
    <row r="153" spans="2:12" ht="12.75" x14ac:dyDescent="0.2">
      <c r="B153" s="3"/>
      <c r="C153" s="3"/>
      <c r="D153" s="3"/>
      <c r="E153" s="3"/>
      <c r="F153" s="3"/>
      <c r="G153" s="3"/>
      <c r="H153" s="3"/>
      <c r="I153" s="3"/>
      <c r="J153" s="3"/>
      <c r="K153" s="3"/>
      <c r="L153" s="3"/>
    </row>
    <row r="154" spans="2:12" ht="12.75" x14ac:dyDescent="0.2">
      <c r="B154" s="3"/>
      <c r="C154" s="3"/>
      <c r="D154" s="3"/>
      <c r="E154" s="3"/>
      <c r="F154" s="3"/>
      <c r="G154" s="3"/>
      <c r="H154" s="3"/>
      <c r="I154" s="3"/>
      <c r="J154" s="3"/>
      <c r="K154" s="3"/>
      <c r="L154" s="3"/>
    </row>
    <row r="155" spans="2:12" ht="12.75" x14ac:dyDescent="0.2">
      <c r="B155" s="3"/>
      <c r="C155" s="3"/>
      <c r="D155" s="3"/>
      <c r="E155" s="3"/>
      <c r="F155" s="3"/>
      <c r="G155" s="3"/>
      <c r="H155" s="3"/>
      <c r="I155" s="3"/>
      <c r="J155" s="3"/>
      <c r="K155" s="3"/>
      <c r="L155" s="3"/>
    </row>
    <row r="156" spans="2:12" ht="12.75" x14ac:dyDescent="0.2">
      <c r="B156" s="3"/>
      <c r="C156" s="3"/>
      <c r="D156" s="3"/>
      <c r="E156" s="3"/>
      <c r="F156" s="3"/>
      <c r="G156" s="3"/>
      <c r="H156" s="3"/>
      <c r="I156" s="3"/>
      <c r="J156" s="3"/>
      <c r="K156" s="3"/>
      <c r="L156" s="3"/>
    </row>
    <row r="157" spans="2:12" ht="12.75" x14ac:dyDescent="0.2">
      <c r="B157" s="3"/>
      <c r="C157" s="3"/>
      <c r="D157" s="3"/>
      <c r="E157" s="3"/>
      <c r="F157" s="3"/>
      <c r="G157" s="3"/>
      <c r="H157" s="3"/>
      <c r="I157" s="3"/>
      <c r="J157" s="3"/>
      <c r="K157" s="3"/>
      <c r="L157" s="3"/>
    </row>
    <row r="158" spans="2:12" ht="12.75" x14ac:dyDescent="0.2">
      <c r="B158" s="3"/>
      <c r="C158" s="3"/>
      <c r="D158" s="3"/>
      <c r="E158" s="3"/>
      <c r="F158" s="3"/>
      <c r="G158" s="3"/>
      <c r="H158" s="3"/>
      <c r="I158" s="3"/>
      <c r="J158" s="3"/>
      <c r="K158" s="3"/>
      <c r="L158" s="3"/>
    </row>
    <row r="159" spans="2:12" ht="12.75" x14ac:dyDescent="0.2">
      <c r="B159" s="3"/>
      <c r="C159" s="3"/>
      <c r="D159" s="3"/>
      <c r="E159" s="3"/>
      <c r="F159" s="3"/>
      <c r="G159" s="3"/>
      <c r="H159" s="3"/>
      <c r="I159" s="3"/>
      <c r="J159" s="3"/>
      <c r="K159" s="3"/>
      <c r="L159" s="3"/>
    </row>
    <row r="160" spans="2:12" ht="12.75" x14ac:dyDescent="0.2">
      <c r="B160" s="3"/>
      <c r="C160" s="3"/>
      <c r="D160" s="3"/>
      <c r="E160" s="3"/>
      <c r="F160" s="3"/>
      <c r="G160" s="3"/>
      <c r="H160" s="3"/>
      <c r="I160" s="3"/>
      <c r="J160" s="3"/>
      <c r="K160" s="3"/>
      <c r="L160" s="3"/>
    </row>
    <row r="161" spans="2:12" ht="12.75" x14ac:dyDescent="0.2">
      <c r="B161" s="3"/>
      <c r="C161" s="3"/>
      <c r="D161" s="3"/>
      <c r="E161" s="3"/>
      <c r="F161" s="3"/>
      <c r="G161" s="3"/>
      <c r="H161" s="3"/>
      <c r="I161" s="3"/>
      <c r="J161" s="3"/>
      <c r="K161" s="3"/>
      <c r="L161" s="3"/>
    </row>
    <row r="162" spans="2:12" ht="12.75" x14ac:dyDescent="0.2">
      <c r="B162" s="3"/>
      <c r="C162" s="3"/>
      <c r="D162" s="3"/>
      <c r="E162" s="3"/>
      <c r="F162" s="3"/>
      <c r="G162" s="3"/>
      <c r="H162" s="3"/>
      <c r="I162" s="3"/>
      <c r="J162" s="3"/>
      <c r="K162" s="3"/>
      <c r="L162" s="3"/>
    </row>
    <row r="163" spans="2:12" ht="12.75" x14ac:dyDescent="0.2">
      <c r="B163" s="3"/>
      <c r="C163" s="3"/>
      <c r="D163" s="3"/>
      <c r="E163" s="3"/>
      <c r="F163" s="3"/>
      <c r="G163" s="3"/>
      <c r="H163" s="3"/>
      <c r="I163" s="3"/>
      <c r="J163" s="3"/>
      <c r="K163" s="3"/>
      <c r="L163" s="3"/>
    </row>
    <row r="164" spans="2:12" ht="12.75" x14ac:dyDescent="0.2">
      <c r="B164" s="3"/>
      <c r="C164" s="3"/>
      <c r="D164" s="3"/>
      <c r="E164" s="3"/>
      <c r="F164" s="3"/>
      <c r="G164" s="3"/>
      <c r="H164" s="3"/>
      <c r="I164" s="3"/>
      <c r="J164" s="3"/>
      <c r="K164" s="3"/>
      <c r="L164" s="3"/>
    </row>
    <row r="165" spans="2:12" ht="12.75" x14ac:dyDescent="0.2">
      <c r="B165" s="3"/>
      <c r="C165" s="3"/>
      <c r="D165" s="3"/>
      <c r="E165" s="3"/>
      <c r="F165" s="3"/>
      <c r="G165" s="3"/>
      <c r="H165" s="3"/>
      <c r="I165" s="3"/>
      <c r="J165" s="3"/>
      <c r="K165" s="3"/>
      <c r="L165" s="3"/>
    </row>
    <row r="166" spans="2:12" ht="12.75" x14ac:dyDescent="0.2">
      <c r="B166" s="3"/>
      <c r="C166" s="3"/>
      <c r="D166" s="3"/>
      <c r="E166" s="3"/>
      <c r="F166" s="3"/>
      <c r="G166" s="3"/>
      <c r="H166" s="3"/>
      <c r="I166" s="3"/>
      <c r="J166" s="3"/>
      <c r="K166" s="3"/>
      <c r="L166" s="3"/>
    </row>
    <row r="167" spans="2:12" ht="12.75" x14ac:dyDescent="0.2">
      <c r="B167" s="3"/>
      <c r="C167" s="3"/>
      <c r="D167" s="3"/>
      <c r="E167" s="3"/>
      <c r="F167" s="3"/>
      <c r="G167" s="3"/>
      <c r="H167" s="3"/>
      <c r="I167" s="3"/>
      <c r="J167" s="3"/>
      <c r="K167" s="3"/>
      <c r="L167" s="3"/>
    </row>
    <row r="168" spans="2:12" ht="12.75" x14ac:dyDescent="0.2">
      <c r="B168" s="3"/>
      <c r="C168" s="3"/>
      <c r="D168" s="3"/>
      <c r="E168" s="3"/>
      <c r="F168" s="3"/>
      <c r="G168" s="3"/>
      <c r="H168" s="3"/>
      <c r="I168" s="3"/>
      <c r="J168" s="3"/>
      <c r="K168" s="3"/>
      <c r="L168" s="3"/>
    </row>
    <row r="169" spans="2:12" ht="12.75" x14ac:dyDescent="0.2">
      <c r="B169" s="3"/>
      <c r="C169" s="3"/>
      <c r="D169" s="3"/>
      <c r="E169" s="3"/>
      <c r="F169" s="3"/>
      <c r="G169" s="3"/>
      <c r="H169" s="3"/>
      <c r="I169" s="3"/>
      <c r="J169" s="3"/>
      <c r="K169" s="3"/>
      <c r="L169" s="3"/>
    </row>
    <row r="170" spans="2:12" ht="12.75" x14ac:dyDescent="0.2">
      <c r="B170" s="3"/>
      <c r="C170" s="3"/>
      <c r="D170" s="3"/>
      <c r="E170" s="3"/>
      <c r="F170" s="3"/>
      <c r="G170" s="3"/>
      <c r="H170" s="3"/>
      <c r="I170" s="3"/>
      <c r="J170" s="3"/>
      <c r="K170" s="3"/>
      <c r="L170" s="3"/>
    </row>
    <row r="171" spans="2:12" ht="12.75" x14ac:dyDescent="0.2">
      <c r="B171" s="3"/>
      <c r="C171" s="3"/>
      <c r="D171" s="3"/>
      <c r="E171" s="3"/>
      <c r="F171" s="3"/>
      <c r="G171" s="3"/>
      <c r="H171" s="3"/>
      <c r="I171" s="3"/>
      <c r="J171" s="3"/>
      <c r="K171" s="3"/>
      <c r="L171" s="3"/>
    </row>
    <row r="172" spans="2:12" ht="12.75" x14ac:dyDescent="0.2">
      <c r="B172" s="3"/>
      <c r="C172" s="3"/>
      <c r="D172" s="3"/>
      <c r="E172" s="3"/>
      <c r="F172" s="3"/>
      <c r="G172" s="3"/>
      <c r="H172" s="3"/>
      <c r="I172" s="3"/>
      <c r="J172" s="3"/>
      <c r="K172" s="3"/>
      <c r="L172" s="3"/>
    </row>
    <row r="173" spans="2:12" ht="12.75" x14ac:dyDescent="0.2">
      <c r="B173" s="3"/>
      <c r="C173" s="3"/>
      <c r="D173" s="3"/>
      <c r="E173" s="3"/>
      <c r="F173" s="3"/>
      <c r="G173" s="3"/>
      <c r="H173" s="3"/>
      <c r="I173" s="3"/>
      <c r="J173" s="3"/>
      <c r="K173" s="3"/>
      <c r="L173" s="3"/>
    </row>
    <row r="174" spans="2:12" ht="12.75" x14ac:dyDescent="0.2">
      <c r="B174" s="3"/>
      <c r="C174" s="3"/>
      <c r="D174" s="3"/>
      <c r="E174" s="3"/>
      <c r="F174" s="3"/>
      <c r="G174" s="3"/>
      <c r="H174" s="3"/>
      <c r="I174" s="3"/>
      <c r="J174" s="3"/>
      <c r="K174" s="3"/>
      <c r="L174" s="3"/>
    </row>
    <row r="175" spans="2:12" ht="12.75" x14ac:dyDescent="0.2">
      <c r="B175" s="3"/>
      <c r="C175" s="3"/>
      <c r="D175" s="3"/>
      <c r="E175" s="3"/>
      <c r="F175" s="3"/>
      <c r="G175" s="3"/>
      <c r="H175" s="3"/>
      <c r="I175" s="3"/>
      <c r="J175" s="3"/>
      <c r="K175" s="3"/>
      <c r="L175" s="3"/>
    </row>
    <row r="176" spans="2:12" ht="12.75" x14ac:dyDescent="0.2">
      <c r="B176" s="3"/>
      <c r="C176" s="3"/>
      <c r="D176" s="3"/>
      <c r="E176" s="3"/>
      <c r="F176" s="3"/>
      <c r="G176" s="3"/>
      <c r="H176" s="3"/>
      <c r="I176" s="3"/>
      <c r="J176" s="3"/>
      <c r="K176" s="3"/>
      <c r="L176" s="3"/>
    </row>
    <row r="177" spans="2:12" ht="12.75" x14ac:dyDescent="0.2">
      <c r="B177" s="3"/>
      <c r="C177" s="3"/>
      <c r="D177" s="3"/>
      <c r="E177" s="3"/>
      <c r="F177" s="3"/>
      <c r="G177" s="3"/>
      <c r="H177" s="3"/>
      <c r="I177" s="3"/>
      <c r="J177" s="3"/>
      <c r="K177" s="3"/>
      <c r="L177" s="3"/>
    </row>
    <row r="178" spans="2:12" ht="12.75" x14ac:dyDescent="0.2">
      <c r="B178" s="3"/>
      <c r="C178" s="3"/>
      <c r="D178" s="3"/>
      <c r="E178" s="3"/>
      <c r="F178" s="3"/>
      <c r="G178" s="3"/>
      <c r="H178" s="3"/>
      <c r="I178" s="3"/>
      <c r="J178" s="3"/>
      <c r="K178" s="3"/>
      <c r="L178" s="3"/>
    </row>
    <row r="179" spans="2:12" ht="12.75" x14ac:dyDescent="0.2">
      <c r="B179" s="3"/>
      <c r="C179" s="3"/>
      <c r="D179" s="3"/>
      <c r="E179" s="3"/>
      <c r="F179" s="3"/>
      <c r="G179" s="3"/>
      <c r="H179" s="3"/>
      <c r="I179" s="3"/>
      <c r="J179" s="3"/>
      <c r="K179" s="3"/>
      <c r="L179" s="3"/>
    </row>
    <row r="180" spans="2:12" ht="12.75" x14ac:dyDescent="0.2">
      <c r="B180" s="3"/>
      <c r="C180" s="3"/>
      <c r="D180" s="3"/>
      <c r="E180" s="3"/>
      <c r="F180" s="3"/>
      <c r="G180" s="3"/>
      <c r="H180" s="3"/>
      <c r="I180" s="3"/>
      <c r="J180" s="3"/>
      <c r="K180" s="3"/>
      <c r="L180" s="3"/>
    </row>
    <row r="181" spans="2:12" ht="12.75" x14ac:dyDescent="0.2">
      <c r="B181" s="3"/>
      <c r="C181" s="3"/>
      <c r="D181" s="3"/>
      <c r="E181" s="3"/>
      <c r="F181" s="3"/>
      <c r="G181" s="3"/>
      <c r="H181" s="3"/>
      <c r="I181" s="3"/>
      <c r="J181" s="3"/>
      <c r="K181" s="3"/>
      <c r="L181" s="3"/>
    </row>
    <row r="182" spans="2:12" ht="12.75" x14ac:dyDescent="0.2">
      <c r="B182" s="3"/>
      <c r="C182" s="3"/>
      <c r="D182" s="3"/>
      <c r="E182" s="3"/>
      <c r="F182" s="3"/>
      <c r="G182" s="3"/>
      <c r="H182" s="3"/>
      <c r="I182" s="3"/>
      <c r="J182" s="3"/>
      <c r="K182" s="3"/>
      <c r="L182" s="3"/>
    </row>
    <row r="183" spans="2:12" ht="12.75" x14ac:dyDescent="0.2">
      <c r="B183" s="3"/>
      <c r="C183" s="3"/>
      <c r="D183" s="3"/>
      <c r="E183" s="3"/>
      <c r="F183" s="3"/>
      <c r="G183" s="3"/>
      <c r="H183" s="3"/>
      <c r="I183" s="3"/>
      <c r="J183" s="3"/>
      <c r="K183" s="3"/>
      <c r="L183" s="3"/>
    </row>
    <row r="184" spans="2:12" ht="12.75" x14ac:dyDescent="0.2">
      <c r="B184" s="3"/>
      <c r="C184" s="3"/>
      <c r="D184" s="3"/>
      <c r="E184" s="3"/>
      <c r="F184" s="3"/>
      <c r="G184" s="3"/>
      <c r="H184" s="3"/>
      <c r="I184" s="3"/>
      <c r="J184" s="3"/>
      <c r="K184" s="3"/>
      <c r="L184" s="3"/>
    </row>
    <row r="185" spans="2:12" ht="12.75" x14ac:dyDescent="0.2">
      <c r="B185" s="3"/>
      <c r="C185" s="3"/>
      <c r="D185" s="3"/>
      <c r="E185" s="3"/>
      <c r="F185" s="3"/>
      <c r="G185" s="3"/>
      <c r="H185" s="3"/>
      <c r="I185" s="3"/>
      <c r="J185" s="3"/>
      <c r="K185" s="3"/>
      <c r="L185" s="3"/>
    </row>
    <row r="186" spans="2:12" ht="12.75" x14ac:dyDescent="0.2">
      <c r="B186" s="3"/>
      <c r="C186" s="3"/>
      <c r="D186" s="3"/>
      <c r="E186" s="3"/>
      <c r="F186" s="3"/>
      <c r="G186" s="3"/>
      <c r="H186" s="3"/>
      <c r="I186" s="3"/>
      <c r="J186" s="3"/>
      <c r="K186" s="3"/>
      <c r="L186" s="3"/>
    </row>
    <row r="187" spans="2:12" ht="12.75" x14ac:dyDescent="0.2">
      <c r="B187" s="3"/>
      <c r="C187" s="3"/>
      <c r="D187" s="3"/>
      <c r="E187" s="3"/>
      <c r="F187" s="3"/>
      <c r="G187" s="3"/>
      <c r="H187" s="3"/>
      <c r="I187" s="3"/>
      <c r="J187" s="3"/>
      <c r="K187" s="3"/>
      <c r="L187" s="3"/>
    </row>
    <row r="188" spans="2:12" ht="12.75" x14ac:dyDescent="0.2">
      <c r="B188" s="3"/>
      <c r="C188" s="3"/>
      <c r="D188" s="3"/>
      <c r="E188" s="3"/>
      <c r="F188" s="3"/>
      <c r="G188" s="3"/>
      <c r="H188" s="3"/>
      <c r="I188" s="3"/>
      <c r="J188" s="3"/>
      <c r="K188" s="3"/>
      <c r="L188" s="3"/>
    </row>
    <row r="189" spans="2:12" ht="12.75" x14ac:dyDescent="0.2">
      <c r="B189" s="3"/>
      <c r="C189" s="3"/>
      <c r="D189" s="3"/>
      <c r="E189" s="3"/>
      <c r="F189" s="3"/>
      <c r="G189" s="3"/>
      <c r="H189" s="3"/>
      <c r="I189" s="3"/>
      <c r="J189" s="3"/>
      <c r="K189" s="3"/>
      <c r="L189" s="3"/>
    </row>
    <row r="190" spans="2:12" ht="12.75" x14ac:dyDescent="0.2">
      <c r="B190" s="3"/>
      <c r="C190" s="3"/>
      <c r="D190" s="3"/>
      <c r="E190" s="3"/>
      <c r="F190" s="3"/>
      <c r="G190" s="3"/>
      <c r="H190" s="3"/>
      <c r="I190" s="3"/>
      <c r="J190" s="3"/>
      <c r="K190" s="3"/>
      <c r="L190" s="3"/>
    </row>
    <row r="191" spans="2:12" ht="12.75" x14ac:dyDescent="0.2">
      <c r="B191" s="3"/>
      <c r="C191" s="3"/>
      <c r="D191" s="3"/>
      <c r="E191" s="3"/>
      <c r="F191" s="3"/>
      <c r="G191" s="3"/>
      <c r="H191" s="3"/>
      <c r="I191" s="3"/>
      <c r="J191" s="3"/>
      <c r="K191" s="3"/>
      <c r="L191" s="3"/>
    </row>
    <row r="192" spans="2:12" ht="12.75" x14ac:dyDescent="0.2">
      <c r="B192" s="3"/>
      <c r="C192" s="3"/>
      <c r="D192" s="3"/>
      <c r="E192" s="3"/>
      <c r="F192" s="3"/>
      <c r="G192" s="3"/>
      <c r="H192" s="3"/>
      <c r="I192" s="3"/>
      <c r="J192" s="3"/>
      <c r="K192" s="3"/>
      <c r="L192" s="3"/>
    </row>
    <row r="193" spans="2:12" ht="12.75" x14ac:dyDescent="0.2">
      <c r="B193" s="3"/>
      <c r="C193" s="3"/>
      <c r="D193" s="3"/>
      <c r="E193" s="3"/>
      <c r="F193" s="3"/>
      <c r="G193" s="3"/>
      <c r="H193" s="3"/>
      <c r="I193" s="3"/>
      <c r="J193" s="3"/>
      <c r="K193" s="3"/>
      <c r="L193" s="3"/>
    </row>
    <row r="194" spans="2:12" ht="12.75" x14ac:dyDescent="0.2">
      <c r="B194" s="3"/>
      <c r="C194" s="3"/>
      <c r="D194" s="3"/>
      <c r="E194" s="3"/>
      <c r="F194" s="3"/>
      <c r="G194" s="3"/>
      <c r="H194" s="3"/>
      <c r="I194" s="3"/>
      <c r="J194" s="3"/>
      <c r="K194" s="3"/>
      <c r="L194" s="3"/>
    </row>
    <row r="195" spans="2:12" ht="12.75" x14ac:dyDescent="0.2">
      <c r="B195" s="3"/>
      <c r="C195" s="3"/>
      <c r="D195" s="3"/>
      <c r="E195" s="3"/>
      <c r="F195" s="3"/>
      <c r="G195" s="3"/>
      <c r="H195" s="3"/>
      <c r="I195" s="3"/>
      <c r="J195" s="3"/>
      <c r="K195" s="3"/>
      <c r="L195" s="3"/>
    </row>
    <row r="196" spans="2:12" ht="12.75" x14ac:dyDescent="0.2">
      <c r="B196" s="3"/>
      <c r="C196" s="3"/>
      <c r="D196" s="3"/>
      <c r="E196" s="3"/>
      <c r="F196" s="3"/>
      <c r="G196" s="3"/>
      <c r="H196" s="3"/>
      <c r="I196" s="3"/>
      <c r="J196" s="3"/>
      <c r="K196" s="3"/>
      <c r="L196" s="3"/>
    </row>
    <row r="197" spans="2:12" ht="12.75" x14ac:dyDescent="0.2">
      <c r="B197" s="3"/>
      <c r="C197" s="3"/>
      <c r="D197" s="3"/>
      <c r="E197" s="3"/>
      <c r="F197" s="3"/>
      <c r="G197" s="3"/>
      <c r="H197" s="3"/>
      <c r="I197" s="3"/>
      <c r="J197" s="3"/>
      <c r="K197" s="3"/>
      <c r="L197" s="3"/>
    </row>
    <row r="198" spans="2:12" ht="12.75" x14ac:dyDescent="0.2">
      <c r="B198" s="3"/>
      <c r="C198" s="3"/>
      <c r="D198" s="3"/>
      <c r="E198" s="3"/>
      <c r="F198" s="3"/>
      <c r="G198" s="3"/>
      <c r="H198" s="3"/>
      <c r="I198" s="3"/>
      <c r="J198" s="3"/>
      <c r="K198" s="3"/>
      <c r="L198" s="3"/>
    </row>
    <row r="199" spans="2:12" ht="12.75" x14ac:dyDescent="0.2">
      <c r="B199" s="3"/>
      <c r="C199" s="3"/>
      <c r="D199" s="3"/>
      <c r="E199" s="3"/>
      <c r="F199" s="3"/>
      <c r="G199" s="3"/>
      <c r="H199" s="3"/>
      <c r="I199" s="3"/>
      <c r="J199" s="3"/>
      <c r="K199" s="3"/>
      <c r="L199" s="3"/>
    </row>
    <row r="200" spans="2:12" ht="12.75" x14ac:dyDescent="0.2">
      <c r="B200" s="3"/>
      <c r="C200" s="3"/>
      <c r="D200" s="3"/>
      <c r="E200" s="3"/>
      <c r="F200" s="3"/>
      <c r="G200" s="3"/>
      <c r="H200" s="3"/>
      <c r="I200" s="3"/>
      <c r="J200" s="3"/>
      <c r="K200" s="3"/>
      <c r="L200" s="3"/>
    </row>
    <row r="201" spans="2:12" ht="12.75" x14ac:dyDescent="0.2">
      <c r="B201" s="3"/>
      <c r="C201" s="3"/>
      <c r="D201" s="3"/>
      <c r="E201" s="3"/>
      <c r="F201" s="3"/>
      <c r="G201" s="3"/>
      <c r="H201" s="3"/>
      <c r="I201" s="3"/>
      <c r="J201" s="3"/>
      <c r="K201" s="3"/>
      <c r="L201" s="3"/>
    </row>
    <row r="202" spans="2:12" ht="12.75" x14ac:dyDescent="0.2">
      <c r="B202" s="3"/>
      <c r="C202" s="3"/>
      <c r="D202" s="3"/>
      <c r="E202" s="3"/>
      <c r="F202" s="3"/>
      <c r="G202" s="3"/>
      <c r="H202" s="3"/>
      <c r="I202" s="3"/>
      <c r="J202" s="3"/>
      <c r="K202" s="3"/>
      <c r="L202" s="3"/>
    </row>
    <row r="203" spans="2:12" ht="12.75" x14ac:dyDescent="0.2">
      <c r="B203" s="3"/>
      <c r="C203" s="3"/>
      <c r="D203" s="3"/>
      <c r="E203" s="3"/>
      <c r="F203" s="3"/>
      <c r="G203" s="3"/>
      <c r="H203" s="3"/>
      <c r="I203" s="3"/>
      <c r="J203" s="3"/>
      <c r="K203" s="3"/>
      <c r="L203" s="3"/>
    </row>
    <row r="204" spans="2:12" ht="12.75" x14ac:dyDescent="0.2">
      <c r="B204" s="3"/>
      <c r="C204" s="3"/>
      <c r="D204" s="3"/>
      <c r="E204" s="3"/>
      <c r="F204" s="3"/>
      <c r="G204" s="3"/>
      <c r="H204" s="3"/>
      <c r="I204" s="3"/>
      <c r="J204" s="3"/>
      <c r="K204" s="3"/>
      <c r="L204" s="3"/>
    </row>
    <row r="205" spans="2:12" ht="12.75" x14ac:dyDescent="0.2">
      <c r="B205" s="3"/>
      <c r="C205" s="3"/>
      <c r="D205" s="3"/>
      <c r="E205" s="3"/>
      <c r="F205" s="3"/>
      <c r="G205" s="3"/>
      <c r="H205" s="3"/>
      <c r="I205" s="3"/>
      <c r="J205" s="3"/>
      <c r="K205" s="3"/>
      <c r="L205" s="3"/>
    </row>
    <row r="206" spans="2:12" ht="12.75" x14ac:dyDescent="0.2">
      <c r="B206" s="3"/>
      <c r="C206" s="3"/>
      <c r="D206" s="3"/>
      <c r="E206" s="3"/>
      <c r="F206" s="3"/>
      <c r="G206" s="3"/>
      <c r="H206" s="3"/>
      <c r="I206" s="3"/>
      <c r="J206" s="3"/>
      <c r="K206" s="3"/>
      <c r="L206" s="3"/>
    </row>
    <row r="207" spans="2:12" ht="12.75" x14ac:dyDescent="0.2">
      <c r="B207" s="3"/>
      <c r="C207" s="3"/>
      <c r="D207" s="3"/>
      <c r="E207" s="3"/>
      <c r="F207" s="3"/>
      <c r="G207" s="3"/>
      <c r="H207" s="3"/>
      <c r="I207" s="3"/>
      <c r="J207" s="3"/>
      <c r="K207" s="3"/>
      <c r="L207" s="3"/>
    </row>
    <row r="208" spans="2:12" ht="12.75" x14ac:dyDescent="0.2">
      <c r="B208" s="3"/>
      <c r="C208" s="3"/>
      <c r="D208" s="3"/>
      <c r="E208" s="3"/>
      <c r="F208" s="3"/>
      <c r="G208" s="3"/>
      <c r="H208" s="3"/>
      <c r="I208" s="3"/>
      <c r="J208" s="3"/>
      <c r="K208" s="3"/>
      <c r="L208" s="3"/>
    </row>
    <row r="209" spans="2:12" ht="12.75" x14ac:dyDescent="0.2">
      <c r="B209" s="3"/>
      <c r="C209" s="3"/>
      <c r="D209" s="3"/>
      <c r="E209" s="3"/>
      <c r="F209" s="3"/>
      <c r="G209" s="3"/>
      <c r="H209" s="3"/>
      <c r="I209" s="3"/>
      <c r="J209" s="3"/>
      <c r="K209" s="3"/>
      <c r="L209" s="3"/>
    </row>
    <row r="210" spans="2:12" ht="12.75" x14ac:dyDescent="0.2">
      <c r="B210" s="3"/>
      <c r="C210" s="3"/>
      <c r="D210" s="3"/>
      <c r="E210" s="3"/>
      <c r="F210" s="3"/>
      <c r="G210" s="3"/>
      <c r="H210" s="3"/>
      <c r="I210" s="3"/>
      <c r="J210" s="3"/>
      <c r="K210" s="3"/>
      <c r="L210" s="3"/>
    </row>
    <row r="211" spans="2:12" ht="12.75" x14ac:dyDescent="0.2">
      <c r="B211" s="3"/>
      <c r="C211" s="3"/>
      <c r="D211" s="3"/>
      <c r="E211" s="3"/>
      <c r="F211" s="3"/>
      <c r="G211" s="3"/>
      <c r="H211" s="3"/>
      <c r="I211" s="3"/>
      <c r="J211" s="3"/>
      <c r="K211" s="3"/>
      <c r="L211" s="3"/>
    </row>
    <row r="212" spans="2:12" ht="12.75" x14ac:dyDescent="0.2">
      <c r="B212" s="3"/>
      <c r="C212" s="3"/>
      <c r="D212" s="3"/>
      <c r="E212" s="3"/>
      <c r="F212" s="3"/>
      <c r="G212" s="3"/>
      <c r="H212" s="3"/>
      <c r="I212" s="3"/>
      <c r="J212" s="3"/>
      <c r="K212" s="3"/>
      <c r="L212" s="3"/>
    </row>
    <row r="213" spans="2:12" ht="12.75" x14ac:dyDescent="0.2">
      <c r="B213" s="3"/>
      <c r="C213" s="3"/>
      <c r="D213" s="3"/>
      <c r="E213" s="3"/>
      <c r="F213" s="3"/>
      <c r="G213" s="3"/>
      <c r="H213" s="3"/>
      <c r="I213" s="3"/>
      <c r="J213" s="3"/>
      <c r="K213" s="3"/>
      <c r="L213" s="3"/>
    </row>
    <row r="214" spans="2:12" ht="12.75" x14ac:dyDescent="0.2">
      <c r="B214" s="3"/>
      <c r="C214" s="3"/>
      <c r="D214" s="3"/>
      <c r="E214" s="3"/>
      <c r="F214" s="3"/>
      <c r="G214" s="3"/>
      <c r="H214" s="3"/>
      <c r="I214" s="3"/>
      <c r="J214" s="3"/>
      <c r="K214" s="3"/>
      <c r="L214" s="3"/>
    </row>
    <row r="215" spans="2:12" ht="12.75" x14ac:dyDescent="0.2">
      <c r="B215" s="3"/>
      <c r="C215" s="3"/>
      <c r="D215" s="3"/>
      <c r="E215" s="3"/>
      <c r="F215" s="3"/>
      <c r="G215" s="3"/>
      <c r="H215" s="3"/>
      <c r="I215" s="3"/>
      <c r="J215" s="3"/>
      <c r="K215" s="3"/>
      <c r="L215" s="3"/>
    </row>
    <row r="216" spans="2:12" ht="12.75" x14ac:dyDescent="0.2">
      <c r="B216" s="3"/>
      <c r="C216" s="3"/>
      <c r="D216" s="3"/>
      <c r="E216" s="3"/>
      <c r="F216" s="3"/>
      <c r="G216" s="3"/>
      <c r="H216" s="3"/>
      <c r="I216" s="3"/>
      <c r="J216" s="3"/>
      <c r="K216" s="3"/>
      <c r="L216" s="3"/>
    </row>
    <row r="217" spans="2:12" ht="12.75" x14ac:dyDescent="0.2">
      <c r="B217" s="3"/>
      <c r="C217" s="3"/>
      <c r="D217" s="3"/>
      <c r="E217" s="3"/>
      <c r="F217" s="3"/>
      <c r="G217" s="3"/>
      <c r="H217" s="3"/>
      <c r="I217" s="3"/>
      <c r="J217" s="3"/>
      <c r="K217" s="3"/>
      <c r="L217" s="3"/>
    </row>
    <row r="218" spans="2:12" ht="12.75" x14ac:dyDescent="0.2">
      <c r="B218" s="3"/>
      <c r="C218" s="3"/>
      <c r="D218" s="3"/>
      <c r="E218" s="3"/>
      <c r="F218" s="3"/>
      <c r="G218" s="3"/>
      <c r="H218" s="3"/>
      <c r="I218" s="3"/>
      <c r="J218" s="3"/>
      <c r="K218" s="3"/>
      <c r="L218" s="3"/>
    </row>
    <row r="219" spans="2:12" ht="12.75" x14ac:dyDescent="0.2">
      <c r="B219" s="3"/>
      <c r="C219" s="3"/>
      <c r="D219" s="3"/>
      <c r="E219" s="3"/>
      <c r="F219" s="3"/>
      <c r="G219" s="3"/>
      <c r="H219" s="3"/>
      <c r="I219" s="3"/>
      <c r="J219" s="3"/>
      <c r="K219" s="3"/>
      <c r="L219" s="3"/>
    </row>
    <row r="220" spans="2:12" ht="12.75" x14ac:dyDescent="0.2">
      <c r="B220" s="3"/>
      <c r="C220" s="3"/>
      <c r="D220" s="3"/>
      <c r="E220" s="3"/>
      <c r="F220" s="3"/>
      <c r="G220" s="3"/>
      <c r="H220" s="3"/>
      <c r="I220" s="3"/>
      <c r="J220" s="3"/>
      <c r="K220" s="3"/>
      <c r="L220" s="3"/>
    </row>
    <row r="221" spans="2:12" ht="12.75" x14ac:dyDescent="0.2">
      <c r="B221" s="3"/>
      <c r="C221" s="3"/>
      <c r="D221" s="3"/>
      <c r="E221" s="3"/>
      <c r="F221" s="3"/>
      <c r="G221" s="3"/>
      <c r="H221" s="3"/>
      <c r="I221" s="3"/>
      <c r="J221" s="3"/>
      <c r="K221" s="3"/>
      <c r="L221" s="3"/>
    </row>
    <row r="222" spans="2:12" ht="12.75" x14ac:dyDescent="0.2">
      <c r="B222" s="3"/>
      <c r="C222" s="3"/>
      <c r="D222" s="3"/>
      <c r="E222" s="3"/>
      <c r="F222" s="3"/>
      <c r="G222" s="3"/>
      <c r="H222" s="3"/>
      <c r="I222" s="3"/>
      <c r="J222" s="3"/>
      <c r="K222" s="3"/>
      <c r="L222" s="3"/>
    </row>
    <row r="223" spans="2:12" ht="12.75" x14ac:dyDescent="0.2">
      <c r="B223" s="3"/>
      <c r="C223" s="3"/>
      <c r="D223" s="3"/>
      <c r="E223" s="3"/>
      <c r="F223" s="3"/>
      <c r="G223" s="3"/>
      <c r="H223" s="3"/>
      <c r="I223" s="3"/>
      <c r="J223" s="3"/>
      <c r="K223" s="3"/>
      <c r="L223" s="3"/>
    </row>
    <row r="224" spans="2:12" ht="12.75" x14ac:dyDescent="0.2">
      <c r="B224" s="3"/>
      <c r="C224" s="3"/>
      <c r="D224" s="3"/>
      <c r="E224" s="3"/>
      <c r="F224" s="3"/>
      <c r="G224" s="3"/>
      <c r="H224" s="3"/>
      <c r="I224" s="3"/>
      <c r="J224" s="3"/>
      <c r="K224" s="3"/>
      <c r="L224" s="3"/>
    </row>
    <row r="225" spans="2:12" ht="12.75" x14ac:dyDescent="0.2">
      <c r="B225" s="3"/>
      <c r="C225" s="3"/>
      <c r="D225" s="3"/>
      <c r="E225" s="3"/>
      <c r="F225" s="3"/>
      <c r="G225" s="3"/>
      <c r="H225" s="3"/>
      <c r="I225" s="3"/>
      <c r="J225" s="3"/>
      <c r="K225" s="3"/>
      <c r="L225" s="3"/>
    </row>
    <row r="226" spans="2:12" ht="12.75" x14ac:dyDescent="0.2">
      <c r="B226" s="3"/>
      <c r="C226" s="3"/>
      <c r="D226" s="3"/>
      <c r="E226" s="3"/>
      <c r="F226" s="3"/>
      <c r="G226" s="3"/>
      <c r="H226" s="3"/>
      <c r="I226" s="3"/>
      <c r="J226" s="3"/>
      <c r="K226" s="3"/>
      <c r="L226" s="3"/>
    </row>
    <row r="227" spans="2:12" ht="12.75" x14ac:dyDescent="0.2">
      <c r="B227" s="3"/>
      <c r="C227" s="3"/>
      <c r="D227" s="3"/>
      <c r="E227" s="3"/>
      <c r="F227" s="3"/>
      <c r="G227" s="3"/>
      <c r="H227" s="3"/>
      <c r="I227" s="3"/>
      <c r="J227" s="3"/>
      <c r="K227" s="3"/>
      <c r="L227" s="3"/>
    </row>
    <row r="228" spans="2:12" ht="12.75" x14ac:dyDescent="0.2">
      <c r="B228" s="3"/>
      <c r="C228" s="3"/>
      <c r="D228" s="3"/>
      <c r="E228" s="3"/>
      <c r="F228" s="3"/>
      <c r="G228" s="3"/>
      <c r="H228" s="3"/>
      <c r="I228" s="3"/>
      <c r="J228" s="3"/>
      <c r="K228" s="3"/>
      <c r="L228" s="3"/>
    </row>
    <row r="229" spans="2:12" ht="12.75" x14ac:dyDescent="0.2">
      <c r="B229" s="3"/>
      <c r="C229" s="3"/>
      <c r="D229" s="3"/>
      <c r="E229" s="3"/>
      <c r="F229" s="3"/>
      <c r="G229" s="3"/>
      <c r="H229" s="3"/>
      <c r="I229" s="3"/>
      <c r="J229" s="3"/>
      <c r="K229" s="3"/>
      <c r="L229" s="3"/>
    </row>
    <row r="230" spans="2:12" ht="12.75" x14ac:dyDescent="0.2">
      <c r="B230" s="3"/>
      <c r="C230" s="3"/>
      <c r="D230" s="3"/>
      <c r="E230" s="3"/>
      <c r="F230" s="3"/>
      <c r="G230" s="3"/>
      <c r="H230" s="3"/>
      <c r="I230" s="3"/>
      <c r="J230" s="3"/>
      <c r="K230" s="3"/>
      <c r="L230" s="3"/>
    </row>
    <row r="231" spans="2:12" ht="12.75" x14ac:dyDescent="0.2">
      <c r="B231" s="3"/>
      <c r="C231" s="3"/>
      <c r="D231" s="3"/>
      <c r="E231" s="3"/>
      <c r="F231" s="3"/>
      <c r="G231" s="3"/>
      <c r="H231" s="3"/>
      <c r="I231" s="3"/>
      <c r="J231" s="3"/>
      <c r="K231" s="3"/>
      <c r="L231" s="3"/>
    </row>
    <row r="232" spans="2:12" ht="12.75" x14ac:dyDescent="0.2">
      <c r="B232" s="3"/>
      <c r="C232" s="3"/>
      <c r="D232" s="3"/>
      <c r="E232" s="3"/>
      <c r="F232" s="3"/>
      <c r="G232" s="3"/>
      <c r="H232" s="3"/>
      <c r="I232" s="3"/>
      <c r="J232" s="3"/>
      <c r="K232" s="3"/>
      <c r="L232" s="3"/>
    </row>
    <row r="233" spans="2:12" ht="12.75" x14ac:dyDescent="0.2">
      <c r="B233" s="3"/>
      <c r="C233" s="3"/>
      <c r="D233" s="3"/>
      <c r="E233" s="3"/>
      <c r="F233" s="3"/>
      <c r="G233" s="3"/>
      <c r="H233" s="3"/>
      <c r="I233" s="3"/>
      <c r="J233" s="3"/>
      <c r="K233" s="3"/>
      <c r="L233" s="3"/>
    </row>
    <row r="234" spans="2:12" ht="12.75" x14ac:dyDescent="0.2">
      <c r="B234" s="3"/>
      <c r="C234" s="3"/>
      <c r="D234" s="3"/>
      <c r="E234" s="3"/>
      <c r="F234" s="3"/>
      <c r="G234" s="3"/>
      <c r="H234" s="3"/>
      <c r="I234" s="3"/>
      <c r="J234" s="3"/>
      <c r="K234" s="3"/>
      <c r="L234" s="3"/>
    </row>
    <row r="235" spans="2:12" ht="12.75" x14ac:dyDescent="0.2">
      <c r="B235" s="3"/>
      <c r="C235" s="3"/>
      <c r="D235" s="3"/>
      <c r="E235" s="3"/>
      <c r="F235" s="3"/>
      <c r="G235" s="3"/>
      <c r="H235" s="3"/>
      <c r="I235" s="3"/>
      <c r="J235" s="3"/>
      <c r="K235" s="3"/>
      <c r="L235" s="3"/>
    </row>
    <row r="236" spans="2:12" ht="12.75" x14ac:dyDescent="0.2">
      <c r="B236" s="3"/>
      <c r="C236" s="3"/>
      <c r="D236" s="3"/>
      <c r="E236" s="3"/>
      <c r="F236" s="3"/>
      <c r="G236" s="3"/>
      <c r="H236" s="3"/>
      <c r="I236" s="3"/>
      <c r="J236" s="3"/>
      <c r="K236" s="3"/>
      <c r="L236" s="3"/>
    </row>
    <row r="237" spans="2:12" ht="12.75" x14ac:dyDescent="0.2">
      <c r="B237" s="3"/>
      <c r="C237" s="3"/>
      <c r="D237" s="3"/>
      <c r="E237" s="3"/>
      <c r="F237" s="3"/>
      <c r="G237" s="3"/>
      <c r="H237" s="3"/>
      <c r="I237" s="3"/>
      <c r="J237" s="3"/>
      <c r="K237" s="3"/>
      <c r="L237" s="3"/>
    </row>
    <row r="238" spans="2:12" ht="12.75" x14ac:dyDescent="0.2">
      <c r="B238" s="3"/>
      <c r="C238" s="3"/>
      <c r="D238" s="3"/>
      <c r="E238" s="3"/>
      <c r="F238" s="3"/>
      <c r="G238" s="3"/>
      <c r="H238" s="3"/>
      <c r="I238" s="3"/>
      <c r="J238" s="3"/>
      <c r="K238" s="3"/>
      <c r="L238" s="3"/>
    </row>
    <row r="239" spans="2:12" ht="12.75" x14ac:dyDescent="0.2">
      <c r="B239" s="3"/>
      <c r="C239" s="3"/>
      <c r="D239" s="3"/>
      <c r="E239" s="3"/>
      <c r="F239" s="3"/>
      <c r="G239" s="3"/>
      <c r="H239" s="3"/>
      <c r="I239" s="3"/>
      <c r="J239" s="3"/>
      <c r="K239" s="3"/>
      <c r="L239" s="3"/>
    </row>
    <row r="240" spans="2:12" ht="12.75" x14ac:dyDescent="0.2">
      <c r="B240" s="3"/>
      <c r="C240" s="3"/>
      <c r="D240" s="3"/>
      <c r="E240" s="3"/>
      <c r="F240" s="3"/>
      <c r="G240" s="3"/>
      <c r="H240" s="3"/>
      <c r="I240" s="3"/>
      <c r="J240" s="3"/>
      <c r="K240" s="3"/>
      <c r="L240" s="3"/>
    </row>
    <row r="241" spans="2:12" ht="12.75" x14ac:dyDescent="0.2">
      <c r="B241" s="3"/>
      <c r="C241" s="3"/>
      <c r="D241" s="3"/>
      <c r="E241" s="3"/>
      <c r="F241" s="3"/>
      <c r="G241" s="3"/>
      <c r="H241" s="3"/>
      <c r="I241" s="3"/>
      <c r="J241" s="3"/>
      <c r="K241" s="3"/>
      <c r="L241" s="3"/>
    </row>
    <row r="242" spans="2:12" ht="12.75" x14ac:dyDescent="0.2">
      <c r="B242" s="3"/>
      <c r="C242" s="3"/>
      <c r="D242" s="3"/>
      <c r="E242" s="3"/>
      <c r="F242" s="3"/>
      <c r="G242" s="3"/>
      <c r="H242" s="3"/>
      <c r="I242" s="3"/>
      <c r="J242" s="3"/>
      <c r="K242" s="3"/>
      <c r="L242" s="3"/>
    </row>
    <row r="243" spans="2:12" ht="12.75" x14ac:dyDescent="0.2">
      <c r="B243" s="3"/>
      <c r="C243" s="3"/>
      <c r="D243" s="3"/>
      <c r="E243" s="3"/>
      <c r="F243" s="3"/>
      <c r="G243" s="3"/>
      <c r="H243" s="3"/>
      <c r="I243" s="3"/>
      <c r="J243" s="3"/>
      <c r="K243" s="3"/>
      <c r="L243" s="3"/>
    </row>
    <row r="244" spans="2:12" ht="12.75" x14ac:dyDescent="0.2">
      <c r="B244" s="3"/>
      <c r="C244" s="3"/>
      <c r="D244" s="3"/>
      <c r="E244" s="3"/>
      <c r="F244" s="3"/>
      <c r="G244" s="3"/>
      <c r="H244" s="3"/>
      <c r="I244" s="3"/>
      <c r="J244" s="3"/>
      <c r="K244" s="3"/>
      <c r="L244" s="3"/>
    </row>
    <row r="245" spans="2:12" ht="12.75" x14ac:dyDescent="0.2">
      <c r="B245" s="3"/>
      <c r="C245" s="3"/>
      <c r="D245" s="3"/>
      <c r="E245" s="3"/>
      <c r="F245" s="3"/>
      <c r="G245" s="3"/>
      <c r="H245" s="3"/>
      <c r="I245" s="3"/>
      <c r="J245" s="3"/>
      <c r="K245" s="3"/>
      <c r="L245" s="3"/>
    </row>
    <row r="246" spans="2:12" ht="12.75" x14ac:dyDescent="0.2">
      <c r="B246" s="3"/>
      <c r="C246" s="3"/>
      <c r="D246" s="3"/>
      <c r="E246" s="3"/>
      <c r="F246" s="3"/>
      <c r="G246" s="3"/>
      <c r="H246" s="3"/>
      <c r="I246" s="3"/>
      <c r="J246" s="3"/>
      <c r="K246" s="3"/>
      <c r="L246" s="3"/>
    </row>
    <row r="247" spans="2:12" ht="12.75" x14ac:dyDescent="0.2">
      <c r="B247" s="3"/>
      <c r="C247" s="3"/>
      <c r="D247" s="3"/>
      <c r="E247" s="3"/>
      <c r="F247" s="3"/>
      <c r="G247" s="3"/>
      <c r="H247" s="3"/>
      <c r="I247" s="3"/>
      <c r="J247" s="3"/>
      <c r="K247" s="3"/>
      <c r="L247" s="3"/>
    </row>
    <row r="248" spans="2:12" ht="12.75" x14ac:dyDescent="0.2">
      <c r="B248" s="3"/>
      <c r="C248" s="3"/>
      <c r="D248" s="3"/>
      <c r="E248" s="3"/>
      <c r="F248" s="3"/>
      <c r="G248" s="3"/>
      <c r="H248" s="3"/>
      <c r="I248" s="3"/>
      <c r="J248" s="3"/>
      <c r="K248" s="3"/>
      <c r="L248" s="3"/>
    </row>
    <row r="249" spans="2:12" ht="12.75" x14ac:dyDescent="0.2">
      <c r="B249" s="3"/>
      <c r="C249" s="3"/>
      <c r="D249" s="3"/>
      <c r="E249" s="3"/>
      <c r="F249" s="3"/>
      <c r="G249" s="3"/>
      <c r="H249" s="3"/>
      <c r="I249" s="3"/>
      <c r="J249" s="3"/>
      <c r="K249" s="3"/>
      <c r="L249" s="3"/>
    </row>
    <row r="250" spans="2:12" ht="12.75" x14ac:dyDescent="0.2">
      <c r="B250" s="3"/>
      <c r="C250" s="3"/>
      <c r="D250" s="3"/>
      <c r="E250" s="3"/>
      <c r="F250" s="3"/>
      <c r="G250" s="3"/>
      <c r="H250" s="3"/>
      <c r="I250" s="3"/>
      <c r="J250" s="3"/>
      <c r="K250" s="3"/>
      <c r="L250" s="3"/>
    </row>
    <row r="251" spans="2:12" ht="12.75" x14ac:dyDescent="0.2">
      <c r="B251" s="3"/>
      <c r="C251" s="3"/>
      <c r="D251" s="3"/>
      <c r="E251" s="3"/>
      <c r="F251" s="3"/>
      <c r="G251" s="3"/>
      <c r="H251" s="3"/>
      <c r="I251" s="3"/>
      <c r="J251" s="3"/>
      <c r="K251" s="3"/>
      <c r="L251" s="3"/>
    </row>
    <row r="252" spans="2:12" ht="12.75" x14ac:dyDescent="0.2">
      <c r="B252" s="3"/>
      <c r="C252" s="3"/>
      <c r="D252" s="3"/>
      <c r="E252" s="3"/>
      <c r="F252" s="3"/>
      <c r="G252" s="3"/>
      <c r="H252" s="3"/>
      <c r="I252" s="3"/>
      <c r="J252" s="3"/>
      <c r="K252" s="3"/>
      <c r="L252" s="3"/>
    </row>
    <row r="253" spans="2:12" ht="12.75" x14ac:dyDescent="0.2">
      <c r="B253" s="3"/>
      <c r="C253" s="3"/>
      <c r="D253" s="3"/>
      <c r="E253" s="3"/>
      <c r="F253" s="3"/>
      <c r="G253" s="3"/>
      <c r="H253" s="3"/>
      <c r="I253" s="3"/>
      <c r="J253" s="3"/>
      <c r="K253" s="3"/>
      <c r="L253" s="3"/>
    </row>
    <row r="254" spans="2:12" ht="12.75" x14ac:dyDescent="0.2">
      <c r="B254" s="3"/>
      <c r="C254" s="3"/>
      <c r="D254" s="3"/>
      <c r="E254" s="3"/>
      <c r="F254" s="3"/>
      <c r="G254" s="3"/>
      <c r="H254" s="3"/>
      <c r="I254" s="3"/>
      <c r="J254" s="3"/>
      <c r="K254" s="3"/>
      <c r="L254" s="3"/>
    </row>
    <row r="255" spans="2:12" ht="12.75" x14ac:dyDescent="0.2">
      <c r="B255" s="3"/>
      <c r="C255" s="3"/>
      <c r="D255" s="3"/>
      <c r="E255" s="3"/>
      <c r="F255" s="3"/>
      <c r="G255" s="3"/>
      <c r="H255" s="3"/>
      <c r="I255" s="3"/>
      <c r="J255" s="3"/>
      <c r="K255" s="3"/>
      <c r="L255" s="3"/>
    </row>
    <row r="256" spans="2:12" ht="12.75" x14ac:dyDescent="0.2">
      <c r="B256" s="3"/>
      <c r="C256" s="3"/>
      <c r="D256" s="3"/>
      <c r="E256" s="3"/>
      <c r="F256" s="3"/>
      <c r="G256" s="3"/>
      <c r="H256" s="3"/>
      <c r="I256" s="3"/>
      <c r="J256" s="3"/>
      <c r="K256" s="3"/>
      <c r="L256" s="3"/>
    </row>
    <row r="257" spans="2:12" ht="12.75" x14ac:dyDescent="0.2">
      <c r="B257" s="3"/>
      <c r="C257" s="3"/>
      <c r="D257" s="3"/>
      <c r="E257" s="3"/>
      <c r="F257" s="3"/>
      <c r="G257" s="3"/>
      <c r="H257" s="3"/>
      <c r="I257" s="3"/>
      <c r="J257" s="3"/>
      <c r="K257" s="3"/>
      <c r="L257" s="3"/>
    </row>
    <row r="258" spans="2:12" ht="12.75" x14ac:dyDescent="0.2">
      <c r="B258" s="3"/>
      <c r="C258" s="3"/>
      <c r="D258" s="3"/>
      <c r="E258" s="3"/>
      <c r="F258" s="3"/>
      <c r="G258" s="3"/>
      <c r="H258" s="3"/>
      <c r="I258" s="3"/>
      <c r="J258" s="3"/>
      <c r="K258" s="3"/>
      <c r="L258" s="3"/>
    </row>
    <row r="259" spans="2:12" ht="12.75" x14ac:dyDescent="0.2">
      <c r="B259" s="3"/>
      <c r="C259" s="3"/>
      <c r="D259" s="3"/>
      <c r="E259" s="3"/>
      <c r="F259" s="3"/>
      <c r="G259" s="3"/>
      <c r="H259" s="3"/>
      <c r="I259" s="3"/>
      <c r="J259" s="3"/>
      <c r="K259" s="3"/>
      <c r="L259" s="3"/>
    </row>
    <row r="260" spans="2:12" ht="12.75" x14ac:dyDescent="0.2">
      <c r="B260" s="3"/>
      <c r="C260" s="3"/>
      <c r="D260" s="3"/>
      <c r="E260" s="3"/>
      <c r="F260" s="3"/>
      <c r="G260" s="3"/>
      <c r="H260" s="3"/>
      <c r="I260" s="3"/>
      <c r="J260" s="3"/>
      <c r="K260" s="3"/>
      <c r="L260" s="3"/>
    </row>
    <row r="261" spans="2:12" ht="12.75" x14ac:dyDescent="0.2">
      <c r="B261" s="3"/>
      <c r="C261" s="3"/>
      <c r="D261" s="3"/>
      <c r="E261" s="3"/>
      <c r="F261" s="3"/>
      <c r="G261" s="3"/>
      <c r="H261" s="3"/>
      <c r="I261" s="3"/>
      <c r="J261" s="3"/>
      <c r="K261" s="3"/>
      <c r="L261" s="3"/>
    </row>
    <row r="262" spans="2:12" ht="12.75" x14ac:dyDescent="0.2">
      <c r="B262" s="3"/>
      <c r="C262" s="3"/>
      <c r="D262" s="3"/>
      <c r="E262" s="3"/>
      <c r="F262" s="3"/>
      <c r="G262" s="3"/>
      <c r="H262" s="3"/>
      <c r="I262" s="3"/>
      <c r="J262" s="3"/>
      <c r="K262" s="3"/>
      <c r="L262" s="3"/>
    </row>
    <row r="263" spans="2:12" ht="12.75" x14ac:dyDescent="0.2">
      <c r="B263" s="3"/>
      <c r="C263" s="3"/>
      <c r="D263" s="3"/>
      <c r="E263" s="3"/>
      <c r="F263" s="3"/>
      <c r="G263" s="3"/>
      <c r="H263" s="3"/>
      <c r="I263" s="3"/>
      <c r="J263" s="3"/>
      <c r="K263" s="3"/>
      <c r="L263" s="3"/>
    </row>
    <row r="264" spans="2:12" ht="12.75" x14ac:dyDescent="0.2">
      <c r="B264" s="3"/>
      <c r="C264" s="3"/>
      <c r="D264" s="3"/>
      <c r="E264" s="3"/>
      <c r="F264" s="3"/>
      <c r="G264" s="3"/>
      <c r="H264" s="3"/>
      <c r="I264" s="3"/>
      <c r="J264" s="3"/>
      <c r="K264" s="3"/>
      <c r="L264" s="3"/>
    </row>
    <row r="265" spans="2:12" ht="12.75" x14ac:dyDescent="0.2">
      <c r="B265" s="3"/>
      <c r="C265" s="3"/>
      <c r="D265" s="3"/>
      <c r="E265" s="3"/>
      <c r="F265" s="3"/>
      <c r="G265" s="3"/>
      <c r="H265" s="3"/>
      <c r="I265" s="3"/>
      <c r="J265" s="3"/>
      <c r="K265" s="3"/>
      <c r="L265" s="3"/>
    </row>
    <row r="266" spans="2:12" ht="12.75" x14ac:dyDescent="0.2">
      <c r="B266" s="3"/>
      <c r="C266" s="3"/>
      <c r="D266" s="3"/>
      <c r="E266" s="3"/>
      <c r="F266" s="3"/>
      <c r="G266" s="3"/>
      <c r="H266" s="3"/>
      <c r="I266" s="3"/>
      <c r="J266" s="3"/>
      <c r="K266" s="3"/>
      <c r="L266" s="3"/>
    </row>
    <row r="267" spans="2:12" ht="12.75" x14ac:dyDescent="0.2">
      <c r="B267" s="3"/>
      <c r="C267" s="3"/>
      <c r="D267" s="3"/>
      <c r="E267" s="3"/>
      <c r="F267" s="3"/>
      <c r="G267" s="3"/>
      <c r="H267" s="3"/>
      <c r="I267" s="3"/>
      <c r="J267" s="3"/>
      <c r="K267" s="3"/>
      <c r="L267" s="3"/>
    </row>
    <row r="268" spans="2:12" ht="12.75" x14ac:dyDescent="0.2">
      <c r="B268" s="3"/>
      <c r="C268" s="3"/>
      <c r="D268" s="3"/>
      <c r="E268" s="3"/>
      <c r="F268" s="3"/>
      <c r="G268" s="3"/>
      <c r="H268" s="3"/>
      <c r="I268" s="3"/>
      <c r="J268" s="3"/>
      <c r="K268" s="3"/>
      <c r="L268" s="3"/>
    </row>
    <row r="269" spans="2:12" ht="12.75" x14ac:dyDescent="0.2">
      <c r="B269" s="3"/>
      <c r="C269" s="3"/>
      <c r="D269" s="3"/>
      <c r="E269" s="3"/>
      <c r="F269" s="3"/>
      <c r="G269" s="3"/>
      <c r="H269" s="3"/>
      <c r="I269" s="3"/>
      <c r="J269" s="3"/>
      <c r="K269" s="3"/>
      <c r="L269" s="3"/>
    </row>
    <row r="270" spans="2:12" ht="12.75" x14ac:dyDescent="0.2">
      <c r="B270" s="3"/>
      <c r="C270" s="3"/>
      <c r="D270" s="3"/>
      <c r="E270" s="3"/>
      <c r="F270" s="3"/>
      <c r="G270" s="3"/>
      <c r="H270" s="3"/>
      <c r="I270" s="3"/>
      <c r="J270" s="3"/>
      <c r="K270" s="3"/>
      <c r="L270" s="3"/>
    </row>
    <row r="271" spans="2:12" ht="12.75" x14ac:dyDescent="0.2">
      <c r="B271" s="3"/>
      <c r="C271" s="3"/>
      <c r="D271" s="3"/>
      <c r="E271" s="3"/>
      <c r="F271" s="3"/>
      <c r="G271" s="3"/>
      <c r="H271" s="3"/>
      <c r="I271" s="3"/>
      <c r="J271" s="3"/>
      <c r="K271" s="3"/>
      <c r="L271" s="3"/>
    </row>
    <row r="272" spans="2:12" ht="12.75" x14ac:dyDescent="0.2">
      <c r="B272" s="3"/>
      <c r="C272" s="3"/>
      <c r="D272" s="3"/>
      <c r="E272" s="3"/>
      <c r="F272" s="3"/>
      <c r="G272" s="3"/>
      <c r="H272" s="3"/>
      <c r="I272" s="3"/>
      <c r="J272" s="3"/>
      <c r="K272" s="3"/>
      <c r="L272" s="3"/>
    </row>
    <row r="273" spans="2:12" ht="12.75" x14ac:dyDescent="0.2">
      <c r="B273" s="3"/>
      <c r="C273" s="3"/>
      <c r="D273" s="3"/>
      <c r="E273" s="3"/>
      <c r="F273" s="3"/>
      <c r="G273" s="3"/>
      <c r="H273" s="3"/>
      <c r="I273" s="3"/>
      <c r="J273" s="3"/>
      <c r="K273" s="3"/>
      <c r="L273" s="3"/>
    </row>
    <row r="274" spans="2:12" ht="12.75" x14ac:dyDescent="0.2">
      <c r="B274" s="3"/>
      <c r="C274" s="3"/>
      <c r="D274" s="3"/>
      <c r="E274" s="3"/>
      <c r="F274" s="3"/>
      <c r="G274" s="3"/>
      <c r="H274" s="3"/>
      <c r="I274" s="3"/>
      <c r="J274" s="3"/>
      <c r="K274" s="3"/>
      <c r="L274" s="3"/>
    </row>
    <row r="275" spans="2:12" ht="12.75" x14ac:dyDescent="0.2">
      <c r="B275" s="3"/>
      <c r="C275" s="3"/>
      <c r="D275" s="3"/>
      <c r="E275" s="3"/>
      <c r="F275" s="3"/>
      <c r="G275" s="3"/>
      <c r="H275" s="3"/>
      <c r="I275" s="3"/>
      <c r="J275" s="3"/>
      <c r="K275" s="3"/>
      <c r="L275" s="3"/>
    </row>
    <row r="276" spans="2:12" ht="12.75" x14ac:dyDescent="0.2">
      <c r="B276" s="3"/>
      <c r="C276" s="3"/>
      <c r="D276" s="3"/>
      <c r="E276" s="3"/>
      <c r="F276" s="3"/>
      <c r="G276" s="3"/>
      <c r="H276" s="3"/>
      <c r="I276" s="3"/>
      <c r="J276" s="3"/>
      <c r="K276" s="3"/>
      <c r="L276" s="3"/>
    </row>
    <row r="277" spans="2:12" ht="12.75" x14ac:dyDescent="0.2">
      <c r="B277" s="3"/>
      <c r="C277" s="3"/>
      <c r="D277" s="3"/>
      <c r="E277" s="3"/>
      <c r="F277" s="3"/>
      <c r="G277" s="3"/>
      <c r="H277" s="3"/>
      <c r="I277" s="3"/>
      <c r="J277" s="3"/>
      <c r="K277" s="3"/>
      <c r="L277" s="3"/>
    </row>
    <row r="278" spans="2:12" ht="12.75" x14ac:dyDescent="0.2">
      <c r="B278" s="3"/>
      <c r="C278" s="3"/>
      <c r="D278" s="3"/>
      <c r="E278" s="3"/>
      <c r="F278" s="3"/>
      <c r="G278" s="3"/>
      <c r="H278" s="3"/>
      <c r="I278" s="3"/>
      <c r="J278" s="3"/>
      <c r="K278" s="3"/>
      <c r="L278" s="3"/>
    </row>
    <row r="279" spans="2:12" ht="12.75" x14ac:dyDescent="0.2">
      <c r="B279" s="3"/>
      <c r="C279" s="3"/>
      <c r="D279" s="3"/>
      <c r="E279" s="3"/>
      <c r="F279" s="3"/>
      <c r="G279" s="3"/>
      <c r="H279" s="3"/>
      <c r="I279" s="3"/>
      <c r="J279" s="3"/>
      <c r="K279" s="3"/>
      <c r="L279" s="3"/>
    </row>
    <row r="280" spans="2:12" ht="12.75" x14ac:dyDescent="0.2">
      <c r="B280" s="3"/>
      <c r="C280" s="3"/>
      <c r="D280" s="3"/>
      <c r="E280" s="3"/>
      <c r="F280" s="3"/>
      <c r="G280" s="3"/>
      <c r="H280" s="3"/>
      <c r="I280" s="3"/>
      <c r="J280" s="3"/>
      <c r="K280" s="3"/>
      <c r="L280" s="3"/>
    </row>
    <row r="281" spans="2:12" ht="12.75" x14ac:dyDescent="0.2">
      <c r="B281" s="3"/>
      <c r="C281" s="3"/>
      <c r="D281" s="3"/>
      <c r="E281" s="3"/>
      <c r="F281" s="3"/>
      <c r="G281" s="3"/>
      <c r="H281" s="3"/>
      <c r="I281" s="3"/>
      <c r="J281" s="3"/>
      <c r="K281" s="3"/>
      <c r="L281" s="3"/>
    </row>
    <row r="282" spans="2:12" ht="12.75" x14ac:dyDescent="0.2">
      <c r="B282" s="3"/>
      <c r="C282" s="3"/>
      <c r="D282" s="3"/>
      <c r="E282" s="3"/>
      <c r="F282" s="3"/>
      <c r="G282" s="3"/>
      <c r="H282" s="3"/>
      <c r="I282" s="3"/>
      <c r="J282" s="3"/>
      <c r="K282" s="3"/>
      <c r="L282" s="3"/>
    </row>
    <row r="283" spans="2:12" ht="12.75" x14ac:dyDescent="0.2">
      <c r="B283" s="3"/>
      <c r="C283" s="3"/>
      <c r="D283" s="3"/>
      <c r="E283" s="3"/>
      <c r="F283" s="3"/>
      <c r="G283" s="3"/>
      <c r="H283" s="3"/>
      <c r="I283" s="3"/>
      <c r="J283" s="3"/>
      <c r="K283" s="3"/>
      <c r="L283" s="3"/>
    </row>
    <row r="284" spans="2:12" ht="12.75" x14ac:dyDescent="0.2">
      <c r="B284" s="3"/>
      <c r="C284" s="3"/>
      <c r="D284" s="3"/>
      <c r="E284" s="3"/>
      <c r="F284" s="3"/>
      <c r="G284" s="3"/>
      <c r="H284" s="3"/>
      <c r="I284" s="3"/>
      <c r="J284" s="3"/>
      <c r="K284" s="3"/>
      <c r="L284" s="3"/>
    </row>
    <row r="285" spans="2:12" ht="12.75" x14ac:dyDescent="0.2">
      <c r="B285" s="3"/>
      <c r="C285" s="3"/>
      <c r="D285" s="3"/>
      <c r="E285" s="3"/>
      <c r="F285" s="3"/>
      <c r="G285" s="3"/>
      <c r="H285" s="3"/>
      <c r="I285" s="3"/>
      <c r="J285" s="3"/>
      <c r="K285" s="3"/>
      <c r="L285" s="3"/>
    </row>
    <row r="286" spans="2:12" ht="12.75" x14ac:dyDescent="0.2">
      <c r="B286" s="3"/>
      <c r="C286" s="3"/>
      <c r="D286" s="3"/>
      <c r="E286" s="3"/>
      <c r="F286" s="3"/>
      <c r="G286" s="3"/>
      <c r="H286" s="3"/>
      <c r="I286" s="3"/>
      <c r="J286" s="3"/>
      <c r="K286" s="3"/>
      <c r="L286" s="3"/>
    </row>
    <row r="287" spans="2:12" ht="12.75" x14ac:dyDescent="0.2">
      <c r="B287" s="3"/>
      <c r="C287" s="3"/>
      <c r="D287" s="3"/>
      <c r="E287" s="3"/>
      <c r="F287" s="3"/>
      <c r="G287" s="3"/>
      <c r="H287" s="3"/>
      <c r="I287" s="3"/>
      <c r="J287" s="3"/>
      <c r="K287" s="3"/>
      <c r="L287" s="3"/>
    </row>
    <row r="288" spans="2:12" ht="12.75" x14ac:dyDescent="0.2">
      <c r="B288" s="3"/>
      <c r="C288" s="3"/>
      <c r="D288" s="3"/>
      <c r="E288" s="3"/>
      <c r="F288" s="3"/>
      <c r="G288" s="3"/>
      <c r="H288" s="3"/>
      <c r="I288" s="3"/>
      <c r="J288" s="3"/>
      <c r="K288" s="3"/>
      <c r="L288" s="3"/>
    </row>
    <row r="289" spans="2:12" ht="12.75" x14ac:dyDescent="0.2">
      <c r="B289" s="3"/>
      <c r="C289" s="3"/>
      <c r="D289" s="3"/>
      <c r="E289" s="3"/>
      <c r="F289" s="3"/>
      <c r="G289" s="3"/>
      <c r="H289" s="3"/>
      <c r="I289" s="3"/>
      <c r="J289" s="3"/>
      <c r="K289" s="3"/>
      <c r="L289" s="3"/>
    </row>
    <row r="290" spans="2:12" ht="12.75" x14ac:dyDescent="0.2">
      <c r="B290" s="3"/>
      <c r="C290" s="3"/>
      <c r="D290" s="3"/>
      <c r="E290" s="3"/>
      <c r="F290" s="3"/>
      <c r="G290" s="3"/>
      <c r="H290" s="3"/>
      <c r="I290" s="3"/>
      <c r="J290" s="3"/>
      <c r="K290" s="3"/>
      <c r="L290" s="3"/>
    </row>
    <row r="291" spans="2:12" ht="12.75" x14ac:dyDescent="0.2">
      <c r="B291" s="3"/>
      <c r="C291" s="3"/>
      <c r="D291" s="3"/>
      <c r="E291" s="3"/>
      <c r="F291" s="3"/>
      <c r="G291" s="3"/>
      <c r="H291" s="3"/>
      <c r="I291" s="3"/>
      <c r="J291" s="3"/>
      <c r="K291" s="3"/>
      <c r="L291" s="3"/>
    </row>
    <row r="292" spans="2:12" ht="12.75" x14ac:dyDescent="0.2">
      <c r="B292" s="3"/>
      <c r="C292" s="3"/>
      <c r="D292" s="3"/>
      <c r="E292" s="3"/>
      <c r="F292" s="3"/>
      <c r="G292" s="3"/>
      <c r="H292" s="3"/>
      <c r="I292" s="3"/>
      <c r="J292" s="3"/>
      <c r="K292" s="3"/>
      <c r="L292" s="3"/>
    </row>
    <row r="293" spans="2:12" ht="12.75" x14ac:dyDescent="0.2">
      <c r="B293" s="3"/>
      <c r="C293" s="3"/>
      <c r="D293" s="3"/>
      <c r="E293" s="3"/>
      <c r="F293" s="3"/>
      <c r="G293" s="3"/>
      <c r="H293" s="3"/>
      <c r="I293" s="3"/>
      <c r="J293" s="3"/>
      <c r="K293" s="3"/>
      <c r="L293" s="3"/>
    </row>
    <row r="294" spans="2:12" ht="12.75" x14ac:dyDescent="0.2">
      <c r="B294" s="3"/>
      <c r="C294" s="3"/>
      <c r="D294" s="3"/>
      <c r="E294" s="3"/>
      <c r="F294" s="3"/>
      <c r="G294" s="3"/>
      <c r="H294" s="3"/>
      <c r="I294" s="3"/>
      <c r="J294" s="3"/>
      <c r="K294" s="3"/>
      <c r="L294" s="3"/>
    </row>
    <row r="295" spans="2:12" ht="12.75" x14ac:dyDescent="0.2">
      <c r="B295" s="3"/>
      <c r="C295" s="3"/>
      <c r="D295" s="3"/>
      <c r="E295" s="3"/>
      <c r="F295" s="3"/>
      <c r="G295" s="3"/>
      <c r="H295" s="3"/>
      <c r="I295" s="3"/>
      <c r="J295" s="3"/>
      <c r="K295" s="3"/>
      <c r="L295" s="3"/>
    </row>
    <row r="296" spans="2:12" ht="12.75" x14ac:dyDescent="0.2">
      <c r="B296" s="3"/>
      <c r="C296" s="3"/>
      <c r="D296" s="3"/>
      <c r="E296" s="3"/>
      <c r="F296" s="3"/>
      <c r="G296" s="3"/>
      <c r="H296" s="3"/>
      <c r="I296" s="3"/>
      <c r="J296" s="3"/>
      <c r="K296" s="3"/>
      <c r="L296" s="3"/>
    </row>
    <row r="297" spans="2:12" ht="12.75" x14ac:dyDescent="0.2">
      <c r="B297" s="3"/>
      <c r="C297" s="3"/>
      <c r="D297" s="3"/>
      <c r="E297" s="3"/>
      <c r="F297" s="3"/>
      <c r="G297" s="3"/>
      <c r="H297" s="3"/>
      <c r="I297" s="3"/>
      <c r="J297" s="3"/>
      <c r="K297" s="3"/>
      <c r="L297" s="3"/>
    </row>
    <row r="298" spans="2:12" ht="12.75" x14ac:dyDescent="0.2">
      <c r="B298" s="3"/>
      <c r="C298" s="3"/>
      <c r="D298" s="3"/>
      <c r="E298" s="3"/>
      <c r="F298" s="3"/>
      <c r="G298" s="3"/>
      <c r="H298" s="3"/>
      <c r="I298" s="3"/>
      <c r="J298" s="3"/>
      <c r="K298" s="3"/>
      <c r="L298" s="3"/>
    </row>
    <row r="299" spans="2:12" ht="12.75" x14ac:dyDescent="0.2">
      <c r="B299" s="3"/>
      <c r="C299" s="3"/>
      <c r="D299" s="3"/>
      <c r="E299" s="3"/>
      <c r="F299" s="3"/>
      <c r="G299" s="3"/>
      <c r="H299" s="3"/>
      <c r="I299" s="3"/>
      <c r="J299" s="3"/>
      <c r="K299" s="3"/>
      <c r="L299" s="3"/>
    </row>
    <row r="300" spans="2:12" ht="12.75" x14ac:dyDescent="0.2">
      <c r="B300" s="3"/>
      <c r="C300" s="3"/>
      <c r="D300" s="3"/>
      <c r="E300" s="3"/>
      <c r="F300" s="3"/>
      <c r="G300" s="3"/>
      <c r="H300" s="3"/>
      <c r="I300" s="3"/>
      <c r="J300" s="3"/>
      <c r="K300" s="3"/>
      <c r="L300" s="3"/>
    </row>
    <row r="301" spans="2:12" ht="12.75" x14ac:dyDescent="0.2">
      <c r="B301" s="3"/>
      <c r="C301" s="3"/>
      <c r="D301" s="3"/>
      <c r="E301" s="3"/>
      <c r="F301" s="3"/>
      <c r="G301" s="3"/>
      <c r="H301" s="3"/>
      <c r="I301" s="3"/>
      <c r="J301" s="3"/>
      <c r="K301" s="3"/>
      <c r="L301" s="3"/>
    </row>
    <row r="302" spans="2:12" ht="12.75" x14ac:dyDescent="0.2">
      <c r="B302" s="3"/>
      <c r="C302" s="3"/>
      <c r="D302" s="3"/>
      <c r="E302" s="3"/>
      <c r="F302" s="3"/>
      <c r="G302" s="3"/>
      <c r="H302" s="3"/>
      <c r="I302" s="3"/>
      <c r="J302" s="3"/>
      <c r="K302" s="3"/>
      <c r="L302" s="3"/>
    </row>
    <row r="303" spans="2:12" ht="12.75" x14ac:dyDescent="0.2">
      <c r="B303" s="3"/>
      <c r="C303" s="3"/>
      <c r="D303" s="3"/>
      <c r="E303" s="3"/>
      <c r="F303" s="3"/>
      <c r="G303" s="3"/>
      <c r="H303" s="3"/>
      <c r="I303" s="3"/>
      <c r="J303" s="3"/>
      <c r="K303" s="3"/>
      <c r="L303" s="3"/>
    </row>
    <row r="304" spans="2:12" ht="12.75" x14ac:dyDescent="0.2">
      <c r="B304" s="3"/>
      <c r="C304" s="3"/>
      <c r="D304" s="3"/>
      <c r="E304" s="3"/>
      <c r="F304" s="3"/>
      <c r="G304" s="3"/>
      <c r="H304" s="3"/>
      <c r="I304" s="3"/>
      <c r="J304" s="3"/>
      <c r="K304" s="3"/>
      <c r="L304" s="3"/>
    </row>
    <row r="305" spans="2:12" ht="12.75" x14ac:dyDescent="0.2">
      <c r="B305" s="3"/>
      <c r="C305" s="3"/>
      <c r="D305" s="3"/>
      <c r="E305" s="3"/>
      <c r="F305" s="3"/>
      <c r="G305" s="3"/>
      <c r="H305" s="3"/>
      <c r="I305" s="3"/>
      <c r="J305" s="3"/>
      <c r="K305" s="3"/>
      <c r="L305" s="3"/>
    </row>
    <row r="306" spans="2:12" ht="12.75" x14ac:dyDescent="0.2">
      <c r="B306" s="3"/>
      <c r="C306" s="3"/>
      <c r="D306" s="3"/>
      <c r="E306" s="3"/>
      <c r="F306" s="3"/>
      <c r="G306" s="3"/>
      <c r="H306" s="3"/>
      <c r="I306" s="3"/>
      <c r="J306" s="3"/>
      <c r="K306" s="3"/>
      <c r="L306" s="3"/>
    </row>
    <row r="307" spans="2:12" ht="12.75" x14ac:dyDescent="0.2">
      <c r="B307" s="3"/>
      <c r="C307" s="3"/>
      <c r="D307" s="3"/>
      <c r="E307" s="3"/>
      <c r="F307" s="3"/>
      <c r="G307" s="3"/>
      <c r="H307" s="3"/>
      <c r="I307" s="3"/>
      <c r="J307" s="3"/>
      <c r="K307" s="3"/>
      <c r="L307" s="3"/>
    </row>
    <row r="308" spans="2:12" ht="12.75" x14ac:dyDescent="0.2">
      <c r="B308" s="3"/>
      <c r="C308" s="3"/>
      <c r="D308" s="3"/>
      <c r="E308" s="3"/>
      <c r="F308" s="3"/>
      <c r="G308" s="3"/>
      <c r="H308" s="3"/>
      <c r="I308" s="3"/>
      <c r="J308" s="3"/>
      <c r="K308" s="3"/>
      <c r="L308" s="3"/>
    </row>
    <row r="309" spans="2:12" ht="12.75" x14ac:dyDescent="0.2">
      <c r="B309" s="3"/>
      <c r="C309" s="3"/>
      <c r="D309" s="3"/>
      <c r="E309" s="3"/>
      <c r="F309" s="3"/>
      <c r="G309" s="3"/>
      <c r="H309" s="3"/>
      <c r="I309" s="3"/>
      <c r="J309" s="3"/>
      <c r="K309" s="3"/>
      <c r="L309" s="3"/>
    </row>
    <row r="310" spans="2:12" ht="12.75" x14ac:dyDescent="0.2">
      <c r="B310" s="3"/>
      <c r="C310" s="3"/>
      <c r="D310" s="3"/>
      <c r="E310" s="3"/>
      <c r="F310" s="3"/>
      <c r="G310" s="3"/>
      <c r="H310" s="3"/>
      <c r="I310" s="3"/>
      <c r="J310" s="3"/>
      <c r="K310" s="3"/>
      <c r="L310" s="3"/>
    </row>
    <row r="311" spans="2:12" ht="12.75" x14ac:dyDescent="0.2">
      <c r="B311" s="3"/>
      <c r="C311" s="3"/>
      <c r="D311" s="3"/>
      <c r="E311" s="3"/>
      <c r="F311" s="3"/>
      <c r="G311" s="3"/>
      <c r="H311" s="3"/>
      <c r="I311" s="3"/>
      <c r="J311" s="3"/>
      <c r="K311" s="3"/>
      <c r="L311" s="3"/>
    </row>
    <row r="312" spans="2:12" ht="12.75" x14ac:dyDescent="0.2">
      <c r="B312" s="3"/>
      <c r="C312" s="3"/>
      <c r="D312" s="3"/>
      <c r="E312" s="3"/>
      <c r="F312" s="3"/>
      <c r="G312" s="3"/>
      <c r="H312" s="3"/>
      <c r="I312" s="3"/>
      <c r="J312" s="3"/>
      <c r="K312" s="3"/>
      <c r="L312" s="3"/>
    </row>
    <row r="313" spans="2:12" ht="12.75" x14ac:dyDescent="0.2">
      <c r="B313" s="3"/>
      <c r="C313" s="3"/>
      <c r="D313" s="3"/>
      <c r="E313" s="3"/>
      <c r="F313" s="3"/>
      <c r="G313" s="3"/>
      <c r="H313" s="3"/>
      <c r="I313" s="3"/>
      <c r="J313" s="3"/>
      <c r="K313" s="3"/>
      <c r="L313" s="3"/>
    </row>
    <row r="314" spans="2:12" ht="12.75" x14ac:dyDescent="0.2">
      <c r="B314" s="3"/>
      <c r="C314" s="3"/>
      <c r="D314" s="3"/>
      <c r="E314" s="3"/>
      <c r="F314" s="3"/>
      <c r="G314" s="3"/>
      <c r="H314" s="3"/>
      <c r="I314" s="3"/>
      <c r="J314" s="3"/>
      <c r="K314" s="3"/>
      <c r="L314" s="3"/>
    </row>
    <row r="315" spans="2:12" ht="12.75" x14ac:dyDescent="0.2">
      <c r="B315" s="3"/>
      <c r="C315" s="3"/>
      <c r="D315" s="3"/>
      <c r="E315" s="3"/>
      <c r="F315" s="3"/>
      <c r="G315" s="3"/>
      <c r="H315" s="3"/>
      <c r="I315" s="3"/>
      <c r="J315" s="3"/>
      <c r="K315" s="3"/>
      <c r="L315" s="3"/>
    </row>
    <row r="316" spans="2:12" ht="12.75" x14ac:dyDescent="0.2">
      <c r="B316" s="3"/>
      <c r="C316" s="3"/>
      <c r="D316" s="3"/>
      <c r="E316" s="3"/>
      <c r="F316" s="3"/>
      <c r="G316" s="3"/>
      <c r="H316" s="3"/>
      <c r="I316" s="3"/>
      <c r="J316" s="3"/>
      <c r="K316" s="3"/>
      <c r="L316" s="3"/>
    </row>
    <row r="317" spans="2:12" ht="12.75" x14ac:dyDescent="0.2">
      <c r="B317" s="3"/>
      <c r="C317" s="3"/>
      <c r="D317" s="3"/>
      <c r="E317" s="3"/>
      <c r="F317" s="3"/>
      <c r="G317" s="3"/>
      <c r="H317" s="3"/>
      <c r="I317" s="3"/>
      <c r="J317" s="3"/>
      <c r="K317" s="3"/>
      <c r="L317" s="3"/>
    </row>
    <row r="318" spans="2:12" ht="12.75" x14ac:dyDescent="0.2">
      <c r="B318" s="3"/>
      <c r="C318" s="3"/>
      <c r="D318" s="3"/>
      <c r="E318" s="3"/>
      <c r="F318" s="3"/>
      <c r="G318" s="3"/>
      <c r="H318" s="3"/>
      <c r="I318" s="3"/>
      <c r="J318" s="3"/>
      <c r="K318" s="3"/>
      <c r="L318" s="3"/>
    </row>
    <row r="319" spans="2:12" ht="12.75" x14ac:dyDescent="0.2">
      <c r="B319" s="3"/>
      <c r="C319" s="3"/>
      <c r="D319" s="3"/>
      <c r="E319" s="3"/>
      <c r="F319" s="3"/>
      <c r="G319" s="3"/>
      <c r="H319" s="3"/>
      <c r="I319" s="3"/>
      <c r="J319" s="3"/>
      <c r="K319" s="3"/>
      <c r="L319" s="3"/>
    </row>
    <row r="320" spans="2:12" ht="12.75" x14ac:dyDescent="0.2">
      <c r="B320" s="3"/>
      <c r="C320" s="3"/>
      <c r="D320" s="3"/>
      <c r="E320" s="3"/>
      <c r="F320" s="3"/>
      <c r="G320" s="3"/>
      <c r="H320" s="3"/>
      <c r="I320" s="3"/>
      <c r="J320" s="3"/>
      <c r="K320" s="3"/>
      <c r="L320" s="3"/>
    </row>
    <row r="321" spans="2:12" ht="12.75" x14ac:dyDescent="0.2">
      <c r="B321" s="3"/>
      <c r="C321" s="3"/>
      <c r="D321" s="3"/>
      <c r="E321" s="3"/>
      <c r="F321" s="3"/>
      <c r="G321" s="3"/>
      <c r="H321" s="3"/>
      <c r="I321" s="3"/>
      <c r="J321" s="3"/>
      <c r="K321" s="3"/>
      <c r="L321" s="3"/>
    </row>
    <row r="322" spans="2:12" ht="12.75" x14ac:dyDescent="0.2">
      <c r="B322" s="3"/>
      <c r="C322" s="3"/>
      <c r="D322" s="3"/>
      <c r="E322" s="3"/>
      <c r="F322" s="3"/>
      <c r="G322" s="3"/>
      <c r="H322" s="3"/>
      <c r="I322" s="3"/>
      <c r="J322" s="3"/>
      <c r="K322" s="3"/>
      <c r="L322" s="3"/>
    </row>
    <row r="323" spans="2:12" ht="12.75" x14ac:dyDescent="0.2">
      <c r="B323" s="3"/>
      <c r="C323" s="3"/>
      <c r="D323" s="3"/>
      <c r="E323" s="3"/>
      <c r="F323" s="3"/>
      <c r="G323" s="3"/>
      <c r="H323" s="3"/>
      <c r="I323" s="3"/>
      <c r="J323" s="3"/>
      <c r="K323" s="3"/>
      <c r="L323" s="3"/>
    </row>
    <row r="324" spans="2:12" ht="12.75" x14ac:dyDescent="0.2">
      <c r="B324" s="3"/>
      <c r="C324" s="3"/>
      <c r="D324" s="3"/>
      <c r="E324" s="3"/>
      <c r="F324" s="3"/>
      <c r="G324" s="3"/>
      <c r="H324" s="3"/>
      <c r="I324" s="3"/>
      <c r="J324" s="3"/>
      <c r="K324" s="3"/>
      <c r="L324" s="3"/>
    </row>
    <row r="325" spans="2:12" ht="12.75" x14ac:dyDescent="0.2">
      <c r="B325" s="3"/>
      <c r="C325" s="3"/>
      <c r="D325" s="3"/>
      <c r="E325" s="3"/>
      <c r="F325" s="3"/>
      <c r="G325" s="3"/>
      <c r="H325" s="3"/>
      <c r="I325" s="3"/>
      <c r="J325" s="3"/>
      <c r="K325" s="3"/>
      <c r="L325" s="3"/>
    </row>
    <row r="326" spans="2:12" ht="12.75" x14ac:dyDescent="0.2">
      <c r="B326" s="3"/>
      <c r="C326" s="3"/>
      <c r="D326" s="3"/>
      <c r="E326" s="3"/>
      <c r="F326" s="3"/>
      <c r="G326" s="3"/>
      <c r="H326" s="3"/>
      <c r="I326" s="3"/>
      <c r="J326" s="3"/>
      <c r="K326" s="3"/>
      <c r="L326" s="3"/>
    </row>
    <row r="327" spans="2:12" ht="12.75" x14ac:dyDescent="0.2">
      <c r="B327" s="3"/>
      <c r="C327" s="3"/>
      <c r="D327" s="3"/>
      <c r="E327" s="3"/>
      <c r="F327" s="3"/>
      <c r="G327" s="3"/>
      <c r="H327" s="3"/>
      <c r="I327" s="3"/>
      <c r="J327" s="3"/>
      <c r="K327" s="3"/>
      <c r="L327" s="3"/>
    </row>
    <row r="328" spans="2:12" ht="12.75" x14ac:dyDescent="0.2">
      <c r="B328" s="3"/>
      <c r="C328" s="3"/>
      <c r="D328" s="3"/>
      <c r="E328" s="3"/>
      <c r="F328" s="3"/>
      <c r="G328" s="3"/>
      <c r="H328" s="3"/>
      <c r="I328" s="3"/>
      <c r="J328" s="3"/>
      <c r="K328" s="3"/>
      <c r="L328" s="3"/>
    </row>
    <row r="329" spans="2:12" ht="12.75" x14ac:dyDescent="0.2">
      <c r="B329" s="3"/>
      <c r="C329" s="3"/>
      <c r="D329" s="3"/>
      <c r="E329" s="3"/>
      <c r="F329" s="3"/>
      <c r="G329" s="3"/>
      <c r="H329" s="3"/>
      <c r="I329" s="3"/>
      <c r="J329" s="3"/>
      <c r="K329" s="3"/>
      <c r="L329" s="3"/>
    </row>
    <row r="330" spans="2:12" ht="12.75" x14ac:dyDescent="0.2">
      <c r="B330" s="3"/>
      <c r="C330" s="3"/>
      <c r="D330" s="3"/>
      <c r="E330" s="3"/>
      <c r="F330" s="3"/>
      <c r="G330" s="3"/>
      <c r="H330" s="3"/>
      <c r="I330" s="3"/>
      <c r="J330" s="3"/>
      <c r="K330" s="3"/>
      <c r="L330" s="3"/>
    </row>
    <row r="331" spans="2:12" ht="12.75" x14ac:dyDescent="0.2">
      <c r="B331" s="3"/>
      <c r="C331" s="3"/>
      <c r="D331" s="3"/>
      <c r="E331" s="3"/>
      <c r="F331" s="3"/>
      <c r="G331" s="3"/>
      <c r="H331" s="3"/>
      <c r="I331" s="3"/>
      <c r="J331" s="3"/>
      <c r="K331" s="3"/>
      <c r="L331" s="3"/>
    </row>
    <row r="332" spans="2:12" ht="12.75" x14ac:dyDescent="0.2">
      <c r="B332" s="3"/>
      <c r="C332" s="3"/>
      <c r="D332" s="3"/>
      <c r="E332" s="3"/>
      <c r="F332" s="3"/>
      <c r="G332" s="3"/>
      <c r="H332" s="3"/>
      <c r="I332" s="3"/>
      <c r="J332" s="3"/>
      <c r="K332" s="3"/>
      <c r="L332" s="3"/>
    </row>
    <row r="333" spans="2:12" ht="12.75" x14ac:dyDescent="0.2">
      <c r="B333" s="3"/>
      <c r="C333" s="3"/>
      <c r="D333" s="3"/>
      <c r="E333" s="3"/>
      <c r="F333" s="3"/>
      <c r="G333" s="3"/>
      <c r="H333" s="3"/>
      <c r="I333" s="3"/>
      <c r="J333" s="3"/>
      <c r="K333" s="3"/>
      <c r="L333" s="3"/>
    </row>
    <row r="334" spans="2:12" ht="12.75" x14ac:dyDescent="0.2">
      <c r="B334" s="3"/>
      <c r="C334" s="3"/>
      <c r="D334" s="3"/>
      <c r="E334" s="3"/>
      <c r="F334" s="3"/>
      <c r="G334" s="3"/>
      <c r="H334" s="3"/>
      <c r="I334" s="3"/>
      <c r="J334" s="3"/>
      <c r="K334" s="3"/>
      <c r="L334" s="3"/>
    </row>
    <row r="335" spans="2:12" ht="12.75" x14ac:dyDescent="0.2">
      <c r="B335" s="3"/>
      <c r="C335" s="3"/>
      <c r="D335" s="3"/>
      <c r="E335" s="3"/>
      <c r="F335" s="3"/>
      <c r="G335" s="3"/>
      <c r="H335" s="3"/>
      <c r="I335" s="3"/>
      <c r="J335" s="3"/>
      <c r="K335" s="3"/>
      <c r="L335" s="3"/>
    </row>
    <row r="336" spans="2:12" ht="12.75" x14ac:dyDescent="0.2">
      <c r="B336" s="3"/>
      <c r="C336" s="3"/>
      <c r="D336" s="3"/>
      <c r="E336" s="3"/>
      <c r="F336" s="3"/>
      <c r="G336" s="3"/>
      <c r="H336" s="3"/>
      <c r="I336" s="3"/>
      <c r="J336" s="3"/>
      <c r="K336" s="3"/>
      <c r="L336" s="3"/>
    </row>
    <row r="337" spans="2:12" ht="12.75" x14ac:dyDescent="0.2">
      <c r="B337" s="3"/>
      <c r="C337" s="3"/>
      <c r="D337" s="3"/>
      <c r="E337" s="3"/>
      <c r="F337" s="3"/>
      <c r="G337" s="3"/>
      <c r="H337" s="3"/>
      <c r="I337" s="3"/>
      <c r="J337" s="3"/>
      <c r="K337" s="3"/>
      <c r="L337" s="3"/>
    </row>
    <row r="338" spans="2:12" ht="12.75" x14ac:dyDescent="0.2">
      <c r="B338" s="3"/>
      <c r="C338" s="3"/>
      <c r="D338" s="3"/>
      <c r="E338" s="3"/>
      <c r="F338" s="3"/>
      <c r="G338" s="3"/>
      <c r="H338" s="3"/>
      <c r="I338" s="3"/>
      <c r="J338" s="3"/>
      <c r="K338" s="3"/>
      <c r="L338" s="3"/>
    </row>
    <row r="339" spans="2:12" ht="12.75" x14ac:dyDescent="0.2">
      <c r="B339" s="3"/>
      <c r="C339" s="3"/>
      <c r="D339" s="3"/>
      <c r="E339" s="3"/>
      <c r="F339" s="3"/>
      <c r="G339" s="3"/>
      <c r="H339" s="3"/>
      <c r="I339" s="3"/>
      <c r="J339" s="3"/>
      <c r="K339" s="3"/>
      <c r="L339" s="3"/>
    </row>
    <row r="340" spans="2:12" ht="12.75" x14ac:dyDescent="0.2">
      <c r="B340" s="3"/>
      <c r="C340" s="3"/>
      <c r="D340" s="3"/>
      <c r="E340" s="3"/>
      <c r="F340" s="3"/>
      <c r="G340" s="3"/>
      <c r="H340" s="3"/>
      <c r="I340" s="3"/>
      <c r="J340" s="3"/>
      <c r="K340" s="3"/>
      <c r="L340" s="3"/>
    </row>
    <row r="341" spans="2:12" ht="12.75" x14ac:dyDescent="0.2">
      <c r="B341" s="3"/>
      <c r="C341" s="3"/>
      <c r="D341" s="3"/>
      <c r="E341" s="3"/>
      <c r="F341" s="3"/>
      <c r="G341" s="3"/>
      <c r="H341" s="3"/>
      <c r="I341" s="3"/>
      <c r="J341" s="3"/>
      <c r="K341" s="3"/>
      <c r="L341" s="3"/>
    </row>
    <row r="342" spans="2:12" ht="12.75" x14ac:dyDescent="0.2">
      <c r="B342" s="3"/>
      <c r="C342" s="3"/>
      <c r="D342" s="3"/>
      <c r="E342" s="3"/>
      <c r="F342" s="3"/>
      <c r="G342" s="3"/>
      <c r="H342" s="3"/>
      <c r="I342" s="3"/>
      <c r="J342" s="3"/>
      <c r="K342" s="3"/>
      <c r="L342" s="3"/>
    </row>
    <row r="343" spans="2:12" ht="12.75" x14ac:dyDescent="0.2">
      <c r="B343" s="3"/>
      <c r="C343" s="3"/>
      <c r="D343" s="3"/>
      <c r="E343" s="3"/>
      <c r="F343" s="3"/>
      <c r="G343" s="3"/>
      <c r="H343" s="3"/>
      <c r="I343" s="3"/>
      <c r="J343" s="3"/>
      <c r="K343" s="3"/>
      <c r="L343" s="3"/>
    </row>
    <row r="344" spans="2:12" ht="12.75" x14ac:dyDescent="0.2">
      <c r="B344" s="3"/>
      <c r="C344" s="3"/>
      <c r="D344" s="3"/>
      <c r="E344" s="3"/>
      <c r="F344" s="3"/>
      <c r="G344" s="3"/>
      <c r="H344" s="3"/>
      <c r="I344" s="3"/>
      <c r="J344" s="3"/>
      <c r="K344" s="3"/>
      <c r="L344" s="3"/>
    </row>
    <row r="345" spans="2:12" ht="12.75" x14ac:dyDescent="0.2">
      <c r="B345" s="3"/>
      <c r="C345" s="3"/>
      <c r="D345" s="3"/>
      <c r="E345" s="3"/>
      <c r="F345" s="3"/>
      <c r="G345" s="3"/>
      <c r="H345" s="3"/>
      <c r="I345" s="3"/>
      <c r="J345" s="3"/>
      <c r="K345" s="3"/>
      <c r="L345" s="3"/>
    </row>
    <row r="346" spans="2:12" ht="12.75" x14ac:dyDescent="0.2">
      <c r="B346" s="3"/>
      <c r="C346" s="3"/>
      <c r="D346" s="3"/>
      <c r="E346" s="3"/>
      <c r="F346" s="3"/>
      <c r="G346" s="3"/>
      <c r="H346" s="3"/>
      <c r="I346" s="3"/>
      <c r="J346" s="3"/>
      <c r="K346" s="3"/>
      <c r="L346" s="3"/>
    </row>
    <row r="347" spans="2:12" ht="12.75" x14ac:dyDescent="0.2">
      <c r="B347" s="3"/>
      <c r="C347" s="3"/>
      <c r="D347" s="3"/>
      <c r="E347" s="3"/>
      <c r="F347" s="3"/>
      <c r="G347" s="3"/>
      <c r="H347" s="3"/>
      <c r="I347" s="3"/>
      <c r="J347" s="3"/>
      <c r="K347" s="3"/>
      <c r="L347" s="3"/>
    </row>
    <row r="348" spans="2:12" ht="12.75" x14ac:dyDescent="0.2">
      <c r="B348" s="3"/>
      <c r="C348" s="3"/>
      <c r="D348" s="3"/>
      <c r="E348" s="3"/>
      <c r="F348" s="3"/>
      <c r="G348" s="3"/>
      <c r="H348" s="3"/>
      <c r="I348" s="3"/>
      <c r="J348" s="3"/>
      <c r="K348" s="3"/>
      <c r="L348" s="3"/>
    </row>
    <row r="349" spans="2:12" ht="12.75" x14ac:dyDescent="0.2">
      <c r="B349" s="3"/>
      <c r="C349" s="3"/>
      <c r="D349" s="3"/>
      <c r="E349" s="3"/>
      <c r="F349" s="3"/>
      <c r="G349" s="3"/>
      <c r="H349" s="3"/>
      <c r="I349" s="3"/>
      <c r="J349" s="3"/>
      <c r="K349" s="3"/>
      <c r="L349" s="3"/>
    </row>
    <row r="350" spans="2:12" ht="12.75" x14ac:dyDescent="0.2">
      <c r="B350" s="3"/>
      <c r="C350" s="3"/>
      <c r="D350" s="3"/>
      <c r="E350" s="3"/>
      <c r="F350" s="3"/>
      <c r="G350" s="3"/>
      <c r="H350" s="3"/>
      <c r="I350" s="3"/>
      <c r="J350" s="3"/>
      <c r="K350" s="3"/>
      <c r="L350" s="3"/>
    </row>
    <row r="351" spans="2:12" ht="12.75" x14ac:dyDescent="0.2">
      <c r="B351" s="3"/>
      <c r="C351" s="3"/>
      <c r="D351" s="3"/>
      <c r="E351" s="3"/>
      <c r="F351" s="3"/>
      <c r="G351" s="3"/>
      <c r="H351" s="3"/>
      <c r="I351" s="3"/>
      <c r="J351" s="3"/>
      <c r="K351" s="3"/>
      <c r="L351" s="3"/>
    </row>
    <row r="352" spans="2:12" ht="12.75" x14ac:dyDescent="0.2">
      <c r="B352" s="3"/>
      <c r="C352" s="3"/>
      <c r="D352" s="3"/>
      <c r="E352" s="3"/>
      <c r="F352" s="3"/>
      <c r="G352" s="3"/>
      <c r="H352" s="3"/>
      <c r="I352" s="3"/>
      <c r="J352" s="3"/>
      <c r="K352" s="3"/>
      <c r="L352" s="3"/>
    </row>
    <row r="353" spans="2:12" ht="12.75" x14ac:dyDescent="0.2">
      <c r="B353" s="3"/>
      <c r="C353" s="3"/>
      <c r="D353" s="3"/>
      <c r="E353" s="3"/>
      <c r="F353" s="3"/>
      <c r="G353" s="3"/>
      <c r="H353" s="3"/>
      <c r="I353" s="3"/>
      <c r="J353" s="3"/>
      <c r="K353" s="3"/>
      <c r="L353" s="3"/>
    </row>
    <row r="354" spans="2:12" ht="12.75" x14ac:dyDescent="0.2">
      <c r="B354" s="3"/>
      <c r="C354" s="3"/>
      <c r="D354" s="3"/>
      <c r="E354" s="3"/>
      <c r="F354" s="3"/>
      <c r="G354" s="3"/>
      <c r="H354" s="3"/>
      <c r="I354" s="3"/>
      <c r="J354" s="3"/>
      <c r="K354" s="3"/>
      <c r="L354" s="3"/>
    </row>
    <row r="355" spans="2:12" ht="12.75" x14ac:dyDescent="0.2">
      <c r="B355" s="3"/>
      <c r="C355" s="3"/>
      <c r="D355" s="3"/>
      <c r="E355" s="3"/>
      <c r="F355" s="3"/>
      <c r="G355" s="3"/>
      <c r="H355" s="3"/>
      <c r="I355" s="3"/>
      <c r="J355" s="3"/>
      <c r="K355" s="3"/>
      <c r="L355" s="3"/>
    </row>
    <row r="356" spans="2:12" ht="12.75" x14ac:dyDescent="0.2">
      <c r="B356" s="3"/>
      <c r="C356" s="3"/>
      <c r="D356" s="3"/>
      <c r="E356" s="3"/>
      <c r="F356" s="3"/>
      <c r="G356" s="3"/>
      <c r="H356" s="3"/>
      <c r="I356" s="3"/>
      <c r="J356" s="3"/>
      <c r="K356" s="3"/>
      <c r="L356" s="3"/>
    </row>
    <row r="357" spans="2:12" ht="12.75" x14ac:dyDescent="0.2">
      <c r="B357" s="3"/>
      <c r="C357" s="3"/>
      <c r="D357" s="3"/>
      <c r="E357" s="3"/>
      <c r="F357" s="3"/>
      <c r="G357" s="3"/>
      <c r="H357" s="3"/>
      <c r="I357" s="3"/>
      <c r="J357" s="3"/>
      <c r="K357" s="3"/>
      <c r="L357" s="3"/>
    </row>
    <row r="358" spans="2:12" ht="12.75" x14ac:dyDescent="0.2">
      <c r="B358" s="3"/>
      <c r="C358" s="3"/>
      <c r="D358" s="3"/>
      <c r="E358" s="3"/>
      <c r="F358" s="3"/>
      <c r="G358" s="3"/>
      <c r="H358" s="3"/>
      <c r="I358" s="3"/>
      <c r="J358" s="3"/>
      <c r="K358" s="3"/>
      <c r="L358" s="3"/>
    </row>
    <row r="359" spans="2:12" ht="12.75" x14ac:dyDescent="0.2">
      <c r="B359" s="3"/>
      <c r="C359" s="3"/>
      <c r="D359" s="3"/>
      <c r="E359" s="3"/>
      <c r="F359" s="3"/>
      <c r="G359" s="3"/>
      <c r="H359" s="3"/>
      <c r="I359" s="3"/>
      <c r="J359" s="3"/>
      <c r="K359" s="3"/>
      <c r="L359" s="3"/>
    </row>
    <row r="360" spans="2:12" ht="12.75" x14ac:dyDescent="0.2">
      <c r="B360" s="3"/>
      <c r="C360" s="3"/>
      <c r="D360" s="3"/>
      <c r="E360" s="3"/>
      <c r="F360" s="3"/>
      <c r="G360" s="3"/>
      <c r="H360" s="3"/>
      <c r="I360" s="3"/>
      <c r="J360" s="3"/>
      <c r="K360" s="3"/>
      <c r="L360" s="3"/>
    </row>
    <row r="361" spans="2:12" ht="12.75" x14ac:dyDescent="0.2">
      <c r="B361" s="3"/>
      <c r="C361" s="3"/>
      <c r="D361" s="3"/>
      <c r="E361" s="3"/>
      <c r="F361" s="3"/>
      <c r="G361" s="3"/>
      <c r="H361" s="3"/>
      <c r="I361" s="3"/>
      <c r="J361" s="3"/>
      <c r="K361" s="3"/>
      <c r="L361" s="3"/>
    </row>
    <row r="362" spans="2:12" ht="12.75" x14ac:dyDescent="0.2">
      <c r="B362" s="3"/>
      <c r="C362" s="3"/>
      <c r="D362" s="3"/>
      <c r="E362" s="3"/>
      <c r="F362" s="3"/>
      <c r="G362" s="3"/>
      <c r="H362" s="3"/>
      <c r="I362" s="3"/>
      <c r="J362" s="3"/>
      <c r="K362" s="3"/>
      <c r="L362" s="3"/>
    </row>
    <row r="363" spans="2:12" ht="12.75" x14ac:dyDescent="0.2">
      <c r="B363" s="3"/>
      <c r="C363" s="3"/>
      <c r="D363" s="3"/>
      <c r="E363" s="3"/>
      <c r="F363" s="3"/>
      <c r="G363" s="3"/>
      <c r="H363" s="3"/>
      <c r="I363" s="3"/>
      <c r="J363" s="3"/>
      <c r="K363" s="3"/>
      <c r="L363" s="3"/>
    </row>
    <row r="364" spans="2:12" ht="12.75" x14ac:dyDescent="0.2">
      <c r="B364" s="3"/>
      <c r="C364" s="3"/>
      <c r="D364" s="3"/>
      <c r="E364" s="3"/>
      <c r="F364" s="3"/>
      <c r="G364" s="3"/>
      <c r="H364" s="3"/>
      <c r="I364" s="3"/>
      <c r="J364" s="3"/>
      <c r="K364" s="3"/>
      <c r="L364" s="3"/>
    </row>
    <row r="365" spans="2:12" ht="12.75" x14ac:dyDescent="0.2">
      <c r="B365" s="3"/>
      <c r="C365" s="3"/>
      <c r="D365" s="3"/>
      <c r="E365" s="3"/>
      <c r="F365" s="3"/>
      <c r="G365" s="3"/>
      <c r="H365" s="3"/>
      <c r="I365" s="3"/>
      <c r="J365" s="3"/>
      <c r="K365" s="3"/>
      <c r="L365" s="3"/>
    </row>
    <row r="366" spans="2:12" ht="12.75" x14ac:dyDescent="0.2">
      <c r="B366" s="3"/>
      <c r="C366" s="3"/>
      <c r="D366" s="3"/>
      <c r="E366" s="3"/>
      <c r="F366" s="3"/>
      <c r="G366" s="3"/>
      <c r="H366" s="3"/>
      <c r="I366" s="3"/>
      <c r="J366" s="3"/>
      <c r="K366" s="3"/>
      <c r="L366" s="3"/>
    </row>
    <row r="367" spans="2:12" ht="12.75" x14ac:dyDescent="0.2">
      <c r="B367" s="3"/>
      <c r="C367" s="3"/>
      <c r="D367" s="3"/>
      <c r="E367" s="3"/>
      <c r="F367" s="3"/>
      <c r="G367" s="3"/>
      <c r="H367" s="3"/>
      <c r="I367" s="3"/>
      <c r="J367" s="3"/>
      <c r="K367" s="3"/>
      <c r="L367" s="3"/>
    </row>
    <row r="368" spans="2:12" ht="12.75" x14ac:dyDescent="0.2">
      <c r="B368" s="3"/>
      <c r="C368" s="3"/>
      <c r="D368" s="3"/>
      <c r="E368" s="3"/>
      <c r="F368" s="3"/>
      <c r="G368" s="3"/>
      <c r="H368" s="3"/>
      <c r="I368" s="3"/>
      <c r="J368" s="3"/>
      <c r="K368" s="3"/>
      <c r="L368" s="3"/>
    </row>
    <row r="369" spans="2:12" ht="12.75" x14ac:dyDescent="0.2">
      <c r="B369" s="3"/>
      <c r="C369" s="3"/>
      <c r="D369" s="3"/>
      <c r="E369" s="3"/>
      <c r="F369" s="3"/>
      <c r="G369" s="3"/>
      <c r="H369" s="3"/>
      <c r="I369" s="3"/>
      <c r="J369" s="3"/>
      <c r="K369" s="3"/>
      <c r="L369" s="3"/>
    </row>
    <row r="370" spans="2:12" ht="12.75" x14ac:dyDescent="0.2">
      <c r="B370" s="3"/>
      <c r="C370" s="3"/>
      <c r="D370" s="3"/>
      <c r="E370" s="3"/>
      <c r="F370" s="3"/>
      <c r="G370" s="3"/>
      <c r="H370" s="3"/>
      <c r="I370" s="3"/>
      <c r="J370" s="3"/>
      <c r="K370" s="3"/>
      <c r="L370" s="3"/>
    </row>
    <row r="371" spans="2:12" ht="12.75" x14ac:dyDescent="0.2">
      <c r="B371" s="3"/>
      <c r="C371" s="3"/>
      <c r="D371" s="3"/>
      <c r="E371" s="3"/>
      <c r="F371" s="3"/>
      <c r="G371" s="3"/>
      <c r="H371" s="3"/>
      <c r="I371" s="3"/>
      <c r="J371" s="3"/>
      <c r="K371" s="3"/>
      <c r="L371" s="3"/>
    </row>
    <row r="372" spans="2:12" ht="12.75" x14ac:dyDescent="0.2">
      <c r="B372" s="3"/>
      <c r="C372" s="3"/>
      <c r="D372" s="3"/>
      <c r="E372" s="3"/>
      <c r="F372" s="3"/>
      <c r="G372" s="3"/>
      <c r="H372" s="3"/>
      <c r="I372" s="3"/>
      <c r="J372" s="3"/>
      <c r="K372" s="3"/>
      <c r="L372" s="3"/>
    </row>
    <row r="373" spans="2:12" ht="12.75" x14ac:dyDescent="0.2">
      <c r="B373" s="3"/>
      <c r="C373" s="3"/>
      <c r="D373" s="3"/>
      <c r="E373" s="3"/>
      <c r="F373" s="3"/>
      <c r="G373" s="3"/>
      <c r="H373" s="3"/>
      <c r="I373" s="3"/>
      <c r="J373" s="3"/>
      <c r="K373" s="3"/>
      <c r="L373" s="3"/>
    </row>
    <row r="374" spans="2:12" ht="12.75" x14ac:dyDescent="0.2">
      <c r="B374" s="3"/>
      <c r="C374" s="3"/>
      <c r="D374" s="3"/>
      <c r="E374" s="3"/>
      <c r="F374" s="3"/>
      <c r="G374" s="3"/>
      <c r="H374" s="3"/>
      <c r="I374" s="3"/>
      <c r="J374" s="3"/>
      <c r="K374" s="3"/>
      <c r="L374" s="3"/>
    </row>
    <row r="375" spans="2:12" ht="12.75" x14ac:dyDescent="0.2">
      <c r="B375" s="3"/>
      <c r="C375" s="3"/>
      <c r="D375" s="3"/>
      <c r="E375" s="3"/>
      <c r="F375" s="3"/>
      <c r="G375" s="3"/>
      <c r="H375" s="3"/>
      <c r="I375" s="3"/>
      <c r="J375" s="3"/>
      <c r="K375" s="3"/>
      <c r="L375" s="3"/>
    </row>
    <row r="376" spans="2:12" ht="12.75" x14ac:dyDescent="0.2">
      <c r="B376" s="3"/>
      <c r="C376" s="3"/>
      <c r="D376" s="3"/>
      <c r="E376" s="3"/>
      <c r="F376" s="3"/>
      <c r="G376" s="3"/>
      <c r="H376" s="3"/>
      <c r="I376" s="3"/>
      <c r="J376" s="3"/>
      <c r="K376" s="3"/>
      <c r="L376" s="3"/>
    </row>
    <row r="377" spans="2:12" ht="12.75" x14ac:dyDescent="0.2">
      <c r="B377" s="3"/>
      <c r="C377" s="3"/>
      <c r="D377" s="3"/>
      <c r="E377" s="3"/>
      <c r="F377" s="3"/>
      <c r="G377" s="3"/>
      <c r="H377" s="3"/>
      <c r="I377" s="3"/>
      <c r="J377" s="3"/>
      <c r="K377" s="3"/>
      <c r="L377" s="3"/>
    </row>
    <row r="378" spans="2:12" ht="12.75" x14ac:dyDescent="0.2">
      <c r="B378" s="3"/>
      <c r="C378" s="3"/>
      <c r="D378" s="3"/>
      <c r="E378" s="3"/>
      <c r="F378" s="3"/>
      <c r="G378" s="3"/>
      <c r="H378" s="3"/>
      <c r="I378" s="3"/>
      <c r="J378" s="3"/>
      <c r="K378" s="3"/>
      <c r="L378" s="3"/>
    </row>
    <row r="379" spans="2:12" ht="12.75" x14ac:dyDescent="0.2">
      <c r="B379" s="3"/>
      <c r="C379" s="3"/>
      <c r="D379" s="3"/>
      <c r="E379" s="3"/>
      <c r="F379" s="3"/>
      <c r="G379" s="3"/>
      <c r="H379" s="3"/>
      <c r="I379" s="3"/>
      <c r="J379" s="3"/>
      <c r="K379" s="3"/>
      <c r="L379" s="3"/>
    </row>
    <row r="380" spans="2:12" ht="12.75" x14ac:dyDescent="0.2">
      <c r="B380" s="3"/>
      <c r="C380" s="3"/>
      <c r="D380" s="3"/>
      <c r="E380" s="3"/>
      <c r="F380" s="3"/>
      <c r="G380" s="3"/>
      <c r="H380" s="3"/>
      <c r="I380" s="3"/>
      <c r="J380" s="3"/>
      <c r="K380" s="3"/>
      <c r="L380" s="3"/>
    </row>
    <row r="381" spans="2:12" ht="12.75" x14ac:dyDescent="0.2">
      <c r="B381" s="3"/>
      <c r="C381" s="3"/>
      <c r="D381" s="3"/>
      <c r="E381" s="3"/>
      <c r="F381" s="3"/>
      <c r="G381" s="3"/>
      <c r="H381" s="3"/>
      <c r="I381" s="3"/>
      <c r="J381" s="3"/>
      <c r="K381" s="3"/>
      <c r="L381" s="3"/>
    </row>
    <row r="382" spans="2:12" ht="12.75" x14ac:dyDescent="0.2">
      <c r="B382" s="3"/>
      <c r="C382" s="3"/>
      <c r="D382" s="3"/>
      <c r="E382" s="3"/>
      <c r="F382" s="3"/>
      <c r="G382" s="3"/>
      <c r="H382" s="3"/>
      <c r="I382" s="3"/>
      <c r="J382" s="3"/>
      <c r="K382" s="3"/>
      <c r="L382" s="3"/>
    </row>
    <row r="383" spans="2:12" ht="12.75" x14ac:dyDescent="0.2">
      <c r="B383" s="3"/>
      <c r="C383" s="3"/>
      <c r="D383" s="3"/>
      <c r="E383" s="3"/>
      <c r="F383" s="3"/>
      <c r="G383" s="3"/>
      <c r="H383" s="3"/>
      <c r="I383" s="3"/>
      <c r="J383" s="3"/>
      <c r="K383" s="3"/>
      <c r="L383" s="3"/>
    </row>
    <row r="384" spans="2:12" ht="12.75" x14ac:dyDescent="0.2">
      <c r="B384" s="3"/>
      <c r="C384" s="3"/>
      <c r="D384" s="3"/>
      <c r="E384" s="3"/>
      <c r="F384" s="3"/>
      <c r="G384" s="3"/>
      <c r="H384" s="3"/>
      <c r="I384" s="3"/>
      <c r="J384" s="3"/>
      <c r="K384" s="3"/>
      <c r="L384" s="3"/>
    </row>
    <row r="385" spans="2:12" ht="12.75" x14ac:dyDescent="0.2">
      <c r="B385" s="3"/>
      <c r="C385" s="3"/>
      <c r="D385" s="3"/>
      <c r="E385" s="3"/>
      <c r="F385" s="3"/>
      <c r="G385" s="3"/>
      <c r="H385" s="3"/>
      <c r="I385" s="3"/>
      <c r="J385" s="3"/>
      <c r="K385" s="3"/>
      <c r="L385" s="3"/>
    </row>
    <row r="386" spans="2:12" ht="12.75" x14ac:dyDescent="0.2">
      <c r="B386" s="3"/>
      <c r="C386" s="3"/>
      <c r="D386" s="3"/>
      <c r="E386" s="3"/>
      <c r="F386" s="3"/>
      <c r="G386" s="3"/>
      <c r="H386" s="3"/>
      <c r="I386" s="3"/>
      <c r="J386" s="3"/>
      <c r="K386" s="3"/>
      <c r="L386" s="3"/>
    </row>
    <row r="387" spans="2:12" ht="12.75" x14ac:dyDescent="0.2">
      <c r="B387" s="3"/>
      <c r="C387" s="3"/>
      <c r="D387" s="3"/>
      <c r="E387" s="3"/>
      <c r="F387" s="3"/>
      <c r="G387" s="3"/>
      <c r="H387" s="3"/>
      <c r="I387" s="3"/>
      <c r="J387" s="3"/>
      <c r="K387" s="3"/>
      <c r="L387" s="3"/>
    </row>
    <row r="388" spans="2:12" ht="12.75" x14ac:dyDescent="0.2">
      <c r="B388" s="3"/>
      <c r="C388" s="3"/>
      <c r="D388" s="3"/>
      <c r="E388" s="3"/>
      <c r="F388" s="3"/>
      <c r="G388" s="3"/>
      <c r="H388" s="3"/>
      <c r="I388" s="3"/>
      <c r="J388" s="3"/>
      <c r="K388" s="3"/>
      <c r="L388" s="3"/>
    </row>
    <row r="389" spans="2:12" ht="12.75" x14ac:dyDescent="0.2">
      <c r="B389" s="3"/>
      <c r="C389" s="3"/>
      <c r="D389" s="3"/>
      <c r="E389" s="3"/>
      <c r="F389" s="3"/>
      <c r="G389" s="3"/>
      <c r="H389" s="3"/>
      <c r="I389" s="3"/>
      <c r="J389" s="3"/>
      <c r="K389" s="3"/>
      <c r="L389" s="3"/>
    </row>
    <row r="390" spans="2:12" ht="12.75" x14ac:dyDescent="0.2">
      <c r="B390" s="3"/>
      <c r="C390" s="3"/>
      <c r="D390" s="3"/>
      <c r="E390" s="3"/>
      <c r="F390" s="3"/>
      <c r="G390" s="3"/>
      <c r="H390" s="3"/>
      <c r="I390" s="3"/>
      <c r="J390" s="3"/>
      <c r="K390" s="3"/>
      <c r="L390" s="3"/>
    </row>
    <row r="391" spans="2:12" ht="12.75" x14ac:dyDescent="0.2">
      <c r="B391" s="3"/>
      <c r="C391" s="3"/>
      <c r="D391" s="3"/>
      <c r="E391" s="3"/>
      <c r="F391" s="3"/>
      <c r="G391" s="3"/>
      <c r="H391" s="3"/>
      <c r="I391" s="3"/>
      <c r="J391" s="3"/>
      <c r="K391" s="3"/>
      <c r="L391" s="3"/>
    </row>
    <row r="392" spans="2:12" ht="12.75" x14ac:dyDescent="0.2">
      <c r="B392" s="3"/>
      <c r="C392" s="3"/>
      <c r="D392" s="3"/>
      <c r="E392" s="3"/>
      <c r="F392" s="3"/>
      <c r="G392" s="3"/>
      <c r="H392" s="3"/>
      <c r="I392" s="3"/>
      <c r="J392" s="3"/>
      <c r="K392" s="3"/>
      <c r="L392" s="3"/>
    </row>
    <row r="393" spans="2:12" ht="12.75" x14ac:dyDescent="0.2">
      <c r="B393" s="3"/>
      <c r="C393" s="3"/>
      <c r="D393" s="3"/>
      <c r="E393" s="3"/>
      <c r="F393" s="3"/>
      <c r="G393" s="3"/>
      <c r="H393" s="3"/>
      <c r="I393" s="3"/>
      <c r="J393" s="3"/>
      <c r="K393" s="3"/>
      <c r="L393" s="3"/>
    </row>
    <row r="394" spans="2:12" ht="12.75" x14ac:dyDescent="0.2">
      <c r="B394" s="3"/>
      <c r="C394" s="3"/>
      <c r="D394" s="3"/>
      <c r="E394" s="3"/>
      <c r="F394" s="3"/>
      <c r="G394" s="3"/>
      <c r="H394" s="3"/>
      <c r="I394" s="3"/>
      <c r="J394" s="3"/>
      <c r="K394" s="3"/>
      <c r="L394" s="3"/>
    </row>
    <row r="395" spans="2:12" ht="12.75" x14ac:dyDescent="0.2">
      <c r="B395" s="3"/>
      <c r="C395" s="3"/>
      <c r="D395" s="3"/>
      <c r="E395" s="3"/>
      <c r="F395" s="3"/>
      <c r="G395" s="3"/>
      <c r="H395" s="3"/>
      <c r="I395" s="3"/>
      <c r="J395" s="3"/>
      <c r="K395" s="3"/>
      <c r="L395" s="3"/>
    </row>
    <row r="396" spans="2:12" ht="12.75" x14ac:dyDescent="0.2">
      <c r="B396" s="3"/>
      <c r="C396" s="3"/>
      <c r="D396" s="3"/>
      <c r="E396" s="3"/>
      <c r="F396" s="3"/>
      <c r="G396" s="3"/>
      <c r="H396" s="3"/>
      <c r="I396" s="3"/>
      <c r="J396" s="3"/>
      <c r="K396" s="3"/>
      <c r="L396" s="3"/>
    </row>
    <row r="397" spans="2:12" ht="12.75" x14ac:dyDescent="0.2">
      <c r="B397" s="3"/>
      <c r="C397" s="3"/>
      <c r="D397" s="3"/>
      <c r="E397" s="3"/>
      <c r="F397" s="3"/>
      <c r="G397" s="3"/>
      <c r="H397" s="3"/>
      <c r="I397" s="3"/>
      <c r="J397" s="3"/>
      <c r="K397" s="3"/>
      <c r="L397" s="3"/>
    </row>
    <row r="398" spans="2:12" ht="12.75" x14ac:dyDescent="0.2">
      <c r="B398" s="3"/>
      <c r="C398" s="3"/>
      <c r="D398" s="3"/>
      <c r="E398" s="3"/>
      <c r="F398" s="3"/>
      <c r="G398" s="3"/>
      <c r="H398" s="3"/>
      <c r="I398" s="3"/>
      <c r="J398" s="3"/>
      <c r="K398" s="3"/>
      <c r="L398" s="3"/>
    </row>
    <row r="399" spans="2:12" ht="12.75" x14ac:dyDescent="0.2">
      <c r="B399" s="3"/>
      <c r="C399" s="3"/>
      <c r="D399" s="3"/>
      <c r="E399" s="3"/>
      <c r="F399" s="3"/>
      <c r="G399" s="3"/>
      <c r="H399" s="3"/>
      <c r="I399" s="3"/>
      <c r="J399" s="3"/>
      <c r="K399" s="3"/>
      <c r="L399" s="3"/>
    </row>
    <row r="400" spans="2:12" ht="12.75" x14ac:dyDescent="0.2">
      <c r="B400" s="3"/>
      <c r="C400" s="3"/>
      <c r="D400" s="3"/>
      <c r="E400" s="3"/>
      <c r="F400" s="3"/>
      <c r="G400" s="3"/>
      <c r="H400" s="3"/>
      <c r="I400" s="3"/>
      <c r="J400" s="3"/>
      <c r="K400" s="3"/>
      <c r="L400" s="3"/>
    </row>
    <row r="401" spans="2:12" ht="12.75" x14ac:dyDescent="0.2">
      <c r="B401" s="3"/>
      <c r="C401" s="3"/>
      <c r="D401" s="3"/>
      <c r="E401" s="3"/>
      <c r="F401" s="3"/>
      <c r="G401" s="3"/>
      <c r="H401" s="3"/>
      <c r="I401" s="3"/>
      <c r="J401" s="3"/>
      <c r="K401" s="3"/>
      <c r="L401" s="3"/>
    </row>
    <row r="402" spans="2:12" ht="12.75" x14ac:dyDescent="0.2">
      <c r="B402" s="3"/>
      <c r="C402" s="3"/>
      <c r="D402" s="3"/>
      <c r="E402" s="3"/>
      <c r="F402" s="3"/>
      <c r="G402" s="3"/>
      <c r="H402" s="3"/>
      <c r="I402" s="3"/>
      <c r="J402" s="3"/>
      <c r="K402" s="3"/>
      <c r="L402" s="3"/>
    </row>
    <row r="403" spans="2:12" ht="12.75" x14ac:dyDescent="0.2">
      <c r="B403" s="3"/>
      <c r="C403" s="3"/>
      <c r="D403" s="3"/>
      <c r="E403" s="3"/>
      <c r="F403" s="3"/>
      <c r="G403" s="3"/>
      <c r="H403" s="3"/>
      <c r="I403" s="3"/>
      <c r="J403" s="3"/>
      <c r="K403" s="3"/>
      <c r="L403" s="3"/>
    </row>
    <row r="404" spans="2:12" ht="12.75" x14ac:dyDescent="0.2">
      <c r="B404" s="3"/>
      <c r="C404" s="3"/>
      <c r="D404" s="3"/>
      <c r="E404" s="3"/>
      <c r="F404" s="3"/>
      <c r="G404" s="3"/>
      <c r="H404" s="3"/>
      <c r="I404" s="3"/>
      <c r="J404" s="3"/>
      <c r="K404" s="3"/>
      <c r="L404" s="3"/>
    </row>
    <row r="405" spans="2:12" ht="12.75" x14ac:dyDescent="0.2">
      <c r="B405" s="3"/>
      <c r="C405" s="3"/>
      <c r="D405" s="3"/>
      <c r="E405" s="3"/>
      <c r="F405" s="3"/>
      <c r="G405" s="3"/>
      <c r="H405" s="3"/>
      <c r="I405" s="3"/>
      <c r="J405" s="3"/>
      <c r="K405" s="3"/>
      <c r="L405" s="3"/>
    </row>
    <row r="406" spans="2:12" ht="12.75" x14ac:dyDescent="0.2">
      <c r="B406" s="3"/>
      <c r="C406" s="3"/>
      <c r="D406" s="3"/>
      <c r="E406" s="3"/>
      <c r="F406" s="3"/>
      <c r="G406" s="3"/>
      <c r="H406" s="3"/>
      <c r="I406" s="3"/>
      <c r="J406" s="3"/>
      <c r="K406" s="3"/>
      <c r="L406" s="3"/>
    </row>
    <row r="407" spans="2:12" ht="12.75" x14ac:dyDescent="0.2">
      <c r="B407" s="3"/>
      <c r="C407" s="3"/>
      <c r="D407" s="3"/>
      <c r="E407" s="3"/>
      <c r="F407" s="3"/>
      <c r="G407" s="3"/>
      <c r="H407" s="3"/>
      <c r="I407" s="3"/>
      <c r="J407" s="3"/>
      <c r="K407" s="3"/>
      <c r="L407" s="3"/>
    </row>
    <row r="408" spans="2:12" ht="12.75" x14ac:dyDescent="0.2">
      <c r="B408" s="3"/>
      <c r="C408" s="3"/>
      <c r="D408" s="3"/>
      <c r="E408" s="3"/>
      <c r="F408" s="3"/>
      <c r="G408" s="3"/>
      <c r="H408" s="3"/>
      <c r="I408" s="3"/>
      <c r="J408" s="3"/>
      <c r="K408" s="3"/>
      <c r="L408" s="3"/>
    </row>
    <row r="409" spans="2:12" ht="12.75" x14ac:dyDescent="0.2">
      <c r="B409" s="3"/>
      <c r="C409" s="3"/>
      <c r="D409" s="3"/>
      <c r="E409" s="3"/>
      <c r="F409" s="3"/>
      <c r="G409" s="3"/>
      <c r="H409" s="3"/>
      <c r="I409" s="3"/>
      <c r="J409" s="3"/>
      <c r="K409" s="3"/>
      <c r="L409" s="3"/>
    </row>
    <row r="410" spans="2:12" ht="12.75" x14ac:dyDescent="0.2">
      <c r="B410" s="3"/>
      <c r="C410" s="3"/>
      <c r="D410" s="3"/>
      <c r="E410" s="3"/>
      <c r="F410" s="3"/>
      <c r="G410" s="3"/>
      <c r="H410" s="3"/>
      <c r="I410" s="3"/>
      <c r="J410" s="3"/>
      <c r="K410" s="3"/>
      <c r="L410" s="3"/>
    </row>
    <row r="411" spans="2:12" ht="12.75" x14ac:dyDescent="0.2">
      <c r="B411" s="3"/>
      <c r="C411" s="3"/>
      <c r="D411" s="3"/>
      <c r="E411" s="3"/>
      <c r="F411" s="3"/>
      <c r="G411" s="3"/>
      <c r="H411" s="3"/>
      <c r="I411" s="3"/>
      <c r="J411" s="3"/>
      <c r="K411" s="3"/>
      <c r="L411" s="3"/>
    </row>
    <row r="412" spans="2:12" ht="12.75" x14ac:dyDescent="0.2">
      <c r="B412" s="3"/>
      <c r="C412" s="3"/>
      <c r="D412" s="3"/>
      <c r="E412" s="3"/>
      <c r="F412" s="3"/>
      <c r="G412" s="3"/>
      <c r="H412" s="3"/>
      <c r="I412" s="3"/>
      <c r="J412" s="3"/>
      <c r="K412" s="3"/>
      <c r="L412" s="3"/>
    </row>
    <row r="413" spans="2:12" ht="12.75" x14ac:dyDescent="0.2">
      <c r="B413" s="3"/>
      <c r="C413" s="3"/>
      <c r="D413" s="3"/>
      <c r="E413" s="3"/>
      <c r="F413" s="3"/>
      <c r="G413" s="3"/>
      <c r="H413" s="3"/>
      <c r="I413" s="3"/>
      <c r="J413" s="3"/>
      <c r="K413" s="3"/>
      <c r="L413" s="3"/>
    </row>
    <row r="414" spans="2:12" ht="12.75" x14ac:dyDescent="0.2">
      <c r="B414" s="3"/>
      <c r="C414" s="3"/>
      <c r="D414" s="3"/>
      <c r="E414" s="3"/>
      <c r="F414" s="3"/>
      <c r="G414" s="3"/>
      <c r="H414" s="3"/>
      <c r="I414" s="3"/>
      <c r="J414" s="3"/>
      <c r="K414" s="3"/>
      <c r="L414" s="3"/>
    </row>
    <row r="415" spans="2:12" ht="12.75" x14ac:dyDescent="0.2">
      <c r="B415" s="3"/>
      <c r="C415" s="3"/>
      <c r="D415" s="3"/>
      <c r="E415" s="3"/>
      <c r="F415" s="3"/>
      <c r="G415" s="3"/>
      <c r="H415" s="3"/>
      <c r="I415" s="3"/>
      <c r="J415" s="3"/>
      <c r="K415" s="3"/>
      <c r="L415" s="3"/>
    </row>
    <row r="416" spans="2:12" ht="12.75" x14ac:dyDescent="0.2">
      <c r="B416" s="3"/>
      <c r="C416" s="3"/>
      <c r="D416" s="3"/>
      <c r="E416" s="3"/>
      <c r="F416" s="3"/>
      <c r="G416" s="3"/>
      <c r="H416" s="3"/>
      <c r="I416" s="3"/>
      <c r="J416" s="3"/>
      <c r="K416" s="3"/>
      <c r="L416" s="3"/>
    </row>
    <row r="417" spans="2:12" ht="12.75" x14ac:dyDescent="0.2">
      <c r="B417" s="3"/>
      <c r="C417" s="3"/>
      <c r="D417" s="3"/>
      <c r="E417" s="3"/>
      <c r="F417" s="3"/>
      <c r="G417" s="3"/>
      <c r="H417" s="3"/>
      <c r="I417" s="3"/>
      <c r="J417" s="3"/>
      <c r="K417" s="3"/>
      <c r="L417" s="3"/>
    </row>
    <row r="418" spans="2:12" ht="12.75" x14ac:dyDescent="0.2">
      <c r="B418" s="3"/>
      <c r="C418" s="3"/>
      <c r="D418" s="3"/>
      <c r="E418" s="3"/>
      <c r="F418" s="3"/>
      <c r="G418" s="3"/>
      <c r="H418" s="3"/>
      <c r="I418" s="3"/>
      <c r="J418" s="3"/>
      <c r="K418" s="3"/>
      <c r="L418" s="3"/>
    </row>
    <row r="419" spans="2:12" ht="12.75" x14ac:dyDescent="0.2">
      <c r="B419" s="3"/>
      <c r="C419" s="3"/>
      <c r="D419" s="3"/>
      <c r="E419" s="3"/>
      <c r="F419" s="3"/>
      <c r="G419" s="3"/>
      <c r="H419" s="3"/>
      <c r="I419" s="3"/>
      <c r="J419" s="3"/>
      <c r="K419" s="3"/>
      <c r="L419" s="3"/>
    </row>
    <row r="420" spans="2:12" ht="12.75" x14ac:dyDescent="0.2">
      <c r="B420" s="3"/>
      <c r="C420" s="3"/>
      <c r="D420" s="3"/>
      <c r="E420" s="3"/>
      <c r="F420" s="3"/>
      <c r="G420" s="3"/>
      <c r="H420" s="3"/>
      <c r="I420" s="3"/>
      <c r="J420" s="3"/>
      <c r="K420" s="3"/>
      <c r="L420" s="3"/>
    </row>
    <row r="421" spans="2:12" ht="12.75" x14ac:dyDescent="0.2">
      <c r="B421" s="3"/>
      <c r="C421" s="3"/>
      <c r="D421" s="3"/>
      <c r="E421" s="3"/>
      <c r="F421" s="3"/>
      <c r="G421" s="3"/>
      <c r="H421" s="3"/>
      <c r="I421" s="3"/>
      <c r="J421" s="3"/>
      <c r="K421" s="3"/>
      <c r="L421" s="3"/>
    </row>
    <row r="422" spans="2:12" ht="12.75" x14ac:dyDescent="0.2">
      <c r="B422" s="3"/>
      <c r="C422" s="3"/>
      <c r="D422" s="3"/>
      <c r="E422" s="3"/>
      <c r="F422" s="3"/>
      <c r="G422" s="3"/>
      <c r="H422" s="3"/>
      <c r="I422" s="3"/>
      <c r="J422" s="3"/>
      <c r="K422" s="3"/>
      <c r="L422" s="3"/>
    </row>
    <row r="423" spans="2:12" ht="12.75" x14ac:dyDescent="0.2">
      <c r="B423" s="3"/>
      <c r="C423" s="3"/>
      <c r="D423" s="3"/>
      <c r="E423" s="3"/>
      <c r="F423" s="3"/>
      <c r="G423" s="3"/>
      <c r="H423" s="3"/>
      <c r="I423" s="3"/>
      <c r="J423" s="3"/>
      <c r="K423" s="3"/>
      <c r="L423" s="3"/>
    </row>
    <row r="424" spans="2:12" ht="12.75" x14ac:dyDescent="0.2">
      <c r="B424" s="3"/>
      <c r="C424" s="3"/>
      <c r="D424" s="3"/>
      <c r="E424" s="3"/>
      <c r="F424" s="3"/>
      <c r="G424" s="3"/>
      <c r="H424" s="3"/>
      <c r="I424" s="3"/>
      <c r="J424" s="3"/>
      <c r="K424" s="3"/>
      <c r="L424" s="3"/>
    </row>
    <row r="425" spans="2:12" ht="12.75" x14ac:dyDescent="0.2">
      <c r="B425" s="3"/>
      <c r="C425" s="3"/>
      <c r="D425" s="3"/>
      <c r="E425" s="3"/>
      <c r="F425" s="3"/>
      <c r="G425" s="3"/>
      <c r="H425" s="3"/>
      <c r="I425" s="3"/>
      <c r="J425" s="3"/>
      <c r="K425" s="3"/>
      <c r="L425" s="3"/>
    </row>
    <row r="426" spans="2:12" ht="12.75" x14ac:dyDescent="0.2">
      <c r="B426" s="3"/>
      <c r="C426" s="3"/>
      <c r="D426" s="3"/>
      <c r="E426" s="3"/>
      <c r="F426" s="3"/>
      <c r="G426" s="3"/>
      <c r="H426" s="3"/>
      <c r="I426" s="3"/>
      <c r="J426" s="3"/>
      <c r="K426" s="3"/>
      <c r="L426" s="3"/>
    </row>
    <row r="427" spans="2:12" ht="12.75" x14ac:dyDescent="0.2">
      <c r="B427" s="3"/>
      <c r="C427" s="3"/>
      <c r="D427" s="3"/>
      <c r="E427" s="3"/>
      <c r="F427" s="3"/>
      <c r="G427" s="3"/>
      <c r="H427" s="3"/>
      <c r="I427" s="3"/>
      <c r="J427" s="3"/>
      <c r="K427" s="3"/>
      <c r="L427" s="3"/>
    </row>
    <row r="428" spans="2:12" ht="12.75" x14ac:dyDescent="0.2">
      <c r="B428" s="3"/>
      <c r="C428" s="3"/>
      <c r="D428" s="3"/>
      <c r="E428" s="3"/>
      <c r="F428" s="3"/>
      <c r="G428" s="3"/>
      <c r="H428" s="3"/>
      <c r="I428" s="3"/>
      <c r="J428" s="3"/>
      <c r="K428" s="3"/>
      <c r="L428" s="3"/>
    </row>
    <row r="429" spans="2:12" ht="12.75" x14ac:dyDescent="0.2">
      <c r="L429" s="6"/>
    </row>
    <row r="430" spans="2:12" ht="12.75" x14ac:dyDescent="0.2">
      <c r="L430" s="6"/>
    </row>
    <row r="431" spans="2:12" ht="12.75" x14ac:dyDescent="0.2">
      <c r="L431" s="6"/>
    </row>
    <row r="432" spans="2:12" ht="12.75" x14ac:dyDescent="0.2">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16" priority="4" stopIfTrue="1">
      <formula>ISERROR(B10)</formula>
    </cfRule>
  </conditionalFormatting>
  <conditionalFormatting sqref="K11">
    <cfRule type="expression" dxfId="15" priority="1" stopIfTrue="1">
      <formula>K11 = "Green"</formula>
    </cfRule>
    <cfRule type="expression" dxfId="14" priority="2" stopIfTrue="1">
      <formula>K11 = "Red"</formula>
    </cfRule>
    <cfRule type="expression" dxfId="13"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49</v>
      </c>
      <c r="D2" s="57"/>
      <c r="E2" s="57"/>
      <c r="F2" s="57"/>
      <c r="G2" s="201"/>
      <c r="H2" s="201"/>
      <c r="I2" s="201"/>
      <c r="J2" s="202"/>
      <c r="K2" s="203"/>
      <c r="L2" s="204"/>
      <c r="M2" s="48"/>
      <c r="N2" s="48"/>
      <c r="O2" s="48"/>
    </row>
    <row r="3" spans="1:15" s="47" customFormat="1" ht="37.5" customHeight="1" x14ac:dyDescent="0.25">
      <c r="B3" s="58">
        <v>3</v>
      </c>
      <c r="C3" s="57" t="s">
        <v>50</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08" t="str">
        <f>VLOOKUP(B3,category,3,FALSE)</f>
        <v>3. USING EXPANDED TIME TO PROVIDE INTEGRATED ENRICHMENT OPPORTUNITIES</v>
      </c>
      <c r="D5" s="209"/>
      <c r="E5" s="209"/>
      <c r="F5" s="209"/>
      <c r="G5" s="209"/>
      <c r="H5" s="209"/>
      <c r="I5" s="209"/>
      <c r="J5" s="209"/>
      <c r="K5" s="209"/>
      <c r="L5" s="210"/>
      <c r="M5" s="48"/>
      <c r="N5" s="48"/>
      <c r="O5" s="48"/>
    </row>
    <row r="6" spans="1:15" ht="42.75" customHeight="1" x14ac:dyDescent="0.2">
      <c r="B6" s="46"/>
      <c r="C6" s="205"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206"/>
      <c r="E6" s="206"/>
      <c r="F6" s="206"/>
      <c r="G6" s="206"/>
      <c r="H6" s="206"/>
      <c r="I6" s="206"/>
      <c r="J6" s="206"/>
      <c r="K6" s="206"/>
      <c r="L6" s="207"/>
    </row>
    <row r="7" spans="1:15" ht="15" customHeight="1" x14ac:dyDescent="0.2">
      <c r="B7" s="29"/>
      <c r="C7" s="211" t="s">
        <v>43</v>
      </c>
      <c r="D7" s="212"/>
      <c r="E7" s="212"/>
      <c r="F7" s="212"/>
      <c r="G7" s="212"/>
      <c r="H7" s="212"/>
      <c r="I7" s="212"/>
      <c r="J7" s="212"/>
      <c r="K7" s="212"/>
      <c r="L7" s="213"/>
    </row>
    <row r="8" spans="1:15" ht="26.25" customHeight="1" x14ac:dyDescent="0.2">
      <c r="B8" s="29"/>
      <c r="C8" s="217"/>
      <c r="D8" s="218"/>
      <c r="E8" s="218"/>
      <c r="F8" s="218"/>
      <c r="G8" s="218"/>
      <c r="H8" s="218"/>
      <c r="I8" s="218"/>
      <c r="J8" s="218"/>
      <c r="K8" s="218"/>
      <c r="L8" s="219"/>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48" customHeight="1" x14ac:dyDescent="0.2">
      <c r="B10" s="45" t="str">
        <f>$G$2&amp;$B$3&amp;1&amp;"Measure 1"</f>
        <v>31Measure 1</v>
      </c>
      <c r="C10" s="23" t="s">
        <v>34</v>
      </c>
      <c r="D10" s="23"/>
      <c r="E10" s="23"/>
      <c r="F10" s="23"/>
      <c r="G10" s="26"/>
      <c r="H10" s="25"/>
      <c r="I10" s="25"/>
      <c r="J10" s="44"/>
      <c r="K10" s="19"/>
      <c r="L10" s="23"/>
    </row>
    <row r="11" spans="1:15" s="8" customFormat="1" ht="50.25" customHeight="1" x14ac:dyDescent="0.2">
      <c r="B11" s="45" t="str">
        <f>$G$2&amp;$B$3&amp;1&amp;"Measure 2"</f>
        <v>31Measure 2</v>
      </c>
      <c r="C11" s="23" t="s">
        <v>33</v>
      </c>
      <c r="D11" s="23"/>
      <c r="E11" s="23"/>
      <c r="F11" s="23"/>
      <c r="G11" s="22"/>
      <c r="H11" s="22"/>
      <c r="I11" s="21"/>
      <c r="J11" s="44"/>
      <c r="K11" s="19"/>
      <c r="L11" s="23"/>
    </row>
    <row r="12" spans="1:15" s="7" customFormat="1" ht="63.75" customHeight="1" thickBot="1" x14ac:dyDescent="0.25">
      <c r="B12" s="24" t="str">
        <f>$G$2&amp;$B$3&amp;1&amp;"Measure 3"</f>
        <v>31Measure 3</v>
      </c>
      <c r="C12" s="23" t="s">
        <v>41</v>
      </c>
      <c r="D12" s="23"/>
      <c r="E12" s="23"/>
      <c r="F12" s="23"/>
      <c r="G12" s="64"/>
      <c r="H12" s="64"/>
      <c r="I12" s="64"/>
      <c r="J12" s="44"/>
      <c r="K12" s="19"/>
      <c r="L12" s="23"/>
      <c r="M12" s="8"/>
      <c r="N12" s="8"/>
      <c r="O12" s="8"/>
    </row>
    <row r="13" spans="1:15" s="7" customFormat="1" ht="34.35" hidden="1" customHeight="1" x14ac:dyDescent="0.2">
      <c r="B13" s="13" t="str">
        <f>$G$2&amp;$B$3&amp;1&amp;"Measure 4"</f>
        <v>31Measure 4</v>
      </c>
      <c r="C13" s="17"/>
      <c r="D13" s="17"/>
      <c r="E13" s="17"/>
      <c r="F13" s="17"/>
      <c r="G13" s="42"/>
      <c r="H13" s="42"/>
      <c r="I13" s="42"/>
      <c r="J13" s="42"/>
      <c r="K13" s="15"/>
      <c r="L13" s="17"/>
      <c r="M13" s="8"/>
      <c r="N13" s="8"/>
      <c r="O13" s="8"/>
    </row>
    <row r="14" spans="1:15" s="7" customFormat="1" ht="34.35" hidden="1" customHeight="1" x14ac:dyDescent="0.2">
      <c r="B14" s="13" t="str">
        <f>$G$2&amp;$B$3&amp;1&amp;"Measure 5"</f>
        <v>31Measure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31Measure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31Measure 7</v>
      </c>
      <c r="C16" s="38"/>
      <c r="D16" s="38"/>
      <c r="E16" s="38"/>
      <c r="F16" s="38"/>
      <c r="G16" s="39"/>
      <c r="H16" s="39"/>
      <c r="I16" s="39"/>
      <c r="J16" s="39"/>
      <c r="K16" s="10"/>
      <c r="L16" s="38"/>
      <c r="M16" s="8"/>
      <c r="N16" s="8"/>
      <c r="O16" s="8"/>
    </row>
    <row r="17" spans="2:15" ht="21" customHeight="1" x14ac:dyDescent="0.2">
      <c r="B17" s="37"/>
      <c r="C17" s="214" t="s">
        <v>42</v>
      </c>
      <c r="D17" s="215"/>
      <c r="E17" s="215"/>
      <c r="F17" s="215"/>
      <c r="G17" s="215"/>
      <c r="H17" s="215"/>
      <c r="I17" s="215"/>
      <c r="J17" s="215"/>
      <c r="K17" s="215"/>
      <c r="L17" s="216"/>
    </row>
    <row r="18" spans="2:15" ht="30" customHeight="1" x14ac:dyDescent="0.2">
      <c r="B18" s="37"/>
      <c r="C18" s="198"/>
      <c r="D18" s="199"/>
      <c r="E18" s="199"/>
      <c r="F18" s="199"/>
      <c r="G18" s="199"/>
      <c r="H18" s="199"/>
      <c r="I18" s="199"/>
      <c r="J18" s="199"/>
      <c r="K18" s="199"/>
      <c r="L18" s="200"/>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0" customHeight="1" x14ac:dyDescent="0.2">
      <c r="B20" s="24" t="str">
        <f>$G$2&amp;$B$3&amp;2&amp;"Measure 1"</f>
        <v>32Measure 1</v>
      </c>
      <c r="C20" s="23" t="s">
        <v>34</v>
      </c>
      <c r="D20" s="23"/>
      <c r="E20" s="23"/>
      <c r="F20" s="23"/>
      <c r="G20" s="26"/>
      <c r="H20" s="25"/>
      <c r="I20" s="25"/>
      <c r="J20" s="20"/>
      <c r="K20" s="19"/>
      <c r="L20" s="18"/>
      <c r="M20" s="8"/>
      <c r="N20" s="8"/>
      <c r="O20" s="8"/>
    </row>
    <row r="21" spans="2:15" s="7" customFormat="1" ht="45" customHeight="1" x14ac:dyDescent="0.2">
      <c r="B21" s="24" t="str">
        <f>$G$2&amp;$B$3&amp;2&amp;"Measure 2"</f>
        <v>32Measure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32Measure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32Measure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32Measure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32Measure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32Measure 7</v>
      </c>
      <c r="C26" s="33"/>
      <c r="D26" s="33"/>
      <c r="E26" s="33"/>
      <c r="F26" s="33"/>
      <c r="G26" s="32"/>
      <c r="H26" s="32"/>
      <c r="I26" s="32"/>
      <c r="J26" s="32"/>
      <c r="K26" s="10"/>
      <c r="L26" s="31"/>
      <c r="M26" s="8"/>
      <c r="N26" s="8"/>
      <c r="O26" s="8"/>
    </row>
    <row r="27" spans="2:15" ht="17.25" customHeight="1" x14ac:dyDescent="0.2">
      <c r="B27" s="30"/>
      <c r="C27" s="192" t="s">
        <v>40</v>
      </c>
      <c r="D27" s="193"/>
      <c r="E27" s="193"/>
      <c r="F27" s="193"/>
      <c r="G27" s="193"/>
      <c r="H27" s="193"/>
      <c r="I27" s="193"/>
      <c r="J27" s="193"/>
      <c r="K27" s="193"/>
      <c r="L27" s="194"/>
    </row>
    <row r="28" spans="2:15" ht="31.5" customHeight="1" x14ac:dyDescent="0.2">
      <c r="B28" s="29"/>
      <c r="C28" s="195" t="str">
        <f>IF(ISERROR(VLOOKUP($G$2&amp;$B$3&amp;3,data,2,FALSE)),"",VLOOKUP($G$2&amp;$B$3&amp;3,data,2,FALSE))</f>
        <v/>
      </c>
      <c r="D28" s="196"/>
      <c r="E28" s="196"/>
      <c r="F28" s="196"/>
      <c r="G28" s="196"/>
      <c r="H28" s="196"/>
      <c r="I28" s="196"/>
      <c r="J28" s="196"/>
      <c r="K28" s="196"/>
      <c r="L28" s="197"/>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33Measure 1</v>
      </c>
      <c r="C30" s="23"/>
      <c r="D30" s="23"/>
      <c r="E30" s="23"/>
      <c r="F30" s="23"/>
      <c r="G30" s="26"/>
      <c r="H30" s="25"/>
      <c r="I30" s="25"/>
      <c r="J30" s="20"/>
      <c r="K30" s="19"/>
      <c r="L30" s="18"/>
      <c r="M30" s="8"/>
      <c r="N30" s="8"/>
      <c r="O30" s="8"/>
    </row>
    <row r="31" spans="2:15" s="7" customFormat="1" ht="34.35" customHeight="1" x14ac:dyDescent="0.2">
      <c r="B31" s="24" t="str">
        <f>$G$2&amp;$B$3&amp;3&amp;"Measure 2"</f>
        <v>33Measure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pans="2:12" ht="12.75" x14ac:dyDescent="0.2">
      <c r="B33" s="3"/>
      <c r="C33" s="3"/>
      <c r="D33" s="3"/>
      <c r="E33" s="3"/>
      <c r="F33" s="3"/>
      <c r="G33" s="3"/>
      <c r="H33" s="3"/>
      <c r="I33" s="3"/>
      <c r="J33" s="3"/>
      <c r="K33" s="3"/>
      <c r="L33" s="3"/>
    </row>
    <row r="34" spans="2:12" ht="12.75" x14ac:dyDescent="0.2">
      <c r="B34" s="3"/>
      <c r="C34" s="3"/>
      <c r="D34" s="3"/>
      <c r="E34" s="3"/>
      <c r="F34" s="3"/>
      <c r="G34" s="3"/>
      <c r="H34" s="3"/>
      <c r="I34" s="3"/>
      <c r="J34" s="3"/>
      <c r="K34" s="3"/>
      <c r="L34" s="3"/>
    </row>
    <row r="35" spans="2:12" ht="12.75" x14ac:dyDescent="0.2">
      <c r="B35" s="3"/>
      <c r="C35" s="3"/>
      <c r="D35" s="3"/>
      <c r="E35" s="3"/>
      <c r="F35" s="3"/>
      <c r="G35" s="3"/>
      <c r="H35" s="3"/>
      <c r="I35" s="3"/>
      <c r="J35" s="3"/>
      <c r="K35" s="3"/>
      <c r="L35" s="3"/>
    </row>
    <row r="36" spans="2:12" ht="12.75" x14ac:dyDescent="0.2">
      <c r="B36" s="3"/>
      <c r="C36" s="3"/>
      <c r="D36" s="3"/>
      <c r="E36" s="3"/>
      <c r="F36" s="3"/>
      <c r="G36" s="3"/>
      <c r="H36" s="3"/>
      <c r="I36" s="3"/>
      <c r="J36" s="3"/>
      <c r="K36" s="3"/>
      <c r="L36" s="3"/>
    </row>
    <row r="37" spans="2:12" ht="12.75" x14ac:dyDescent="0.2">
      <c r="B37" s="3"/>
      <c r="C37" s="3"/>
      <c r="D37" s="3"/>
      <c r="E37" s="3"/>
      <c r="F37" s="3"/>
      <c r="G37" s="3"/>
      <c r="H37" s="3"/>
      <c r="I37" s="3"/>
      <c r="J37" s="3"/>
      <c r="K37" s="3"/>
      <c r="L37" s="3"/>
    </row>
    <row r="38" spans="2:12" ht="12.75" x14ac:dyDescent="0.2">
      <c r="B38" s="3"/>
      <c r="C38" s="3"/>
      <c r="D38" s="3"/>
      <c r="E38" s="3"/>
      <c r="F38" s="3"/>
      <c r="G38" s="3"/>
      <c r="H38" s="3"/>
      <c r="I38" s="3"/>
      <c r="J38" s="3"/>
      <c r="K38" s="3"/>
      <c r="L38" s="3"/>
    </row>
    <row r="39" spans="2:12" ht="12.75" x14ac:dyDescent="0.2">
      <c r="B39" s="3"/>
      <c r="C39" s="3"/>
      <c r="D39" s="3"/>
      <c r="E39" s="3"/>
      <c r="F39" s="3"/>
      <c r="G39" s="3"/>
      <c r="H39" s="3"/>
      <c r="I39" s="3"/>
      <c r="J39" s="3"/>
      <c r="K39" s="3"/>
      <c r="L39" s="3"/>
    </row>
    <row r="40" spans="2:12" ht="12.75" x14ac:dyDescent="0.2">
      <c r="B40" s="3"/>
      <c r="C40" s="3"/>
      <c r="D40" s="3"/>
      <c r="E40" s="3"/>
      <c r="F40" s="3"/>
      <c r="G40" s="3"/>
      <c r="H40" s="3"/>
      <c r="I40" s="3"/>
      <c r="J40" s="3"/>
      <c r="K40" s="3"/>
      <c r="L40" s="3"/>
    </row>
    <row r="41" spans="2:12" ht="12.75" x14ac:dyDescent="0.2">
      <c r="B41" s="3"/>
      <c r="C41" s="3"/>
      <c r="D41" s="3"/>
      <c r="E41" s="3"/>
      <c r="F41" s="3"/>
      <c r="G41" s="3"/>
      <c r="H41" s="3"/>
      <c r="I41" s="3"/>
      <c r="J41" s="3"/>
      <c r="K41" s="3"/>
      <c r="L41" s="3"/>
    </row>
    <row r="42" spans="2:12" ht="12.75" x14ac:dyDescent="0.2">
      <c r="B42" s="3"/>
      <c r="C42" s="3"/>
      <c r="D42" s="3"/>
      <c r="E42" s="3"/>
      <c r="F42" s="3"/>
      <c r="G42" s="3"/>
      <c r="H42" s="3"/>
      <c r="I42" s="3"/>
      <c r="J42" s="3"/>
      <c r="K42" s="3"/>
      <c r="L42" s="3"/>
    </row>
    <row r="43" spans="2:12" ht="12.75" x14ac:dyDescent="0.2">
      <c r="B43" s="3"/>
      <c r="C43" s="3"/>
      <c r="D43" s="3"/>
      <c r="E43" s="3"/>
      <c r="F43" s="3"/>
      <c r="G43" s="3"/>
      <c r="H43" s="3"/>
      <c r="I43" s="3"/>
      <c r="J43" s="3"/>
      <c r="K43" s="3"/>
      <c r="L43" s="3"/>
    </row>
    <row r="44" spans="2:12" ht="12.75" x14ac:dyDescent="0.2">
      <c r="B44" s="3"/>
      <c r="C44" s="3"/>
      <c r="D44" s="3"/>
      <c r="E44" s="3"/>
      <c r="F44" s="3"/>
      <c r="G44" s="3"/>
      <c r="H44" s="3"/>
      <c r="I44" s="3"/>
      <c r="J44" s="3"/>
      <c r="K44" s="3"/>
      <c r="L44" s="3"/>
    </row>
    <row r="45" spans="2:12" ht="12.75" x14ac:dyDescent="0.2">
      <c r="B45" s="3"/>
      <c r="C45" s="3"/>
      <c r="D45" s="3"/>
      <c r="E45" s="3"/>
      <c r="F45" s="3"/>
      <c r="G45" s="3"/>
      <c r="H45" s="3"/>
      <c r="I45" s="3"/>
      <c r="J45" s="3"/>
      <c r="K45" s="3"/>
      <c r="L45" s="3"/>
    </row>
    <row r="46" spans="2:12" ht="12.75" x14ac:dyDescent="0.2">
      <c r="B46" s="3"/>
      <c r="C46" s="3"/>
      <c r="D46" s="3"/>
      <c r="E46" s="3"/>
      <c r="F46" s="3"/>
      <c r="G46" s="3"/>
      <c r="H46" s="3"/>
      <c r="I46" s="3"/>
      <c r="J46" s="3"/>
      <c r="K46" s="3"/>
      <c r="L46" s="3"/>
    </row>
    <row r="47" spans="2:12" ht="12.75" x14ac:dyDescent="0.2">
      <c r="B47" s="3"/>
      <c r="C47" s="3"/>
      <c r="D47" s="3"/>
      <c r="E47" s="3"/>
      <c r="F47" s="3"/>
      <c r="G47" s="3"/>
      <c r="H47" s="3"/>
      <c r="I47" s="3"/>
      <c r="J47" s="3"/>
      <c r="K47" s="3"/>
      <c r="L47" s="3"/>
    </row>
    <row r="48" spans="2:12" ht="12.75" x14ac:dyDescent="0.2">
      <c r="B48" s="3"/>
      <c r="C48" s="3"/>
      <c r="D48" s="3"/>
      <c r="E48" s="3"/>
      <c r="F48" s="3"/>
      <c r="G48" s="3"/>
      <c r="H48" s="3"/>
      <c r="I48" s="3"/>
      <c r="J48" s="3"/>
      <c r="K48" s="3"/>
      <c r="L48" s="3"/>
    </row>
    <row r="49" spans="2:12" ht="12.75" x14ac:dyDescent="0.2">
      <c r="B49" s="3"/>
      <c r="C49" s="3"/>
      <c r="D49" s="3"/>
      <c r="E49" s="3"/>
      <c r="F49" s="3"/>
      <c r="G49" s="3"/>
      <c r="H49" s="3"/>
      <c r="I49" s="3"/>
      <c r="J49" s="3"/>
      <c r="K49" s="3"/>
      <c r="L49" s="3"/>
    </row>
    <row r="50" spans="2:12" ht="12.75" x14ac:dyDescent="0.2">
      <c r="B50" s="3"/>
      <c r="C50" s="3"/>
      <c r="D50" s="3"/>
      <c r="E50" s="3"/>
      <c r="F50" s="3"/>
      <c r="G50" s="3"/>
      <c r="H50" s="3"/>
      <c r="I50" s="3"/>
      <c r="J50" s="3"/>
      <c r="K50" s="3"/>
      <c r="L50" s="3"/>
    </row>
    <row r="51" spans="2:12" ht="12.75" x14ac:dyDescent="0.2">
      <c r="B51" s="3"/>
      <c r="C51" s="3"/>
      <c r="D51" s="3"/>
      <c r="E51" s="3"/>
      <c r="F51" s="3"/>
      <c r="G51" s="3"/>
      <c r="H51" s="3"/>
      <c r="I51" s="3"/>
      <c r="J51" s="3"/>
      <c r="K51" s="3"/>
      <c r="L51" s="3"/>
    </row>
    <row r="52" spans="2:12" ht="12.75" x14ac:dyDescent="0.2">
      <c r="B52" s="3"/>
      <c r="C52" s="3"/>
      <c r="D52" s="3"/>
      <c r="E52" s="3"/>
      <c r="F52" s="3"/>
      <c r="G52" s="3"/>
      <c r="H52" s="3"/>
      <c r="I52" s="3"/>
      <c r="J52" s="3"/>
      <c r="K52" s="3"/>
      <c r="L52" s="3"/>
    </row>
    <row r="53" spans="2:12" ht="12.75" x14ac:dyDescent="0.2">
      <c r="B53" s="3"/>
      <c r="C53" s="3"/>
      <c r="D53" s="3"/>
      <c r="E53" s="3"/>
      <c r="F53" s="3"/>
      <c r="G53" s="3"/>
      <c r="H53" s="3"/>
      <c r="I53" s="3"/>
      <c r="J53" s="3"/>
      <c r="K53" s="3"/>
      <c r="L53" s="3"/>
    </row>
    <row r="54" spans="2:12" ht="12.75" x14ac:dyDescent="0.2">
      <c r="B54" s="3"/>
      <c r="C54" s="3"/>
      <c r="D54" s="3"/>
      <c r="E54" s="3"/>
      <c r="F54" s="3"/>
      <c r="G54" s="3"/>
      <c r="H54" s="3"/>
      <c r="I54" s="3"/>
      <c r="J54" s="3"/>
      <c r="K54" s="3"/>
      <c r="L54" s="3"/>
    </row>
    <row r="55" spans="2:12" ht="12.75" x14ac:dyDescent="0.2">
      <c r="B55" s="3"/>
      <c r="C55" s="3"/>
      <c r="D55" s="3"/>
      <c r="E55" s="3"/>
      <c r="F55" s="3"/>
      <c r="G55" s="3"/>
      <c r="H55" s="3"/>
      <c r="I55" s="3"/>
      <c r="J55" s="3"/>
      <c r="K55" s="3"/>
      <c r="L55" s="3"/>
    </row>
    <row r="56" spans="2:12" ht="12.75" x14ac:dyDescent="0.2">
      <c r="B56" s="3"/>
      <c r="C56" s="3"/>
      <c r="D56" s="3"/>
      <c r="E56" s="3"/>
      <c r="F56" s="3"/>
      <c r="G56" s="3"/>
      <c r="H56" s="3"/>
      <c r="I56" s="3"/>
      <c r="J56" s="3"/>
      <c r="K56" s="3"/>
      <c r="L56" s="3"/>
    </row>
    <row r="57" spans="2:12" ht="12.75" x14ac:dyDescent="0.2">
      <c r="B57" s="3"/>
      <c r="C57" s="3"/>
      <c r="D57" s="3"/>
      <c r="E57" s="3"/>
      <c r="F57" s="3"/>
      <c r="G57" s="3"/>
      <c r="H57" s="3"/>
      <c r="I57" s="3"/>
      <c r="J57" s="3"/>
      <c r="K57" s="3"/>
      <c r="L57" s="3"/>
    </row>
    <row r="58" spans="2:12" ht="12.75" x14ac:dyDescent="0.2">
      <c r="B58" s="3"/>
      <c r="C58" s="3"/>
      <c r="D58" s="3"/>
      <c r="E58" s="3"/>
      <c r="F58" s="3"/>
      <c r="G58" s="3"/>
      <c r="H58" s="3"/>
      <c r="I58" s="3"/>
      <c r="J58" s="3"/>
      <c r="K58" s="3"/>
      <c r="L58" s="3"/>
    </row>
    <row r="59" spans="2:12" ht="12.75" x14ac:dyDescent="0.2">
      <c r="B59" s="3"/>
      <c r="C59" s="3"/>
      <c r="D59" s="3"/>
      <c r="E59" s="3"/>
      <c r="F59" s="3"/>
      <c r="G59" s="3"/>
      <c r="H59" s="3"/>
      <c r="I59" s="3"/>
      <c r="J59" s="3"/>
      <c r="K59" s="3"/>
      <c r="L59" s="3"/>
    </row>
    <row r="60" spans="2:12" ht="12.75" x14ac:dyDescent="0.2">
      <c r="B60" s="3"/>
      <c r="C60" s="3"/>
      <c r="D60" s="3"/>
      <c r="E60" s="3"/>
      <c r="F60" s="3"/>
      <c r="G60" s="3"/>
      <c r="H60" s="3"/>
      <c r="I60" s="3"/>
      <c r="J60" s="3"/>
      <c r="K60" s="3"/>
      <c r="L60" s="3"/>
    </row>
    <row r="61" spans="2:12" ht="12.75" x14ac:dyDescent="0.2">
      <c r="B61" s="3"/>
      <c r="C61" s="3"/>
      <c r="D61" s="3"/>
      <c r="E61" s="3"/>
      <c r="F61" s="3"/>
      <c r="G61" s="3"/>
      <c r="H61" s="3"/>
      <c r="I61" s="3"/>
      <c r="J61" s="3"/>
      <c r="K61" s="3"/>
      <c r="L61" s="3"/>
    </row>
    <row r="62" spans="2:12" ht="12.75" x14ac:dyDescent="0.2">
      <c r="B62" s="3"/>
      <c r="C62" s="3"/>
      <c r="D62" s="3"/>
      <c r="E62" s="3"/>
      <c r="F62" s="3"/>
      <c r="G62" s="3"/>
      <c r="H62" s="3"/>
      <c r="I62" s="3"/>
      <c r="J62" s="3"/>
      <c r="K62" s="3"/>
      <c r="L62" s="3"/>
    </row>
    <row r="63" spans="2:12" ht="12.75" x14ac:dyDescent="0.2">
      <c r="B63" s="3"/>
      <c r="C63" s="3"/>
      <c r="D63" s="3"/>
      <c r="E63" s="3"/>
      <c r="F63" s="3"/>
      <c r="G63" s="3"/>
      <c r="H63" s="3"/>
      <c r="I63" s="3"/>
      <c r="J63" s="3"/>
      <c r="K63" s="3"/>
      <c r="L63" s="3"/>
    </row>
    <row r="64" spans="2:12" ht="12.75" x14ac:dyDescent="0.2">
      <c r="B64" s="3"/>
      <c r="C64" s="3"/>
      <c r="D64" s="3"/>
      <c r="E64" s="3"/>
      <c r="F64" s="3"/>
      <c r="G64" s="3"/>
      <c r="H64" s="3"/>
      <c r="I64" s="3"/>
      <c r="J64" s="3"/>
      <c r="K64" s="3"/>
      <c r="L64" s="3"/>
    </row>
    <row r="65" spans="2:12" ht="12.75" x14ac:dyDescent="0.2">
      <c r="B65" s="3"/>
      <c r="C65" s="3"/>
      <c r="D65" s="3"/>
      <c r="E65" s="3"/>
      <c r="F65" s="3"/>
      <c r="G65" s="3"/>
      <c r="H65" s="3"/>
      <c r="I65" s="3"/>
      <c r="J65" s="3"/>
      <c r="K65" s="3"/>
      <c r="L65" s="3"/>
    </row>
    <row r="66" spans="2:12" ht="12.75" x14ac:dyDescent="0.2">
      <c r="B66" s="3"/>
      <c r="C66" s="3"/>
      <c r="D66" s="3"/>
      <c r="E66" s="3"/>
      <c r="F66" s="3"/>
      <c r="G66" s="3"/>
      <c r="H66" s="3"/>
      <c r="I66" s="3"/>
      <c r="J66" s="3"/>
      <c r="K66" s="3"/>
      <c r="L66" s="3"/>
    </row>
    <row r="67" spans="2:12" ht="12.75" x14ac:dyDescent="0.2">
      <c r="B67" s="3"/>
      <c r="C67" s="3"/>
      <c r="D67" s="3"/>
      <c r="E67" s="3"/>
      <c r="F67" s="3"/>
      <c r="G67" s="3"/>
      <c r="H67" s="3"/>
      <c r="I67" s="3"/>
      <c r="J67" s="3"/>
      <c r="K67" s="3"/>
      <c r="L67" s="3"/>
    </row>
    <row r="68" spans="2:12" ht="12.75" x14ac:dyDescent="0.2">
      <c r="B68" s="3"/>
      <c r="C68" s="3"/>
      <c r="D68" s="3"/>
      <c r="E68" s="3"/>
      <c r="F68" s="3"/>
      <c r="G68" s="3"/>
      <c r="H68" s="3"/>
      <c r="I68" s="3"/>
      <c r="J68" s="3"/>
      <c r="K68" s="3"/>
      <c r="L68" s="3"/>
    </row>
    <row r="69" spans="2:12" ht="12.75" x14ac:dyDescent="0.2">
      <c r="B69" s="3"/>
      <c r="C69" s="3"/>
      <c r="D69" s="3"/>
      <c r="E69" s="3"/>
      <c r="F69" s="3"/>
      <c r="G69" s="3"/>
      <c r="H69" s="3"/>
      <c r="I69" s="3"/>
      <c r="J69" s="3"/>
      <c r="K69" s="3"/>
      <c r="L69" s="3"/>
    </row>
    <row r="70" spans="2:12" ht="12.75" x14ac:dyDescent="0.2">
      <c r="B70" s="3"/>
      <c r="C70" s="3"/>
      <c r="D70" s="3"/>
      <c r="E70" s="3"/>
      <c r="F70" s="3"/>
      <c r="G70" s="3"/>
      <c r="H70" s="3"/>
      <c r="I70" s="3"/>
      <c r="J70" s="3"/>
      <c r="K70" s="3"/>
      <c r="L70" s="3"/>
    </row>
    <row r="71" spans="2:12" ht="12.75" x14ac:dyDescent="0.2">
      <c r="B71" s="3"/>
      <c r="C71" s="3"/>
      <c r="D71" s="3"/>
      <c r="E71" s="3"/>
      <c r="F71" s="3"/>
      <c r="G71" s="3"/>
      <c r="H71" s="3"/>
      <c r="I71" s="3"/>
      <c r="J71" s="3"/>
      <c r="K71" s="3"/>
      <c r="L71" s="3"/>
    </row>
    <row r="72" spans="2:12" ht="12.75" x14ac:dyDescent="0.2">
      <c r="B72" s="3"/>
      <c r="C72" s="3"/>
      <c r="D72" s="3"/>
      <c r="E72" s="3"/>
      <c r="F72" s="3"/>
      <c r="G72" s="3"/>
      <c r="H72" s="3"/>
      <c r="I72" s="3"/>
      <c r="J72" s="3"/>
      <c r="K72" s="3"/>
      <c r="L72" s="3"/>
    </row>
    <row r="73" spans="2:12" ht="12.75" x14ac:dyDescent="0.2">
      <c r="B73" s="3"/>
      <c r="C73" s="3"/>
      <c r="D73" s="3"/>
      <c r="E73" s="3"/>
      <c r="F73" s="3"/>
      <c r="G73" s="3"/>
      <c r="H73" s="3"/>
      <c r="I73" s="3"/>
      <c r="J73" s="3"/>
      <c r="K73" s="3"/>
      <c r="L73" s="3"/>
    </row>
    <row r="74" spans="2:12" ht="12.75" x14ac:dyDescent="0.2">
      <c r="B74" s="3"/>
      <c r="C74" s="3"/>
      <c r="D74" s="3"/>
      <c r="E74" s="3"/>
      <c r="F74" s="3"/>
      <c r="G74" s="3"/>
      <c r="H74" s="3"/>
      <c r="I74" s="3"/>
      <c r="J74" s="3"/>
      <c r="K74" s="3"/>
      <c r="L74" s="3"/>
    </row>
    <row r="75" spans="2:12" ht="12.75" x14ac:dyDescent="0.2">
      <c r="B75" s="3"/>
      <c r="C75" s="3"/>
      <c r="D75" s="3"/>
      <c r="E75" s="3"/>
      <c r="F75" s="3"/>
      <c r="G75" s="3"/>
      <c r="H75" s="3"/>
      <c r="I75" s="3"/>
      <c r="J75" s="3"/>
      <c r="K75" s="3"/>
      <c r="L75" s="3"/>
    </row>
    <row r="76" spans="2:12" ht="12.75" x14ac:dyDescent="0.2">
      <c r="B76" s="3"/>
      <c r="C76" s="3"/>
      <c r="D76" s="3"/>
      <c r="E76" s="3"/>
      <c r="F76" s="3"/>
      <c r="G76" s="3"/>
      <c r="H76" s="3"/>
      <c r="I76" s="3"/>
      <c r="J76" s="3"/>
      <c r="K76" s="3"/>
      <c r="L76" s="3"/>
    </row>
    <row r="77" spans="2:12" ht="12.75" x14ac:dyDescent="0.2">
      <c r="B77" s="3"/>
      <c r="C77" s="3"/>
      <c r="D77" s="3"/>
      <c r="E77" s="3"/>
      <c r="F77" s="3"/>
      <c r="G77" s="3"/>
      <c r="H77" s="3"/>
      <c r="I77" s="3"/>
      <c r="J77" s="3"/>
      <c r="K77" s="3"/>
      <c r="L77" s="3"/>
    </row>
    <row r="78" spans="2:12" ht="12.75" x14ac:dyDescent="0.2">
      <c r="B78" s="3"/>
      <c r="C78" s="3"/>
      <c r="D78" s="3"/>
      <c r="E78" s="3"/>
      <c r="F78" s="3"/>
      <c r="G78" s="3"/>
      <c r="H78" s="3"/>
      <c r="I78" s="3"/>
      <c r="J78" s="3"/>
      <c r="K78" s="3"/>
      <c r="L78" s="3"/>
    </row>
    <row r="79" spans="2:12" ht="12.75" x14ac:dyDescent="0.2">
      <c r="B79" s="3"/>
      <c r="C79" s="3"/>
      <c r="D79" s="3"/>
      <c r="E79" s="3"/>
      <c r="F79" s="3"/>
      <c r="G79" s="3"/>
      <c r="H79" s="3"/>
      <c r="I79" s="3"/>
      <c r="J79" s="3"/>
      <c r="K79" s="3"/>
      <c r="L79" s="3"/>
    </row>
    <row r="80" spans="2:12" ht="12.75" x14ac:dyDescent="0.2">
      <c r="B80" s="3"/>
      <c r="C80" s="3"/>
      <c r="D80" s="3"/>
      <c r="E80" s="3"/>
      <c r="F80" s="3"/>
      <c r="G80" s="3"/>
      <c r="H80" s="3"/>
      <c r="I80" s="3"/>
      <c r="J80" s="3"/>
      <c r="K80" s="3"/>
      <c r="L80" s="3"/>
    </row>
    <row r="81" spans="2:12" ht="12.75" x14ac:dyDescent="0.2">
      <c r="B81" s="3"/>
      <c r="C81" s="3"/>
      <c r="D81" s="3"/>
      <c r="E81" s="3"/>
      <c r="F81" s="3"/>
      <c r="G81" s="3"/>
      <c r="H81" s="3"/>
      <c r="I81" s="3"/>
      <c r="J81" s="3"/>
      <c r="K81" s="3"/>
      <c r="L81" s="3"/>
    </row>
    <row r="82" spans="2:12" ht="12.75" x14ac:dyDescent="0.2">
      <c r="B82" s="3"/>
      <c r="C82" s="3"/>
      <c r="D82" s="3"/>
      <c r="E82" s="3"/>
      <c r="F82" s="3"/>
      <c r="G82" s="3"/>
      <c r="H82" s="3"/>
      <c r="I82" s="3"/>
      <c r="J82" s="3"/>
      <c r="K82" s="3"/>
      <c r="L82" s="3"/>
    </row>
    <row r="83" spans="2:12" ht="12.75" x14ac:dyDescent="0.2">
      <c r="B83" s="3"/>
      <c r="C83" s="3"/>
      <c r="D83" s="3"/>
      <c r="E83" s="3"/>
      <c r="F83" s="3"/>
      <c r="G83" s="3"/>
      <c r="H83" s="3"/>
      <c r="I83" s="3"/>
      <c r="J83" s="3"/>
      <c r="K83" s="3"/>
      <c r="L83" s="3"/>
    </row>
    <row r="84" spans="2:12" ht="12.75" x14ac:dyDescent="0.2">
      <c r="B84" s="3"/>
      <c r="C84" s="3"/>
      <c r="D84" s="3"/>
      <c r="E84" s="3"/>
      <c r="F84" s="3"/>
      <c r="G84" s="3"/>
      <c r="H84" s="3"/>
      <c r="I84" s="3"/>
      <c r="J84" s="3"/>
      <c r="K84" s="3"/>
      <c r="L84" s="3"/>
    </row>
    <row r="85" spans="2:12" ht="12.75" x14ac:dyDescent="0.2">
      <c r="B85" s="3"/>
      <c r="C85" s="3"/>
      <c r="D85" s="3"/>
      <c r="E85" s="3"/>
      <c r="F85" s="3"/>
      <c r="G85" s="3"/>
      <c r="H85" s="3"/>
      <c r="I85" s="3"/>
      <c r="J85" s="3"/>
      <c r="K85" s="3"/>
      <c r="L85" s="3"/>
    </row>
    <row r="86" spans="2:12" ht="12.75" x14ac:dyDescent="0.2">
      <c r="B86" s="3"/>
      <c r="C86" s="3"/>
      <c r="D86" s="3"/>
      <c r="E86" s="3"/>
      <c r="F86" s="3"/>
      <c r="G86" s="3"/>
      <c r="H86" s="3"/>
      <c r="I86" s="3"/>
      <c r="J86" s="3"/>
      <c r="K86" s="3"/>
      <c r="L86" s="3"/>
    </row>
    <row r="87" spans="2:12" ht="12.75" x14ac:dyDescent="0.2">
      <c r="B87" s="3"/>
      <c r="C87" s="3"/>
      <c r="D87" s="3"/>
      <c r="E87" s="3"/>
      <c r="F87" s="3"/>
      <c r="G87" s="3"/>
      <c r="H87" s="3"/>
      <c r="I87" s="3"/>
      <c r="J87" s="3"/>
      <c r="K87" s="3"/>
      <c r="L87" s="3"/>
    </row>
    <row r="88" spans="2:12" ht="12.75" x14ac:dyDescent="0.2">
      <c r="B88" s="3"/>
      <c r="C88" s="3"/>
      <c r="D88" s="3"/>
      <c r="E88" s="3"/>
      <c r="F88" s="3"/>
      <c r="G88" s="3"/>
      <c r="H88" s="3"/>
      <c r="I88" s="3"/>
      <c r="J88" s="3"/>
      <c r="K88" s="3"/>
      <c r="L88" s="3"/>
    </row>
    <row r="89" spans="2:12" ht="12.75" x14ac:dyDescent="0.2">
      <c r="B89" s="3"/>
      <c r="C89" s="3"/>
      <c r="D89" s="3"/>
      <c r="E89" s="3"/>
      <c r="F89" s="3"/>
      <c r="G89" s="3"/>
      <c r="H89" s="3"/>
      <c r="I89" s="3"/>
      <c r="J89" s="3"/>
      <c r="K89" s="3"/>
      <c r="L89" s="3"/>
    </row>
    <row r="90" spans="2:12" ht="12.75" x14ac:dyDescent="0.2">
      <c r="B90" s="3"/>
      <c r="C90" s="3"/>
      <c r="D90" s="3"/>
      <c r="E90" s="3"/>
      <c r="F90" s="3"/>
      <c r="G90" s="3"/>
      <c r="H90" s="3"/>
      <c r="I90" s="3"/>
      <c r="J90" s="3"/>
      <c r="K90" s="3"/>
      <c r="L90" s="3"/>
    </row>
    <row r="91" spans="2:12" ht="12.75" x14ac:dyDescent="0.2">
      <c r="B91" s="3"/>
      <c r="C91" s="3"/>
      <c r="D91" s="3"/>
      <c r="E91" s="3"/>
      <c r="F91" s="3"/>
      <c r="G91" s="3"/>
      <c r="H91" s="3"/>
      <c r="I91" s="3"/>
      <c r="J91" s="3"/>
      <c r="K91" s="3"/>
      <c r="L91" s="3"/>
    </row>
    <row r="92" spans="2:12" ht="12.75" x14ac:dyDescent="0.2">
      <c r="B92" s="3"/>
      <c r="C92" s="3"/>
      <c r="D92" s="3"/>
      <c r="E92" s="3"/>
      <c r="F92" s="3"/>
      <c r="G92" s="3"/>
      <c r="H92" s="3"/>
      <c r="I92" s="3"/>
      <c r="J92" s="3"/>
      <c r="K92" s="3"/>
      <c r="L92" s="3"/>
    </row>
    <row r="93" spans="2:12" ht="12.75" x14ac:dyDescent="0.2">
      <c r="B93" s="3"/>
      <c r="C93" s="3"/>
      <c r="D93" s="3"/>
      <c r="E93" s="3"/>
      <c r="F93" s="3"/>
      <c r="G93" s="3"/>
      <c r="H93" s="3"/>
      <c r="I93" s="3"/>
      <c r="J93" s="3"/>
      <c r="K93" s="3"/>
      <c r="L93" s="3"/>
    </row>
    <row r="94" spans="2:12" ht="12.75" x14ac:dyDescent="0.2">
      <c r="B94" s="3"/>
      <c r="C94" s="3"/>
      <c r="D94" s="3"/>
      <c r="E94" s="3"/>
      <c r="F94" s="3"/>
      <c r="G94" s="3"/>
      <c r="H94" s="3"/>
      <c r="I94" s="3"/>
      <c r="J94" s="3"/>
      <c r="K94" s="3"/>
      <c r="L94" s="3"/>
    </row>
    <row r="95" spans="2:12" ht="12.75" x14ac:dyDescent="0.2">
      <c r="B95" s="3"/>
      <c r="C95" s="3"/>
      <c r="D95" s="3"/>
      <c r="E95" s="3"/>
      <c r="F95" s="3"/>
      <c r="G95" s="3"/>
      <c r="H95" s="3"/>
      <c r="I95" s="3"/>
      <c r="J95" s="3"/>
      <c r="K95" s="3"/>
      <c r="L95" s="3"/>
    </row>
    <row r="96" spans="2:12" ht="12.75" x14ac:dyDescent="0.2">
      <c r="B96" s="3"/>
      <c r="C96" s="3"/>
      <c r="D96" s="3"/>
      <c r="E96" s="3"/>
      <c r="F96" s="3"/>
      <c r="G96" s="3"/>
      <c r="H96" s="3"/>
      <c r="I96" s="3"/>
      <c r="J96" s="3"/>
      <c r="K96" s="3"/>
      <c r="L96" s="3"/>
    </row>
    <row r="97" spans="2:12" ht="12.75" x14ac:dyDescent="0.2">
      <c r="B97" s="3"/>
      <c r="C97" s="3"/>
      <c r="D97" s="3"/>
      <c r="E97" s="3"/>
      <c r="F97" s="3"/>
      <c r="G97" s="3"/>
      <c r="H97" s="3"/>
      <c r="I97" s="3"/>
      <c r="J97" s="3"/>
      <c r="K97" s="3"/>
      <c r="L97" s="3"/>
    </row>
    <row r="98" spans="2:12" ht="12.75" x14ac:dyDescent="0.2">
      <c r="B98" s="3"/>
      <c r="C98" s="3"/>
      <c r="D98" s="3"/>
      <c r="E98" s="3"/>
      <c r="F98" s="3"/>
      <c r="G98" s="3"/>
      <c r="H98" s="3"/>
      <c r="I98" s="3"/>
      <c r="J98" s="3"/>
      <c r="K98" s="3"/>
      <c r="L98" s="3"/>
    </row>
    <row r="99" spans="2:12" ht="12.75" x14ac:dyDescent="0.2">
      <c r="B99" s="3"/>
      <c r="C99" s="3"/>
      <c r="D99" s="3"/>
      <c r="E99" s="3"/>
      <c r="F99" s="3"/>
      <c r="G99" s="3"/>
      <c r="H99" s="3"/>
      <c r="I99" s="3"/>
      <c r="J99" s="3"/>
      <c r="K99" s="3"/>
      <c r="L99" s="3"/>
    </row>
    <row r="100" spans="2:12" ht="12.75" x14ac:dyDescent="0.2">
      <c r="B100" s="3"/>
      <c r="C100" s="3"/>
      <c r="D100" s="3"/>
      <c r="E100" s="3"/>
      <c r="F100" s="3"/>
      <c r="G100" s="3"/>
      <c r="H100" s="3"/>
      <c r="I100" s="3"/>
      <c r="J100" s="3"/>
      <c r="K100" s="3"/>
      <c r="L100" s="3"/>
    </row>
    <row r="101" spans="2:12" ht="12.75" x14ac:dyDescent="0.2">
      <c r="B101" s="3"/>
      <c r="C101" s="3"/>
      <c r="D101" s="3"/>
      <c r="E101" s="3"/>
      <c r="F101" s="3"/>
      <c r="G101" s="3"/>
      <c r="H101" s="3"/>
      <c r="I101" s="3"/>
      <c r="J101" s="3"/>
      <c r="K101" s="3"/>
      <c r="L101" s="3"/>
    </row>
    <row r="102" spans="2:12" ht="12.75" x14ac:dyDescent="0.2">
      <c r="B102" s="3"/>
      <c r="C102" s="3"/>
      <c r="D102" s="3"/>
      <c r="E102" s="3"/>
      <c r="F102" s="3"/>
      <c r="G102" s="3"/>
      <c r="H102" s="3"/>
      <c r="I102" s="3"/>
      <c r="J102" s="3"/>
      <c r="K102" s="3"/>
      <c r="L102" s="3"/>
    </row>
    <row r="103" spans="2:12" ht="12.75" x14ac:dyDescent="0.2">
      <c r="B103" s="3"/>
      <c r="C103" s="3"/>
      <c r="D103" s="3"/>
      <c r="E103" s="3"/>
      <c r="F103" s="3"/>
      <c r="G103" s="3"/>
      <c r="H103" s="3"/>
      <c r="I103" s="3"/>
      <c r="J103" s="3"/>
      <c r="K103" s="3"/>
      <c r="L103" s="3"/>
    </row>
    <row r="104" spans="2:12" ht="12.75" x14ac:dyDescent="0.2">
      <c r="B104" s="3"/>
      <c r="C104" s="3"/>
      <c r="D104" s="3"/>
      <c r="E104" s="3"/>
      <c r="F104" s="3"/>
      <c r="G104" s="3"/>
      <c r="H104" s="3"/>
      <c r="I104" s="3"/>
      <c r="J104" s="3"/>
      <c r="K104" s="3"/>
      <c r="L104" s="3"/>
    </row>
    <row r="105" spans="2:12" ht="12.75" x14ac:dyDescent="0.2">
      <c r="B105" s="3"/>
      <c r="C105" s="3"/>
      <c r="D105" s="3"/>
      <c r="E105" s="3"/>
      <c r="F105" s="3"/>
      <c r="G105" s="3"/>
      <c r="H105" s="3"/>
      <c r="I105" s="3"/>
      <c r="J105" s="3"/>
      <c r="K105" s="3"/>
      <c r="L105" s="3"/>
    </row>
    <row r="106" spans="2:12" ht="12.75" x14ac:dyDescent="0.2">
      <c r="B106" s="3"/>
      <c r="C106" s="3"/>
      <c r="D106" s="3"/>
      <c r="E106" s="3"/>
      <c r="F106" s="3"/>
      <c r="G106" s="3"/>
      <c r="H106" s="3"/>
      <c r="I106" s="3"/>
      <c r="J106" s="3"/>
      <c r="K106" s="3"/>
      <c r="L106" s="3"/>
    </row>
    <row r="107" spans="2:12" ht="12.75" x14ac:dyDescent="0.2">
      <c r="B107" s="3"/>
      <c r="C107" s="3"/>
      <c r="D107" s="3"/>
      <c r="E107" s="3"/>
      <c r="F107" s="3"/>
      <c r="G107" s="3"/>
      <c r="H107" s="3"/>
      <c r="I107" s="3"/>
      <c r="J107" s="3"/>
      <c r="K107" s="3"/>
      <c r="L107" s="3"/>
    </row>
    <row r="108" spans="2:12" ht="12.75" x14ac:dyDescent="0.2">
      <c r="B108" s="3"/>
      <c r="C108" s="3"/>
      <c r="D108" s="3"/>
      <c r="E108" s="3"/>
      <c r="F108" s="3"/>
      <c r="G108" s="3"/>
      <c r="H108" s="3"/>
      <c r="I108" s="3"/>
      <c r="J108" s="3"/>
      <c r="K108" s="3"/>
      <c r="L108" s="3"/>
    </row>
    <row r="109" spans="2:12" ht="12.75" x14ac:dyDescent="0.2">
      <c r="B109" s="3"/>
      <c r="C109" s="3"/>
      <c r="D109" s="3"/>
      <c r="E109" s="3"/>
      <c r="F109" s="3"/>
      <c r="G109" s="3"/>
      <c r="H109" s="3"/>
      <c r="I109" s="3"/>
      <c r="J109" s="3"/>
      <c r="K109" s="3"/>
      <c r="L109" s="3"/>
    </row>
    <row r="110" spans="2:12" ht="12.75" x14ac:dyDescent="0.2">
      <c r="B110" s="3"/>
      <c r="C110" s="3"/>
      <c r="D110" s="3"/>
      <c r="E110" s="3"/>
      <c r="F110" s="3"/>
      <c r="G110" s="3"/>
      <c r="H110" s="3"/>
      <c r="I110" s="3"/>
      <c r="J110" s="3"/>
      <c r="K110" s="3"/>
      <c r="L110" s="3"/>
    </row>
    <row r="111" spans="2:12" ht="12.75" x14ac:dyDescent="0.2">
      <c r="B111" s="3"/>
      <c r="C111" s="3"/>
      <c r="D111" s="3"/>
      <c r="E111" s="3"/>
      <c r="F111" s="3"/>
      <c r="G111" s="3"/>
      <c r="H111" s="3"/>
      <c r="I111" s="3"/>
      <c r="J111" s="3"/>
      <c r="K111" s="3"/>
      <c r="L111" s="3"/>
    </row>
    <row r="112" spans="2:12" ht="12.75" x14ac:dyDescent="0.2">
      <c r="B112" s="3"/>
      <c r="C112" s="3"/>
      <c r="D112" s="3"/>
      <c r="E112" s="3"/>
      <c r="F112" s="3"/>
      <c r="G112" s="3"/>
      <c r="H112" s="3"/>
      <c r="I112" s="3"/>
      <c r="J112" s="3"/>
      <c r="K112" s="3"/>
      <c r="L112" s="3"/>
    </row>
    <row r="113" spans="2:12" ht="12.75" x14ac:dyDescent="0.2">
      <c r="B113" s="3"/>
      <c r="C113" s="3"/>
      <c r="D113" s="3"/>
      <c r="E113" s="3"/>
      <c r="F113" s="3"/>
      <c r="G113" s="3"/>
      <c r="H113" s="3"/>
      <c r="I113" s="3"/>
      <c r="J113" s="3"/>
      <c r="K113" s="3"/>
      <c r="L113" s="3"/>
    </row>
    <row r="114" spans="2:12" ht="12.75" x14ac:dyDescent="0.2">
      <c r="B114" s="3"/>
      <c r="C114" s="3"/>
      <c r="D114" s="3"/>
      <c r="E114" s="3"/>
      <c r="F114" s="3"/>
      <c r="G114" s="3"/>
      <c r="H114" s="3"/>
      <c r="I114" s="3"/>
      <c r="J114" s="3"/>
      <c r="K114" s="3"/>
      <c r="L114" s="3"/>
    </row>
    <row r="115" spans="2:12" ht="12.75" x14ac:dyDescent="0.2">
      <c r="B115" s="3"/>
      <c r="C115" s="3"/>
      <c r="D115" s="3"/>
      <c r="E115" s="3"/>
      <c r="F115" s="3"/>
      <c r="G115" s="3"/>
      <c r="H115" s="3"/>
      <c r="I115" s="3"/>
      <c r="J115" s="3"/>
      <c r="K115" s="3"/>
      <c r="L115" s="3"/>
    </row>
    <row r="116" spans="2:12" ht="12.75" x14ac:dyDescent="0.2">
      <c r="B116" s="3"/>
      <c r="C116" s="3"/>
      <c r="D116" s="3"/>
      <c r="E116" s="3"/>
      <c r="F116" s="3"/>
      <c r="G116" s="3"/>
      <c r="H116" s="3"/>
      <c r="I116" s="3"/>
      <c r="J116" s="3"/>
      <c r="K116" s="3"/>
      <c r="L116" s="3"/>
    </row>
    <row r="117" spans="2:12" ht="12.75" x14ac:dyDescent="0.2">
      <c r="B117" s="3"/>
      <c r="C117" s="3"/>
      <c r="D117" s="3"/>
      <c r="E117" s="3"/>
      <c r="F117" s="3"/>
      <c r="G117" s="3"/>
      <c r="H117" s="3"/>
      <c r="I117" s="3"/>
      <c r="J117" s="3"/>
      <c r="K117" s="3"/>
      <c r="L117" s="3"/>
    </row>
    <row r="118" spans="2:12" ht="12.75" x14ac:dyDescent="0.2">
      <c r="B118" s="3"/>
      <c r="C118" s="3"/>
      <c r="D118" s="3"/>
      <c r="E118" s="3"/>
      <c r="F118" s="3"/>
      <c r="G118" s="3"/>
      <c r="H118" s="3"/>
      <c r="I118" s="3"/>
      <c r="J118" s="3"/>
      <c r="K118" s="3"/>
      <c r="L118" s="3"/>
    </row>
    <row r="119" spans="2:12" ht="12.75" x14ac:dyDescent="0.2">
      <c r="B119" s="3"/>
      <c r="C119" s="3"/>
      <c r="D119" s="3"/>
      <c r="E119" s="3"/>
      <c r="F119" s="3"/>
      <c r="G119" s="3"/>
      <c r="H119" s="3"/>
      <c r="I119" s="3"/>
      <c r="J119" s="3"/>
      <c r="K119" s="3"/>
      <c r="L119" s="3"/>
    </row>
    <row r="120" spans="2:12" ht="12.75" x14ac:dyDescent="0.2">
      <c r="B120" s="3"/>
      <c r="C120" s="3"/>
      <c r="D120" s="3"/>
      <c r="E120" s="3"/>
      <c r="F120" s="3"/>
      <c r="G120" s="3"/>
      <c r="H120" s="3"/>
      <c r="I120" s="3"/>
      <c r="J120" s="3"/>
      <c r="K120" s="3"/>
      <c r="L120" s="3"/>
    </row>
    <row r="121" spans="2:12" ht="12.75" x14ac:dyDescent="0.2">
      <c r="B121" s="3"/>
      <c r="C121" s="3"/>
      <c r="D121" s="3"/>
      <c r="E121" s="3"/>
      <c r="F121" s="3"/>
      <c r="G121" s="3"/>
      <c r="H121" s="3"/>
      <c r="I121" s="3"/>
      <c r="J121" s="3"/>
      <c r="K121" s="3"/>
      <c r="L121" s="3"/>
    </row>
    <row r="122" spans="2:12" ht="12.75" x14ac:dyDescent="0.2">
      <c r="B122" s="3"/>
      <c r="C122" s="3"/>
      <c r="D122" s="3"/>
      <c r="E122" s="3"/>
      <c r="F122" s="3"/>
      <c r="G122" s="3"/>
      <c r="H122" s="3"/>
      <c r="I122" s="3"/>
      <c r="J122" s="3"/>
      <c r="K122" s="3"/>
      <c r="L122" s="3"/>
    </row>
    <row r="123" spans="2:12" ht="12.75" x14ac:dyDescent="0.2">
      <c r="B123" s="3"/>
      <c r="C123" s="3"/>
      <c r="D123" s="3"/>
      <c r="E123" s="3"/>
      <c r="F123" s="3"/>
      <c r="G123" s="3"/>
      <c r="H123" s="3"/>
      <c r="I123" s="3"/>
      <c r="J123" s="3"/>
      <c r="K123" s="3"/>
      <c r="L123" s="3"/>
    </row>
    <row r="124" spans="2:12" ht="12.75" x14ac:dyDescent="0.2">
      <c r="B124" s="3"/>
      <c r="C124" s="3"/>
      <c r="D124" s="3"/>
      <c r="E124" s="3"/>
      <c r="F124" s="3"/>
      <c r="G124" s="3"/>
      <c r="H124" s="3"/>
      <c r="I124" s="3"/>
      <c r="J124" s="3"/>
      <c r="K124" s="3"/>
      <c r="L124" s="3"/>
    </row>
    <row r="125" spans="2:12" ht="12.75" x14ac:dyDescent="0.2">
      <c r="B125" s="3"/>
      <c r="C125" s="3"/>
      <c r="D125" s="3"/>
      <c r="E125" s="3"/>
      <c r="F125" s="3"/>
      <c r="G125" s="3"/>
      <c r="H125" s="3"/>
      <c r="I125" s="3"/>
      <c r="J125" s="3"/>
      <c r="K125" s="3"/>
      <c r="L125" s="3"/>
    </row>
    <row r="126" spans="2:12" ht="12.75" x14ac:dyDescent="0.2">
      <c r="B126" s="3"/>
      <c r="C126" s="3"/>
      <c r="D126" s="3"/>
      <c r="E126" s="3"/>
      <c r="F126" s="3"/>
      <c r="G126" s="3"/>
      <c r="H126" s="3"/>
      <c r="I126" s="3"/>
      <c r="J126" s="3"/>
      <c r="K126" s="3"/>
      <c r="L126" s="3"/>
    </row>
    <row r="127" spans="2:12" ht="12.75" x14ac:dyDescent="0.2">
      <c r="B127" s="3"/>
      <c r="C127" s="3"/>
      <c r="D127" s="3"/>
      <c r="E127" s="3"/>
      <c r="F127" s="3"/>
      <c r="G127" s="3"/>
      <c r="H127" s="3"/>
      <c r="I127" s="3"/>
      <c r="J127" s="3"/>
      <c r="K127" s="3"/>
      <c r="L127" s="3"/>
    </row>
    <row r="128" spans="2:12" ht="12.75" x14ac:dyDescent="0.2">
      <c r="B128" s="3"/>
      <c r="C128" s="3"/>
      <c r="D128" s="3"/>
      <c r="E128" s="3"/>
      <c r="F128" s="3"/>
      <c r="G128" s="3"/>
      <c r="H128" s="3"/>
      <c r="I128" s="3"/>
      <c r="J128" s="3"/>
      <c r="K128" s="3"/>
      <c r="L128" s="3"/>
    </row>
    <row r="129" spans="2:12" ht="12.75" x14ac:dyDescent="0.2">
      <c r="B129" s="3"/>
      <c r="C129" s="3"/>
      <c r="D129" s="3"/>
      <c r="E129" s="3"/>
      <c r="F129" s="3"/>
      <c r="G129" s="3"/>
      <c r="H129" s="3"/>
      <c r="I129" s="3"/>
      <c r="J129" s="3"/>
      <c r="K129" s="3"/>
      <c r="L129" s="3"/>
    </row>
    <row r="130" spans="2:12" ht="12.75" x14ac:dyDescent="0.2">
      <c r="B130" s="3"/>
      <c r="C130" s="3"/>
      <c r="D130" s="3"/>
      <c r="E130" s="3"/>
      <c r="F130" s="3"/>
      <c r="G130" s="3"/>
      <c r="H130" s="3"/>
      <c r="I130" s="3"/>
      <c r="J130" s="3"/>
      <c r="K130" s="3"/>
      <c r="L130" s="3"/>
    </row>
    <row r="131" spans="2:12" ht="12.75" x14ac:dyDescent="0.2">
      <c r="B131" s="3"/>
      <c r="C131" s="3"/>
      <c r="D131" s="3"/>
      <c r="E131" s="3"/>
      <c r="F131" s="3"/>
      <c r="G131" s="3"/>
      <c r="H131" s="3"/>
      <c r="I131" s="3"/>
      <c r="J131" s="3"/>
      <c r="K131" s="3"/>
      <c r="L131" s="3"/>
    </row>
    <row r="132" spans="2:12" ht="12.75" x14ac:dyDescent="0.2">
      <c r="B132" s="3"/>
      <c r="C132" s="3"/>
      <c r="D132" s="3"/>
      <c r="E132" s="3"/>
      <c r="F132" s="3"/>
      <c r="G132" s="3"/>
      <c r="H132" s="3"/>
      <c r="I132" s="3"/>
      <c r="J132" s="3"/>
      <c r="K132" s="3"/>
      <c r="L132" s="3"/>
    </row>
    <row r="133" spans="2:12" ht="12.75" x14ac:dyDescent="0.2">
      <c r="B133" s="3"/>
      <c r="C133" s="3"/>
      <c r="D133" s="3"/>
      <c r="E133" s="3"/>
      <c r="F133" s="3"/>
      <c r="G133" s="3"/>
      <c r="H133" s="3"/>
      <c r="I133" s="3"/>
      <c r="J133" s="3"/>
      <c r="K133" s="3"/>
      <c r="L133" s="3"/>
    </row>
    <row r="134" spans="2:12" ht="12.75" x14ac:dyDescent="0.2">
      <c r="B134" s="3"/>
      <c r="C134" s="3"/>
      <c r="D134" s="3"/>
      <c r="E134" s="3"/>
      <c r="F134" s="3"/>
      <c r="G134" s="3"/>
      <c r="H134" s="3"/>
      <c r="I134" s="3"/>
      <c r="J134" s="3"/>
      <c r="K134" s="3"/>
      <c r="L134" s="3"/>
    </row>
    <row r="135" spans="2:12" ht="12.75" x14ac:dyDescent="0.2">
      <c r="B135" s="3"/>
      <c r="C135" s="3"/>
      <c r="D135" s="3"/>
      <c r="E135" s="3"/>
      <c r="F135" s="3"/>
      <c r="G135" s="3"/>
      <c r="H135" s="3"/>
      <c r="I135" s="3"/>
      <c r="J135" s="3"/>
      <c r="K135" s="3"/>
      <c r="L135" s="3"/>
    </row>
    <row r="136" spans="2:12" ht="12.75" x14ac:dyDescent="0.2">
      <c r="B136" s="3"/>
      <c r="C136" s="3"/>
      <c r="D136" s="3"/>
      <c r="E136" s="3"/>
      <c r="F136" s="3"/>
      <c r="G136" s="3"/>
      <c r="H136" s="3"/>
      <c r="I136" s="3"/>
      <c r="J136" s="3"/>
      <c r="K136" s="3"/>
      <c r="L136" s="3"/>
    </row>
    <row r="137" spans="2:12" ht="12.75" x14ac:dyDescent="0.2">
      <c r="B137" s="3"/>
      <c r="C137" s="3"/>
      <c r="D137" s="3"/>
      <c r="E137" s="3"/>
      <c r="F137" s="3"/>
      <c r="G137" s="3"/>
      <c r="H137" s="3"/>
      <c r="I137" s="3"/>
      <c r="J137" s="3"/>
      <c r="K137" s="3"/>
      <c r="L137" s="3"/>
    </row>
    <row r="138" spans="2:12" ht="12.75" x14ac:dyDescent="0.2">
      <c r="B138" s="3"/>
      <c r="C138" s="3"/>
      <c r="D138" s="3"/>
      <c r="E138" s="3"/>
      <c r="F138" s="3"/>
      <c r="G138" s="3"/>
      <c r="H138" s="3"/>
      <c r="I138" s="3"/>
      <c r="J138" s="3"/>
      <c r="K138" s="3"/>
      <c r="L138" s="3"/>
    </row>
    <row r="139" spans="2:12" ht="12.75" x14ac:dyDescent="0.2">
      <c r="B139" s="3"/>
      <c r="C139" s="3"/>
      <c r="D139" s="3"/>
      <c r="E139" s="3"/>
      <c r="F139" s="3"/>
      <c r="G139" s="3"/>
      <c r="H139" s="3"/>
      <c r="I139" s="3"/>
      <c r="J139" s="3"/>
      <c r="K139" s="3"/>
      <c r="L139" s="3"/>
    </row>
    <row r="140" spans="2:12" ht="12.75" x14ac:dyDescent="0.2">
      <c r="B140" s="3"/>
      <c r="C140" s="3"/>
      <c r="D140" s="3"/>
      <c r="E140" s="3"/>
      <c r="F140" s="3"/>
      <c r="G140" s="3"/>
      <c r="H140" s="3"/>
      <c r="I140" s="3"/>
      <c r="J140" s="3"/>
      <c r="K140" s="3"/>
      <c r="L140" s="3"/>
    </row>
    <row r="141" spans="2:12" ht="12.75" x14ac:dyDescent="0.2">
      <c r="B141" s="3"/>
      <c r="C141" s="3"/>
      <c r="D141" s="3"/>
      <c r="E141" s="3"/>
      <c r="F141" s="3"/>
      <c r="G141" s="3"/>
      <c r="H141" s="3"/>
      <c r="I141" s="3"/>
      <c r="J141" s="3"/>
      <c r="K141" s="3"/>
      <c r="L141" s="3"/>
    </row>
    <row r="142" spans="2:12" ht="12.75" x14ac:dyDescent="0.2">
      <c r="B142" s="3"/>
      <c r="C142" s="3"/>
      <c r="D142" s="3"/>
      <c r="E142" s="3"/>
      <c r="F142" s="3"/>
      <c r="G142" s="3"/>
      <c r="H142" s="3"/>
      <c r="I142" s="3"/>
      <c r="J142" s="3"/>
      <c r="K142" s="3"/>
      <c r="L142" s="3"/>
    </row>
    <row r="143" spans="2:12" ht="12.75" x14ac:dyDescent="0.2">
      <c r="B143" s="3"/>
      <c r="C143" s="3"/>
      <c r="D143" s="3"/>
      <c r="E143" s="3"/>
      <c r="F143" s="3"/>
      <c r="G143" s="3"/>
      <c r="H143" s="3"/>
      <c r="I143" s="3"/>
      <c r="J143" s="3"/>
      <c r="K143" s="3"/>
      <c r="L143" s="3"/>
    </row>
    <row r="144" spans="2:12" ht="12.75" x14ac:dyDescent="0.2">
      <c r="B144" s="3"/>
      <c r="C144" s="3"/>
      <c r="D144" s="3"/>
      <c r="E144" s="3"/>
      <c r="F144" s="3"/>
      <c r="G144" s="3"/>
      <c r="H144" s="3"/>
      <c r="I144" s="3"/>
      <c r="J144" s="3"/>
      <c r="K144" s="3"/>
      <c r="L144" s="3"/>
    </row>
    <row r="145" spans="2:12" ht="12.75" x14ac:dyDescent="0.2">
      <c r="B145" s="3"/>
      <c r="C145" s="3"/>
      <c r="D145" s="3"/>
      <c r="E145" s="3"/>
      <c r="F145" s="3"/>
      <c r="G145" s="3"/>
      <c r="H145" s="3"/>
      <c r="I145" s="3"/>
      <c r="J145" s="3"/>
      <c r="K145" s="3"/>
      <c r="L145" s="3"/>
    </row>
    <row r="146" spans="2:12" ht="12.75" x14ac:dyDescent="0.2">
      <c r="B146" s="3"/>
      <c r="C146" s="3"/>
      <c r="D146" s="3"/>
      <c r="E146" s="3"/>
      <c r="F146" s="3"/>
      <c r="G146" s="3"/>
      <c r="H146" s="3"/>
      <c r="I146" s="3"/>
      <c r="J146" s="3"/>
      <c r="K146" s="3"/>
      <c r="L146" s="3"/>
    </row>
    <row r="147" spans="2:12" ht="12.75" x14ac:dyDescent="0.2">
      <c r="B147" s="3"/>
      <c r="C147" s="3"/>
      <c r="D147" s="3"/>
      <c r="E147" s="3"/>
      <c r="F147" s="3"/>
      <c r="G147" s="3"/>
      <c r="H147" s="3"/>
      <c r="I147" s="3"/>
      <c r="J147" s="3"/>
      <c r="K147" s="3"/>
      <c r="L147" s="3"/>
    </row>
    <row r="148" spans="2:12" ht="12.75" x14ac:dyDescent="0.2">
      <c r="B148" s="3"/>
      <c r="C148" s="3"/>
      <c r="D148" s="3"/>
      <c r="E148" s="3"/>
      <c r="F148" s="3"/>
      <c r="G148" s="3"/>
      <c r="H148" s="3"/>
      <c r="I148" s="3"/>
      <c r="J148" s="3"/>
      <c r="K148" s="3"/>
      <c r="L148" s="3"/>
    </row>
    <row r="149" spans="2:12" ht="12.75" x14ac:dyDescent="0.2">
      <c r="B149" s="3"/>
      <c r="C149" s="3"/>
      <c r="D149" s="3"/>
      <c r="E149" s="3"/>
      <c r="F149" s="3"/>
      <c r="G149" s="3"/>
      <c r="H149" s="3"/>
      <c r="I149" s="3"/>
      <c r="J149" s="3"/>
      <c r="K149" s="3"/>
      <c r="L149" s="3"/>
    </row>
    <row r="150" spans="2:12" ht="12.75" x14ac:dyDescent="0.2">
      <c r="B150" s="3"/>
      <c r="C150" s="3"/>
      <c r="D150" s="3"/>
      <c r="E150" s="3"/>
      <c r="F150" s="3"/>
      <c r="G150" s="3"/>
      <c r="H150" s="3"/>
      <c r="I150" s="3"/>
      <c r="J150" s="3"/>
      <c r="K150" s="3"/>
      <c r="L150" s="3"/>
    </row>
    <row r="151" spans="2:12" ht="12.75" x14ac:dyDescent="0.2">
      <c r="B151" s="3"/>
      <c r="C151" s="3"/>
      <c r="D151" s="3"/>
      <c r="E151" s="3"/>
      <c r="F151" s="3"/>
      <c r="G151" s="3"/>
      <c r="H151" s="3"/>
      <c r="I151" s="3"/>
      <c r="J151" s="3"/>
      <c r="K151" s="3"/>
      <c r="L151" s="3"/>
    </row>
    <row r="152" spans="2:12" ht="12.75" x14ac:dyDescent="0.2">
      <c r="B152" s="3"/>
      <c r="C152" s="3"/>
      <c r="D152" s="3"/>
      <c r="E152" s="3"/>
      <c r="F152" s="3"/>
      <c r="G152" s="3"/>
      <c r="H152" s="3"/>
      <c r="I152" s="3"/>
      <c r="J152" s="3"/>
      <c r="K152" s="3"/>
      <c r="L152" s="3"/>
    </row>
    <row r="153" spans="2:12" ht="12.75" x14ac:dyDescent="0.2">
      <c r="B153" s="3"/>
      <c r="C153" s="3"/>
      <c r="D153" s="3"/>
      <c r="E153" s="3"/>
      <c r="F153" s="3"/>
      <c r="G153" s="3"/>
      <c r="H153" s="3"/>
      <c r="I153" s="3"/>
      <c r="J153" s="3"/>
      <c r="K153" s="3"/>
      <c r="L153" s="3"/>
    </row>
    <row r="154" spans="2:12" ht="12.75" x14ac:dyDescent="0.2">
      <c r="B154" s="3"/>
      <c r="C154" s="3"/>
      <c r="D154" s="3"/>
      <c r="E154" s="3"/>
      <c r="F154" s="3"/>
      <c r="G154" s="3"/>
      <c r="H154" s="3"/>
      <c r="I154" s="3"/>
      <c r="J154" s="3"/>
      <c r="K154" s="3"/>
      <c r="L154" s="3"/>
    </row>
    <row r="155" spans="2:12" ht="12.75" x14ac:dyDescent="0.2">
      <c r="B155" s="3"/>
      <c r="C155" s="3"/>
      <c r="D155" s="3"/>
      <c r="E155" s="3"/>
      <c r="F155" s="3"/>
      <c r="G155" s="3"/>
      <c r="H155" s="3"/>
      <c r="I155" s="3"/>
      <c r="J155" s="3"/>
      <c r="K155" s="3"/>
      <c r="L155" s="3"/>
    </row>
    <row r="156" spans="2:12" ht="12.75" x14ac:dyDescent="0.2">
      <c r="B156" s="3"/>
      <c r="C156" s="3"/>
      <c r="D156" s="3"/>
      <c r="E156" s="3"/>
      <c r="F156" s="3"/>
      <c r="G156" s="3"/>
      <c r="H156" s="3"/>
      <c r="I156" s="3"/>
      <c r="J156" s="3"/>
      <c r="K156" s="3"/>
      <c r="L156" s="3"/>
    </row>
    <row r="157" spans="2:12" ht="12.75" x14ac:dyDescent="0.2">
      <c r="B157" s="3"/>
      <c r="C157" s="3"/>
      <c r="D157" s="3"/>
      <c r="E157" s="3"/>
      <c r="F157" s="3"/>
      <c r="G157" s="3"/>
      <c r="H157" s="3"/>
      <c r="I157" s="3"/>
      <c r="J157" s="3"/>
      <c r="K157" s="3"/>
      <c r="L157" s="3"/>
    </row>
    <row r="158" spans="2:12" ht="12.75" x14ac:dyDescent="0.2">
      <c r="B158" s="3"/>
      <c r="C158" s="3"/>
      <c r="D158" s="3"/>
      <c r="E158" s="3"/>
      <c r="F158" s="3"/>
      <c r="G158" s="3"/>
      <c r="H158" s="3"/>
      <c r="I158" s="3"/>
      <c r="J158" s="3"/>
      <c r="K158" s="3"/>
      <c r="L158" s="3"/>
    </row>
    <row r="159" spans="2:12" ht="12.75" x14ac:dyDescent="0.2">
      <c r="B159" s="3"/>
      <c r="C159" s="3"/>
      <c r="D159" s="3"/>
      <c r="E159" s="3"/>
      <c r="F159" s="3"/>
      <c r="G159" s="3"/>
      <c r="H159" s="3"/>
      <c r="I159" s="3"/>
      <c r="J159" s="3"/>
      <c r="K159" s="3"/>
      <c r="L159" s="3"/>
    </row>
    <row r="160" spans="2:12" ht="12.75" x14ac:dyDescent="0.2">
      <c r="B160" s="3"/>
      <c r="C160" s="3"/>
      <c r="D160" s="3"/>
      <c r="E160" s="3"/>
      <c r="F160" s="3"/>
      <c r="G160" s="3"/>
      <c r="H160" s="3"/>
      <c r="I160" s="3"/>
      <c r="J160" s="3"/>
      <c r="K160" s="3"/>
      <c r="L160" s="3"/>
    </row>
    <row r="161" spans="2:12" ht="12.75" x14ac:dyDescent="0.2">
      <c r="B161" s="3"/>
      <c r="C161" s="3"/>
      <c r="D161" s="3"/>
      <c r="E161" s="3"/>
      <c r="F161" s="3"/>
      <c r="G161" s="3"/>
      <c r="H161" s="3"/>
      <c r="I161" s="3"/>
      <c r="J161" s="3"/>
      <c r="K161" s="3"/>
      <c r="L161" s="3"/>
    </row>
    <row r="162" spans="2:12" ht="12.75" x14ac:dyDescent="0.2">
      <c r="B162" s="3"/>
      <c r="C162" s="3"/>
      <c r="D162" s="3"/>
      <c r="E162" s="3"/>
      <c r="F162" s="3"/>
      <c r="G162" s="3"/>
      <c r="H162" s="3"/>
      <c r="I162" s="3"/>
      <c r="J162" s="3"/>
      <c r="K162" s="3"/>
      <c r="L162" s="3"/>
    </row>
    <row r="163" spans="2:12" ht="12.75" x14ac:dyDescent="0.2">
      <c r="B163" s="3"/>
      <c r="C163" s="3"/>
      <c r="D163" s="3"/>
      <c r="E163" s="3"/>
      <c r="F163" s="3"/>
      <c r="G163" s="3"/>
      <c r="H163" s="3"/>
      <c r="I163" s="3"/>
      <c r="J163" s="3"/>
      <c r="K163" s="3"/>
      <c r="L163" s="3"/>
    </row>
    <row r="164" spans="2:12" ht="12.75" x14ac:dyDescent="0.2">
      <c r="B164" s="3"/>
      <c r="C164" s="3"/>
      <c r="D164" s="3"/>
      <c r="E164" s="3"/>
      <c r="F164" s="3"/>
      <c r="G164" s="3"/>
      <c r="H164" s="3"/>
      <c r="I164" s="3"/>
      <c r="J164" s="3"/>
      <c r="K164" s="3"/>
      <c r="L164" s="3"/>
    </row>
    <row r="165" spans="2:12" ht="12.75" x14ac:dyDescent="0.2">
      <c r="B165" s="3"/>
      <c r="C165" s="3"/>
      <c r="D165" s="3"/>
      <c r="E165" s="3"/>
      <c r="F165" s="3"/>
      <c r="G165" s="3"/>
      <c r="H165" s="3"/>
      <c r="I165" s="3"/>
      <c r="J165" s="3"/>
      <c r="K165" s="3"/>
      <c r="L165" s="3"/>
    </row>
    <row r="166" spans="2:12" ht="12.75" x14ac:dyDescent="0.2">
      <c r="B166" s="3"/>
      <c r="C166" s="3"/>
      <c r="D166" s="3"/>
      <c r="E166" s="3"/>
      <c r="F166" s="3"/>
      <c r="G166" s="3"/>
      <c r="H166" s="3"/>
      <c r="I166" s="3"/>
      <c r="J166" s="3"/>
      <c r="K166" s="3"/>
      <c r="L166" s="3"/>
    </row>
    <row r="167" spans="2:12" ht="12.75" x14ac:dyDescent="0.2">
      <c r="B167" s="3"/>
      <c r="C167" s="3"/>
      <c r="D167" s="3"/>
      <c r="E167" s="3"/>
      <c r="F167" s="3"/>
      <c r="G167" s="3"/>
      <c r="H167" s="3"/>
      <c r="I167" s="3"/>
      <c r="J167" s="3"/>
      <c r="K167" s="3"/>
      <c r="L167" s="3"/>
    </row>
    <row r="168" spans="2:12" ht="12.75" x14ac:dyDescent="0.2">
      <c r="B168" s="3"/>
      <c r="C168" s="3"/>
      <c r="D168" s="3"/>
      <c r="E168" s="3"/>
      <c r="F168" s="3"/>
      <c r="G168" s="3"/>
      <c r="H168" s="3"/>
      <c r="I168" s="3"/>
      <c r="J168" s="3"/>
      <c r="K168" s="3"/>
      <c r="L168" s="3"/>
    </row>
    <row r="169" spans="2:12" ht="12.75" x14ac:dyDescent="0.2">
      <c r="B169" s="3"/>
      <c r="C169" s="3"/>
      <c r="D169" s="3"/>
      <c r="E169" s="3"/>
      <c r="F169" s="3"/>
      <c r="G169" s="3"/>
      <c r="H169" s="3"/>
      <c r="I169" s="3"/>
      <c r="J169" s="3"/>
      <c r="K169" s="3"/>
      <c r="L169" s="3"/>
    </row>
    <row r="170" spans="2:12" ht="12.75" x14ac:dyDescent="0.2">
      <c r="B170" s="3"/>
      <c r="C170" s="3"/>
      <c r="D170" s="3"/>
      <c r="E170" s="3"/>
      <c r="F170" s="3"/>
      <c r="G170" s="3"/>
      <c r="H170" s="3"/>
      <c r="I170" s="3"/>
      <c r="J170" s="3"/>
      <c r="K170" s="3"/>
      <c r="L170" s="3"/>
    </row>
    <row r="171" spans="2:12" ht="12.75" x14ac:dyDescent="0.2">
      <c r="B171" s="3"/>
      <c r="C171" s="3"/>
      <c r="D171" s="3"/>
      <c r="E171" s="3"/>
      <c r="F171" s="3"/>
      <c r="G171" s="3"/>
      <c r="H171" s="3"/>
      <c r="I171" s="3"/>
      <c r="J171" s="3"/>
      <c r="K171" s="3"/>
      <c r="L171" s="3"/>
    </row>
    <row r="172" spans="2:12" ht="12.75" x14ac:dyDescent="0.2">
      <c r="B172" s="3"/>
      <c r="C172" s="3"/>
      <c r="D172" s="3"/>
      <c r="E172" s="3"/>
      <c r="F172" s="3"/>
      <c r="G172" s="3"/>
      <c r="H172" s="3"/>
      <c r="I172" s="3"/>
      <c r="J172" s="3"/>
      <c r="K172" s="3"/>
      <c r="L172" s="3"/>
    </row>
    <row r="173" spans="2:12" ht="12.75" x14ac:dyDescent="0.2">
      <c r="B173" s="3"/>
      <c r="C173" s="3"/>
      <c r="D173" s="3"/>
      <c r="E173" s="3"/>
      <c r="F173" s="3"/>
      <c r="G173" s="3"/>
      <c r="H173" s="3"/>
      <c r="I173" s="3"/>
      <c r="J173" s="3"/>
      <c r="K173" s="3"/>
      <c r="L173" s="3"/>
    </row>
    <row r="174" spans="2:12" ht="12.75" x14ac:dyDescent="0.2">
      <c r="B174" s="3"/>
      <c r="C174" s="3"/>
      <c r="D174" s="3"/>
      <c r="E174" s="3"/>
      <c r="F174" s="3"/>
      <c r="G174" s="3"/>
      <c r="H174" s="3"/>
      <c r="I174" s="3"/>
      <c r="J174" s="3"/>
      <c r="K174" s="3"/>
      <c r="L174" s="3"/>
    </row>
    <row r="175" spans="2:12" ht="12.75" x14ac:dyDescent="0.2">
      <c r="B175" s="3"/>
      <c r="C175" s="3"/>
      <c r="D175" s="3"/>
      <c r="E175" s="3"/>
      <c r="F175" s="3"/>
      <c r="G175" s="3"/>
      <c r="H175" s="3"/>
      <c r="I175" s="3"/>
      <c r="J175" s="3"/>
      <c r="K175" s="3"/>
      <c r="L175" s="3"/>
    </row>
    <row r="176" spans="2:12" ht="12.75" x14ac:dyDescent="0.2">
      <c r="B176" s="3"/>
      <c r="C176" s="3"/>
      <c r="D176" s="3"/>
      <c r="E176" s="3"/>
      <c r="F176" s="3"/>
      <c r="G176" s="3"/>
      <c r="H176" s="3"/>
      <c r="I176" s="3"/>
      <c r="J176" s="3"/>
      <c r="K176" s="3"/>
      <c r="L176" s="3"/>
    </row>
    <row r="177" spans="2:12" ht="12.75" x14ac:dyDescent="0.2">
      <c r="B177" s="3"/>
      <c r="C177" s="3"/>
      <c r="D177" s="3"/>
      <c r="E177" s="3"/>
      <c r="F177" s="3"/>
      <c r="G177" s="3"/>
      <c r="H177" s="3"/>
      <c r="I177" s="3"/>
      <c r="J177" s="3"/>
      <c r="K177" s="3"/>
      <c r="L177" s="3"/>
    </row>
    <row r="178" spans="2:12" ht="12.75" x14ac:dyDescent="0.2">
      <c r="B178" s="3"/>
      <c r="C178" s="3"/>
      <c r="D178" s="3"/>
      <c r="E178" s="3"/>
      <c r="F178" s="3"/>
      <c r="G178" s="3"/>
      <c r="H178" s="3"/>
      <c r="I178" s="3"/>
      <c r="J178" s="3"/>
      <c r="K178" s="3"/>
      <c r="L178" s="3"/>
    </row>
    <row r="179" spans="2:12" ht="12.75" x14ac:dyDescent="0.2">
      <c r="B179" s="3"/>
      <c r="C179" s="3"/>
      <c r="D179" s="3"/>
      <c r="E179" s="3"/>
      <c r="F179" s="3"/>
      <c r="G179" s="3"/>
      <c r="H179" s="3"/>
      <c r="I179" s="3"/>
      <c r="J179" s="3"/>
      <c r="K179" s="3"/>
      <c r="L179" s="3"/>
    </row>
    <row r="180" spans="2:12" ht="12.75" x14ac:dyDescent="0.2">
      <c r="B180" s="3"/>
      <c r="C180" s="3"/>
      <c r="D180" s="3"/>
      <c r="E180" s="3"/>
      <c r="F180" s="3"/>
      <c r="G180" s="3"/>
      <c r="H180" s="3"/>
      <c r="I180" s="3"/>
      <c r="J180" s="3"/>
      <c r="K180" s="3"/>
      <c r="L180" s="3"/>
    </row>
    <row r="181" spans="2:12" ht="12.75" x14ac:dyDescent="0.2">
      <c r="B181" s="3"/>
      <c r="C181" s="3"/>
      <c r="D181" s="3"/>
      <c r="E181" s="3"/>
      <c r="F181" s="3"/>
      <c r="G181" s="3"/>
      <c r="H181" s="3"/>
      <c r="I181" s="3"/>
      <c r="J181" s="3"/>
      <c r="K181" s="3"/>
      <c r="L181" s="3"/>
    </row>
    <row r="182" spans="2:12" ht="12.75" x14ac:dyDescent="0.2">
      <c r="B182" s="3"/>
      <c r="C182" s="3"/>
      <c r="D182" s="3"/>
      <c r="E182" s="3"/>
      <c r="F182" s="3"/>
      <c r="G182" s="3"/>
      <c r="H182" s="3"/>
      <c r="I182" s="3"/>
      <c r="J182" s="3"/>
      <c r="K182" s="3"/>
      <c r="L182" s="3"/>
    </row>
    <row r="183" spans="2:12" ht="12.75" x14ac:dyDescent="0.2">
      <c r="B183" s="3"/>
      <c r="C183" s="3"/>
      <c r="D183" s="3"/>
      <c r="E183" s="3"/>
      <c r="F183" s="3"/>
      <c r="G183" s="3"/>
      <c r="H183" s="3"/>
      <c r="I183" s="3"/>
      <c r="J183" s="3"/>
      <c r="K183" s="3"/>
      <c r="L183" s="3"/>
    </row>
    <row r="184" spans="2:12" ht="12.75" x14ac:dyDescent="0.2">
      <c r="B184" s="3"/>
      <c r="C184" s="3"/>
      <c r="D184" s="3"/>
      <c r="E184" s="3"/>
      <c r="F184" s="3"/>
      <c r="G184" s="3"/>
      <c r="H184" s="3"/>
      <c r="I184" s="3"/>
      <c r="J184" s="3"/>
      <c r="K184" s="3"/>
      <c r="L184" s="3"/>
    </row>
    <row r="185" spans="2:12" ht="12.75" x14ac:dyDescent="0.2">
      <c r="B185" s="3"/>
      <c r="C185" s="3"/>
      <c r="D185" s="3"/>
      <c r="E185" s="3"/>
      <c r="F185" s="3"/>
      <c r="G185" s="3"/>
      <c r="H185" s="3"/>
      <c r="I185" s="3"/>
      <c r="J185" s="3"/>
      <c r="K185" s="3"/>
      <c r="L185" s="3"/>
    </row>
    <row r="186" spans="2:12" ht="12.75" x14ac:dyDescent="0.2">
      <c r="B186" s="3"/>
      <c r="C186" s="3"/>
      <c r="D186" s="3"/>
      <c r="E186" s="3"/>
      <c r="F186" s="3"/>
      <c r="G186" s="3"/>
      <c r="H186" s="3"/>
      <c r="I186" s="3"/>
      <c r="J186" s="3"/>
      <c r="K186" s="3"/>
      <c r="L186" s="3"/>
    </row>
    <row r="187" spans="2:12" ht="12.75" x14ac:dyDescent="0.2">
      <c r="B187" s="3"/>
      <c r="C187" s="3"/>
      <c r="D187" s="3"/>
      <c r="E187" s="3"/>
      <c r="F187" s="3"/>
      <c r="G187" s="3"/>
      <c r="H187" s="3"/>
      <c r="I187" s="3"/>
      <c r="J187" s="3"/>
      <c r="K187" s="3"/>
      <c r="L187" s="3"/>
    </row>
    <row r="188" spans="2:12" ht="12.75" x14ac:dyDescent="0.2">
      <c r="B188" s="3"/>
      <c r="C188" s="3"/>
      <c r="D188" s="3"/>
      <c r="E188" s="3"/>
      <c r="F188" s="3"/>
      <c r="G188" s="3"/>
      <c r="H188" s="3"/>
      <c r="I188" s="3"/>
      <c r="J188" s="3"/>
      <c r="K188" s="3"/>
      <c r="L188" s="3"/>
    </row>
    <row r="189" spans="2:12" ht="12.75" x14ac:dyDescent="0.2">
      <c r="B189" s="3"/>
      <c r="C189" s="3"/>
      <c r="D189" s="3"/>
      <c r="E189" s="3"/>
      <c r="F189" s="3"/>
      <c r="G189" s="3"/>
      <c r="H189" s="3"/>
      <c r="I189" s="3"/>
      <c r="J189" s="3"/>
      <c r="K189" s="3"/>
      <c r="L189" s="3"/>
    </row>
    <row r="190" spans="2:12" ht="12.75" x14ac:dyDescent="0.2">
      <c r="B190" s="3"/>
      <c r="C190" s="3"/>
      <c r="D190" s="3"/>
      <c r="E190" s="3"/>
      <c r="F190" s="3"/>
      <c r="G190" s="3"/>
      <c r="H190" s="3"/>
      <c r="I190" s="3"/>
      <c r="J190" s="3"/>
      <c r="K190" s="3"/>
      <c r="L190" s="3"/>
    </row>
    <row r="191" spans="2:12" ht="12.75" x14ac:dyDescent="0.2">
      <c r="B191" s="3"/>
      <c r="C191" s="3"/>
      <c r="D191" s="3"/>
      <c r="E191" s="3"/>
      <c r="F191" s="3"/>
      <c r="G191" s="3"/>
      <c r="H191" s="3"/>
      <c r="I191" s="3"/>
      <c r="J191" s="3"/>
      <c r="K191" s="3"/>
      <c r="L191" s="3"/>
    </row>
    <row r="192" spans="2:12" ht="12.75" x14ac:dyDescent="0.2">
      <c r="B192" s="3"/>
      <c r="C192" s="3"/>
      <c r="D192" s="3"/>
      <c r="E192" s="3"/>
      <c r="F192" s="3"/>
      <c r="G192" s="3"/>
      <c r="H192" s="3"/>
      <c r="I192" s="3"/>
      <c r="J192" s="3"/>
      <c r="K192" s="3"/>
      <c r="L192" s="3"/>
    </row>
    <row r="193" spans="2:12" ht="12.75" x14ac:dyDescent="0.2">
      <c r="B193" s="3"/>
      <c r="C193" s="3"/>
      <c r="D193" s="3"/>
      <c r="E193" s="3"/>
      <c r="F193" s="3"/>
      <c r="G193" s="3"/>
      <c r="H193" s="3"/>
      <c r="I193" s="3"/>
      <c r="J193" s="3"/>
      <c r="K193" s="3"/>
      <c r="L193" s="3"/>
    </row>
    <row r="194" spans="2:12" ht="12.75" x14ac:dyDescent="0.2">
      <c r="B194" s="3"/>
      <c r="C194" s="3"/>
      <c r="D194" s="3"/>
      <c r="E194" s="3"/>
      <c r="F194" s="3"/>
      <c r="G194" s="3"/>
      <c r="H194" s="3"/>
      <c r="I194" s="3"/>
      <c r="J194" s="3"/>
      <c r="K194" s="3"/>
      <c r="L194" s="3"/>
    </row>
    <row r="195" spans="2:12" ht="12.75" x14ac:dyDescent="0.2">
      <c r="B195" s="3"/>
      <c r="C195" s="3"/>
      <c r="D195" s="3"/>
      <c r="E195" s="3"/>
      <c r="F195" s="3"/>
      <c r="G195" s="3"/>
      <c r="H195" s="3"/>
      <c r="I195" s="3"/>
      <c r="J195" s="3"/>
      <c r="K195" s="3"/>
      <c r="L195" s="3"/>
    </row>
    <row r="196" spans="2:12" ht="12.75" x14ac:dyDescent="0.2">
      <c r="B196" s="3"/>
      <c r="C196" s="3"/>
      <c r="D196" s="3"/>
      <c r="E196" s="3"/>
      <c r="F196" s="3"/>
      <c r="G196" s="3"/>
      <c r="H196" s="3"/>
      <c r="I196" s="3"/>
      <c r="J196" s="3"/>
      <c r="K196" s="3"/>
      <c r="L196" s="3"/>
    </row>
    <row r="197" spans="2:12" ht="12.75" x14ac:dyDescent="0.2">
      <c r="B197" s="3"/>
      <c r="C197" s="3"/>
      <c r="D197" s="3"/>
      <c r="E197" s="3"/>
      <c r="F197" s="3"/>
      <c r="G197" s="3"/>
      <c r="H197" s="3"/>
      <c r="I197" s="3"/>
      <c r="J197" s="3"/>
      <c r="K197" s="3"/>
      <c r="L197" s="3"/>
    </row>
    <row r="198" spans="2:12" ht="12.75" x14ac:dyDescent="0.2">
      <c r="B198" s="3"/>
      <c r="C198" s="3"/>
      <c r="D198" s="3"/>
      <c r="E198" s="3"/>
      <c r="F198" s="3"/>
      <c r="G198" s="3"/>
      <c r="H198" s="3"/>
      <c r="I198" s="3"/>
      <c r="J198" s="3"/>
      <c r="K198" s="3"/>
      <c r="L198" s="3"/>
    </row>
    <row r="199" spans="2:12" ht="12.75" x14ac:dyDescent="0.2">
      <c r="B199" s="3"/>
      <c r="C199" s="3"/>
      <c r="D199" s="3"/>
      <c r="E199" s="3"/>
      <c r="F199" s="3"/>
      <c r="G199" s="3"/>
      <c r="H199" s="3"/>
      <c r="I199" s="3"/>
      <c r="J199" s="3"/>
      <c r="K199" s="3"/>
      <c r="L199" s="3"/>
    </row>
    <row r="200" spans="2:12" ht="12.75" x14ac:dyDescent="0.2">
      <c r="B200" s="3"/>
      <c r="C200" s="3"/>
      <c r="D200" s="3"/>
      <c r="E200" s="3"/>
      <c r="F200" s="3"/>
      <c r="G200" s="3"/>
      <c r="H200" s="3"/>
      <c r="I200" s="3"/>
      <c r="J200" s="3"/>
      <c r="K200" s="3"/>
      <c r="L200" s="3"/>
    </row>
    <row r="201" spans="2:12" ht="12.75" x14ac:dyDescent="0.2">
      <c r="B201" s="3"/>
      <c r="C201" s="3"/>
      <c r="D201" s="3"/>
      <c r="E201" s="3"/>
      <c r="F201" s="3"/>
      <c r="G201" s="3"/>
      <c r="H201" s="3"/>
      <c r="I201" s="3"/>
      <c r="J201" s="3"/>
      <c r="K201" s="3"/>
      <c r="L201" s="3"/>
    </row>
    <row r="202" spans="2:12" ht="12.75" x14ac:dyDescent="0.2">
      <c r="B202" s="3"/>
      <c r="C202" s="3"/>
      <c r="D202" s="3"/>
      <c r="E202" s="3"/>
      <c r="F202" s="3"/>
      <c r="G202" s="3"/>
      <c r="H202" s="3"/>
      <c r="I202" s="3"/>
      <c r="J202" s="3"/>
      <c r="K202" s="3"/>
      <c r="L202" s="3"/>
    </row>
    <row r="203" spans="2:12" ht="12.75" x14ac:dyDescent="0.2">
      <c r="B203" s="3"/>
      <c r="C203" s="3"/>
      <c r="D203" s="3"/>
      <c r="E203" s="3"/>
      <c r="F203" s="3"/>
      <c r="G203" s="3"/>
      <c r="H203" s="3"/>
      <c r="I203" s="3"/>
      <c r="J203" s="3"/>
      <c r="K203" s="3"/>
      <c r="L203" s="3"/>
    </row>
    <row r="204" spans="2:12" ht="12.75" x14ac:dyDescent="0.2">
      <c r="B204" s="3"/>
      <c r="C204" s="3"/>
      <c r="D204" s="3"/>
      <c r="E204" s="3"/>
      <c r="F204" s="3"/>
      <c r="G204" s="3"/>
      <c r="H204" s="3"/>
      <c r="I204" s="3"/>
      <c r="J204" s="3"/>
      <c r="K204" s="3"/>
      <c r="L204" s="3"/>
    </row>
    <row r="205" spans="2:12" ht="12.75" x14ac:dyDescent="0.2">
      <c r="B205" s="3"/>
      <c r="C205" s="3"/>
      <c r="D205" s="3"/>
      <c r="E205" s="3"/>
      <c r="F205" s="3"/>
      <c r="G205" s="3"/>
      <c r="H205" s="3"/>
      <c r="I205" s="3"/>
      <c r="J205" s="3"/>
      <c r="K205" s="3"/>
      <c r="L205" s="3"/>
    </row>
    <row r="206" spans="2:12" ht="12.75" x14ac:dyDescent="0.2">
      <c r="B206" s="3"/>
      <c r="C206" s="3"/>
      <c r="D206" s="3"/>
      <c r="E206" s="3"/>
      <c r="F206" s="3"/>
      <c r="G206" s="3"/>
      <c r="H206" s="3"/>
      <c r="I206" s="3"/>
      <c r="J206" s="3"/>
      <c r="K206" s="3"/>
      <c r="L206" s="3"/>
    </row>
    <row r="207" spans="2:12" ht="12.75" x14ac:dyDescent="0.2">
      <c r="B207" s="3"/>
      <c r="C207" s="3"/>
      <c r="D207" s="3"/>
      <c r="E207" s="3"/>
      <c r="F207" s="3"/>
      <c r="G207" s="3"/>
      <c r="H207" s="3"/>
      <c r="I207" s="3"/>
      <c r="J207" s="3"/>
      <c r="K207" s="3"/>
      <c r="L207" s="3"/>
    </row>
    <row r="208" spans="2:12" ht="12.75" x14ac:dyDescent="0.2">
      <c r="B208" s="3"/>
      <c r="C208" s="3"/>
      <c r="D208" s="3"/>
      <c r="E208" s="3"/>
      <c r="F208" s="3"/>
      <c r="G208" s="3"/>
      <c r="H208" s="3"/>
      <c r="I208" s="3"/>
      <c r="J208" s="3"/>
      <c r="K208" s="3"/>
      <c r="L208" s="3"/>
    </row>
    <row r="209" spans="2:12" ht="12.75" x14ac:dyDescent="0.2">
      <c r="B209" s="3"/>
      <c r="C209" s="3"/>
      <c r="D209" s="3"/>
      <c r="E209" s="3"/>
      <c r="F209" s="3"/>
      <c r="G209" s="3"/>
      <c r="H209" s="3"/>
      <c r="I209" s="3"/>
      <c r="J209" s="3"/>
      <c r="K209" s="3"/>
      <c r="L209" s="3"/>
    </row>
    <row r="210" spans="2:12" ht="12.75" x14ac:dyDescent="0.2">
      <c r="B210" s="3"/>
      <c r="C210" s="3"/>
      <c r="D210" s="3"/>
      <c r="E210" s="3"/>
      <c r="F210" s="3"/>
      <c r="G210" s="3"/>
      <c r="H210" s="3"/>
      <c r="I210" s="3"/>
      <c r="J210" s="3"/>
      <c r="K210" s="3"/>
      <c r="L210" s="3"/>
    </row>
    <row r="211" spans="2:12" ht="12.75" x14ac:dyDescent="0.2">
      <c r="B211" s="3"/>
      <c r="C211" s="3"/>
      <c r="D211" s="3"/>
      <c r="E211" s="3"/>
      <c r="F211" s="3"/>
      <c r="G211" s="3"/>
      <c r="H211" s="3"/>
      <c r="I211" s="3"/>
      <c r="J211" s="3"/>
      <c r="K211" s="3"/>
      <c r="L211" s="3"/>
    </row>
    <row r="212" spans="2:12" ht="12.75" x14ac:dyDescent="0.2">
      <c r="B212" s="3"/>
      <c r="C212" s="3"/>
      <c r="D212" s="3"/>
      <c r="E212" s="3"/>
      <c r="F212" s="3"/>
      <c r="G212" s="3"/>
      <c r="H212" s="3"/>
      <c r="I212" s="3"/>
      <c r="J212" s="3"/>
      <c r="K212" s="3"/>
      <c r="L212" s="3"/>
    </row>
    <row r="213" spans="2:12" ht="12.75" x14ac:dyDescent="0.2">
      <c r="B213" s="3"/>
      <c r="C213" s="3"/>
      <c r="D213" s="3"/>
      <c r="E213" s="3"/>
      <c r="F213" s="3"/>
      <c r="G213" s="3"/>
      <c r="H213" s="3"/>
      <c r="I213" s="3"/>
      <c r="J213" s="3"/>
      <c r="K213" s="3"/>
      <c r="L213" s="3"/>
    </row>
    <row r="214" spans="2:12" ht="12.75" x14ac:dyDescent="0.2">
      <c r="B214" s="3"/>
      <c r="C214" s="3"/>
      <c r="D214" s="3"/>
      <c r="E214" s="3"/>
      <c r="F214" s="3"/>
      <c r="G214" s="3"/>
      <c r="H214" s="3"/>
      <c r="I214" s="3"/>
      <c r="J214" s="3"/>
      <c r="K214" s="3"/>
      <c r="L214" s="3"/>
    </row>
    <row r="215" spans="2:12" ht="12.75" x14ac:dyDescent="0.2">
      <c r="B215" s="3"/>
      <c r="C215" s="3"/>
      <c r="D215" s="3"/>
      <c r="E215" s="3"/>
      <c r="F215" s="3"/>
      <c r="G215" s="3"/>
      <c r="H215" s="3"/>
      <c r="I215" s="3"/>
      <c r="J215" s="3"/>
      <c r="K215" s="3"/>
      <c r="L215" s="3"/>
    </row>
    <row r="216" spans="2:12" ht="12.75" x14ac:dyDescent="0.2">
      <c r="B216" s="3"/>
      <c r="C216" s="3"/>
      <c r="D216" s="3"/>
      <c r="E216" s="3"/>
      <c r="F216" s="3"/>
      <c r="G216" s="3"/>
      <c r="H216" s="3"/>
      <c r="I216" s="3"/>
      <c r="J216" s="3"/>
      <c r="K216" s="3"/>
      <c r="L216" s="3"/>
    </row>
    <row r="217" spans="2:12" ht="12.75" x14ac:dyDescent="0.2">
      <c r="B217" s="3"/>
      <c r="C217" s="3"/>
      <c r="D217" s="3"/>
      <c r="E217" s="3"/>
      <c r="F217" s="3"/>
      <c r="G217" s="3"/>
      <c r="H217" s="3"/>
      <c r="I217" s="3"/>
      <c r="J217" s="3"/>
      <c r="K217" s="3"/>
      <c r="L217" s="3"/>
    </row>
    <row r="218" spans="2:12" ht="12.75" x14ac:dyDescent="0.2">
      <c r="B218" s="3"/>
      <c r="C218" s="3"/>
      <c r="D218" s="3"/>
      <c r="E218" s="3"/>
      <c r="F218" s="3"/>
      <c r="G218" s="3"/>
      <c r="H218" s="3"/>
      <c r="I218" s="3"/>
      <c r="J218" s="3"/>
      <c r="K218" s="3"/>
      <c r="L218" s="3"/>
    </row>
    <row r="219" spans="2:12" ht="12.75" x14ac:dyDescent="0.2">
      <c r="B219" s="3"/>
      <c r="C219" s="3"/>
      <c r="D219" s="3"/>
      <c r="E219" s="3"/>
      <c r="F219" s="3"/>
      <c r="G219" s="3"/>
      <c r="H219" s="3"/>
      <c r="I219" s="3"/>
      <c r="J219" s="3"/>
      <c r="K219" s="3"/>
      <c r="L219" s="3"/>
    </row>
    <row r="220" spans="2:12" ht="12.75" x14ac:dyDescent="0.2">
      <c r="B220" s="3"/>
      <c r="C220" s="3"/>
      <c r="D220" s="3"/>
      <c r="E220" s="3"/>
      <c r="F220" s="3"/>
      <c r="G220" s="3"/>
      <c r="H220" s="3"/>
      <c r="I220" s="3"/>
      <c r="J220" s="3"/>
      <c r="K220" s="3"/>
      <c r="L220" s="3"/>
    </row>
    <row r="221" spans="2:12" ht="12.75" x14ac:dyDescent="0.2">
      <c r="B221" s="3"/>
      <c r="C221" s="3"/>
      <c r="D221" s="3"/>
      <c r="E221" s="3"/>
      <c r="F221" s="3"/>
      <c r="G221" s="3"/>
      <c r="H221" s="3"/>
      <c r="I221" s="3"/>
      <c r="J221" s="3"/>
      <c r="K221" s="3"/>
      <c r="L221" s="3"/>
    </row>
    <row r="222" spans="2:12" ht="12.75" x14ac:dyDescent="0.2">
      <c r="B222" s="3"/>
      <c r="C222" s="3"/>
      <c r="D222" s="3"/>
      <c r="E222" s="3"/>
      <c r="F222" s="3"/>
      <c r="G222" s="3"/>
      <c r="H222" s="3"/>
      <c r="I222" s="3"/>
      <c r="J222" s="3"/>
      <c r="K222" s="3"/>
      <c r="L222" s="3"/>
    </row>
    <row r="223" spans="2:12" ht="12.75" x14ac:dyDescent="0.2">
      <c r="B223" s="3"/>
      <c r="C223" s="3"/>
      <c r="D223" s="3"/>
      <c r="E223" s="3"/>
      <c r="F223" s="3"/>
      <c r="G223" s="3"/>
      <c r="H223" s="3"/>
      <c r="I223" s="3"/>
      <c r="J223" s="3"/>
      <c r="K223" s="3"/>
      <c r="L223" s="3"/>
    </row>
    <row r="224" spans="2:12" ht="12.75" x14ac:dyDescent="0.2">
      <c r="B224" s="3"/>
      <c r="C224" s="3"/>
      <c r="D224" s="3"/>
      <c r="E224" s="3"/>
      <c r="F224" s="3"/>
      <c r="G224" s="3"/>
      <c r="H224" s="3"/>
      <c r="I224" s="3"/>
      <c r="J224" s="3"/>
      <c r="K224" s="3"/>
      <c r="L224" s="3"/>
    </row>
    <row r="225" spans="2:12" ht="12.75" x14ac:dyDescent="0.2">
      <c r="B225" s="3"/>
      <c r="C225" s="3"/>
      <c r="D225" s="3"/>
      <c r="E225" s="3"/>
      <c r="F225" s="3"/>
      <c r="G225" s="3"/>
      <c r="H225" s="3"/>
      <c r="I225" s="3"/>
      <c r="J225" s="3"/>
      <c r="K225" s="3"/>
      <c r="L225" s="3"/>
    </row>
    <row r="226" spans="2:12" ht="12.75" x14ac:dyDescent="0.2">
      <c r="B226" s="3"/>
      <c r="C226" s="3"/>
      <c r="D226" s="3"/>
      <c r="E226" s="3"/>
      <c r="F226" s="3"/>
      <c r="G226" s="3"/>
      <c r="H226" s="3"/>
      <c r="I226" s="3"/>
      <c r="J226" s="3"/>
      <c r="K226" s="3"/>
      <c r="L226" s="3"/>
    </row>
    <row r="227" spans="2:12" ht="12.75" x14ac:dyDescent="0.2">
      <c r="B227" s="3"/>
      <c r="C227" s="3"/>
      <c r="D227" s="3"/>
      <c r="E227" s="3"/>
      <c r="F227" s="3"/>
      <c r="G227" s="3"/>
      <c r="H227" s="3"/>
      <c r="I227" s="3"/>
      <c r="J227" s="3"/>
      <c r="K227" s="3"/>
      <c r="L227" s="3"/>
    </row>
    <row r="228" spans="2:12" ht="12.75" x14ac:dyDescent="0.2">
      <c r="B228" s="3"/>
      <c r="C228" s="3"/>
      <c r="D228" s="3"/>
      <c r="E228" s="3"/>
      <c r="F228" s="3"/>
      <c r="G228" s="3"/>
      <c r="H228" s="3"/>
      <c r="I228" s="3"/>
      <c r="J228" s="3"/>
      <c r="K228" s="3"/>
      <c r="L228" s="3"/>
    </row>
    <row r="229" spans="2:12" ht="12.75" x14ac:dyDescent="0.2">
      <c r="B229" s="3"/>
      <c r="C229" s="3"/>
      <c r="D229" s="3"/>
      <c r="E229" s="3"/>
      <c r="F229" s="3"/>
      <c r="G229" s="3"/>
      <c r="H229" s="3"/>
      <c r="I229" s="3"/>
      <c r="J229" s="3"/>
      <c r="K229" s="3"/>
      <c r="L229" s="3"/>
    </row>
    <row r="230" spans="2:12" ht="12.75" x14ac:dyDescent="0.2">
      <c r="B230" s="3"/>
      <c r="C230" s="3"/>
      <c r="D230" s="3"/>
      <c r="E230" s="3"/>
      <c r="F230" s="3"/>
      <c r="G230" s="3"/>
      <c r="H230" s="3"/>
      <c r="I230" s="3"/>
      <c r="J230" s="3"/>
      <c r="K230" s="3"/>
      <c r="L230" s="3"/>
    </row>
    <row r="231" spans="2:12" ht="12.75" x14ac:dyDescent="0.2">
      <c r="B231" s="3"/>
      <c r="C231" s="3"/>
      <c r="D231" s="3"/>
      <c r="E231" s="3"/>
      <c r="F231" s="3"/>
      <c r="G231" s="3"/>
      <c r="H231" s="3"/>
      <c r="I231" s="3"/>
      <c r="J231" s="3"/>
      <c r="K231" s="3"/>
      <c r="L231" s="3"/>
    </row>
    <row r="232" spans="2:12" ht="12.75" x14ac:dyDescent="0.2">
      <c r="B232" s="3"/>
      <c r="C232" s="3"/>
      <c r="D232" s="3"/>
      <c r="E232" s="3"/>
      <c r="F232" s="3"/>
      <c r="G232" s="3"/>
      <c r="H232" s="3"/>
      <c r="I232" s="3"/>
      <c r="J232" s="3"/>
      <c r="K232" s="3"/>
      <c r="L232" s="3"/>
    </row>
    <row r="233" spans="2:12" ht="12.75" x14ac:dyDescent="0.2">
      <c r="B233" s="3"/>
      <c r="C233" s="3"/>
      <c r="D233" s="3"/>
      <c r="E233" s="3"/>
      <c r="F233" s="3"/>
      <c r="G233" s="3"/>
      <c r="H233" s="3"/>
      <c r="I233" s="3"/>
      <c r="J233" s="3"/>
      <c r="K233" s="3"/>
      <c r="L233" s="3"/>
    </row>
    <row r="234" spans="2:12" ht="12.75" x14ac:dyDescent="0.2">
      <c r="B234" s="3"/>
      <c r="C234" s="3"/>
      <c r="D234" s="3"/>
      <c r="E234" s="3"/>
      <c r="F234" s="3"/>
      <c r="G234" s="3"/>
      <c r="H234" s="3"/>
      <c r="I234" s="3"/>
      <c r="J234" s="3"/>
      <c r="K234" s="3"/>
      <c r="L234" s="3"/>
    </row>
    <row r="235" spans="2:12" ht="12.75" x14ac:dyDescent="0.2">
      <c r="B235" s="3"/>
      <c r="C235" s="3"/>
      <c r="D235" s="3"/>
      <c r="E235" s="3"/>
      <c r="F235" s="3"/>
      <c r="G235" s="3"/>
      <c r="H235" s="3"/>
      <c r="I235" s="3"/>
      <c r="J235" s="3"/>
      <c r="K235" s="3"/>
      <c r="L235" s="3"/>
    </row>
    <row r="236" spans="2:12" ht="12.75" x14ac:dyDescent="0.2">
      <c r="B236" s="3"/>
      <c r="C236" s="3"/>
      <c r="D236" s="3"/>
      <c r="E236" s="3"/>
      <c r="F236" s="3"/>
      <c r="G236" s="3"/>
      <c r="H236" s="3"/>
      <c r="I236" s="3"/>
      <c r="J236" s="3"/>
      <c r="K236" s="3"/>
      <c r="L236" s="3"/>
    </row>
    <row r="237" spans="2:12" ht="12.75" x14ac:dyDescent="0.2">
      <c r="B237" s="3"/>
      <c r="C237" s="3"/>
      <c r="D237" s="3"/>
      <c r="E237" s="3"/>
      <c r="F237" s="3"/>
      <c r="G237" s="3"/>
      <c r="H237" s="3"/>
      <c r="I237" s="3"/>
      <c r="J237" s="3"/>
      <c r="K237" s="3"/>
      <c r="L237" s="3"/>
    </row>
    <row r="238" spans="2:12" ht="12.75" x14ac:dyDescent="0.2">
      <c r="B238" s="3"/>
      <c r="C238" s="3"/>
      <c r="D238" s="3"/>
      <c r="E238" s="3"/>
      <c r="F238" s="3"/>
      <c r="G238" s="3"/>
      <c r="H238" s="3"/>
      <c r="I238" s="3"/>
      <c r="J238" s="3"/>
      <c r="K238" s="3"/>
      <c r="L238" s="3"/>
    </row>
    <row r="239" spans="2:12" ht="12.75" x14ac:dyDescent="0.2">
      <c r="B239" s="3"/>
      <c r="C239" s="3"/>
      <c r="D239" s="3"/>
      <c r="E239" s="3"/>
      <c r="F239" s="3"/>
      <c r="G239" s="3"/>
      <c r="H239" s="3"/>
      <c r="I239" s="3"/>
      <c r="J239" s="3"/>
      <c r="K239" s="3"/>
      <c r="L239" s="3"/>
    </row>
    <row r="240" spans="2:12" ht="12.75" x14ac:dyDescent="0.2">
      <c r="B240" s="3"/>
      <c r="C240" s="3"/>
      <c r="D240" s="3"/>
      <c r="E240" s="3"/>
      <c r="F240" s="3"/>
      <c r="G240" s="3"/>
      <c r="H240" s="3"/>
      <c r="I240" s="3"/>
      <c r="J240" s="3"/>
      <c r="K240" s="3"/>
      <c r="L240" s="3"/>
    </row>
    <row r="241" spans="2:12" ht="12.75" x14ac:dyDescent="0.2">
      <c r="B241" s="3"/>
      <c r="C241" s="3"/>
      <c r="D241" s="3"/>
      <c r="E241" s="3"/>
      <c r="F241" s="3"/>
      <c r="G241" s="3"/>
      <c r="H241" s="3"/>
      <c r="I241" s="3"/>
      <c r="J241" s="3"/>
      <c r="K241" s="3"/>
      <c r="L241" s="3"/>
    </row>
    <row r="242" spans="2:12" ht="12.75" x14ac:dyDescent="0.2">
      <c r="B242" s="3"/>
      <c r="C242" s="3"/>
      <c r="D242" s="3"/>
      <c r="E242" s="3"/>
      <c r="F242" s="3"/>
      <c r="G242" s="3"/>
      <c r="H242" s="3"/>
      <c r="I242" s="3"/>
      <c r="J242" s="3"/>
      <c r="K242" s="3"/>
      <c r="L242" s="3"/>
    </row>
    <row r="243" spans="2:12" ht="12.75" x14ac:dyDescent="0.2">
      <c r="B243" s="3"/>
      <c r="C243" s="3"/>
      <c r="D243" s="3"/>
      <c r="E243" s="3"/>
      <c r="F243" s="3"/>
      <c r="G243" s="3"/>
      <c r="H243" s="3"/>
      <c r="I243" s="3"/>
      <c r="J243" s="3"/>
      <c r="K243" s="3"/>
      <c r="L243" s="3"/>
    </row>
    <row r="244" spans="2:12" ht="12.75" x14ac:dyDescent="0.2">
      <c r="B244" s="3"/>
      <c r="C244" s="3"/>
      <c r="D244" s="3"/>
      <c r="E244" s="3"/>
      <c r="F244" s="3"/>
      <c r="G244" s="3"/>
      <c r="H244" s="3"/>
      <c r="I244" s="3"/>
      <c r="J244" s="3"/>
      <c r="K244" s="3"/>
      <c r="L244" s="3"/>
    </row>
    <row r="245" spans="2:12" ht="12.75" x14ac:dyDescent="0.2">
      <c r="B245" s="3"/>
      <c r="C245" s="3"/>
      <c r="D245" s="3"/>
      <c r="E245" s="3"/>
      <c r="F245" s="3"/>
      <c r="G245" s="3"/>
      <c r="H245" s="3"/>
      <c r="I245" s="3"/>
      <c r="J245" s="3"/>
      <c r="K245" s="3"/>
      <c r="L245" s="3"/>
    </row>
    <row r="246" spans="2:12" ht="12.75" x14ac:dyDescent="0.2">
      <c r="B246" s="3"/>
      <c r="C246" s="3"/>
      <c r="D246" s="3"/>
      <c r="E246" s="3"/>
      <c r="F246" s="3"/>
      <c r="G246" s="3"/>
      <c r="H246" s="3"/>
      <c r="I246" s="3"/>
      <c r="J246" s="3"/>
      <c r="K246" s="3"/>
      <c r="L246" s="3"/>
    </row>
    <row r="247" spans="2:12" ht="12.75" x14ac:dyDescent="0.2">
      <c r="B247" s="3"/>
      <c r="C247" s="3"/>
      <c r="D247" s="3"/>
      <c r="E247" s="3"/>
      <c r="F247" s="3"/>
      <c r="G247" s="3"/>
      <c r="H247" s="3"/>
      <c r="I247" s="3"/>
      <c r="J247" s="3"/>
      <c r="K247" s="3"/>
      <c r="L247" s="3"/>
    </row>
    <row r="248" spans="2:12" ht="12.75" x14ac:dyDescent="0.2">
      <c r="B248" s="3"/>
      <c r="C248" s="3"/>
      <c r="D248" s="3"/>
      <c r="E248" s="3"/>
      <c r="F248" s="3"/>
      <c r="G248" s="3"/>
      <c r="H248" s="3"/>
      <c r="I248" s="3"/>
      <c r="J248" s="3"/>
      <c r="K248" s="3"/>
      <c r="L248" s="3"/>
    </row>
    <row r="249" spans="2:12" ht="12.75" x14ac:dyDescent="0.2">
      <c r="B249" s="3"/>
      <c r="C249" s="3"/>
      <c r="D249" s="3"/>
      <c r="E249" s="3"/>
      <c r="F249" s="3"/>
      <c r="G249" s="3"/>
      <c r="H249" s="3"/>
      <c r="I249" s="3"/>
      <c r="J249" s="3"/>
      <c r="K249" s="3"/>
      <c r="L249" s="3"/>
    </row>
    <row r="250" spans="2:12" ht="12.75" x14ac:dyDescent="0.2">
      <c r="B250" s="3"/>
      <c r="C250" s="3"/>
      <c r="D250" s="3"/>
      <c r="E250" s="3"/>
      <c r="F250" s="3"/>
      <c r="G250" s="3"/>
      <c r="H250" s="3"/>
      <c r="I250" s="3"/>
      <c r="J250" s="3"/>
      <c r="K250" s="3"/>
      <c r="L250" s="3"/>
    </row>
    <row r="251" spans="2:12" ht="12.75" x14ac:dyDescent="0.2">
      <c r="B251" s="3"/>
      <c r="C251" s="3"/>
      <c r="D251" s="3"/>
      <c r="E251" s="3"/>
      <c r="F251" s="3"/>
      <c r="G251" s="3"/>
      <c r="H251" s="3"/>
      <c r="I251" s="3"/>
      <c r="J251" s="3"/>
      <c r="K251" s="3"/>
      <c r="L251" s="3"/>
    </row>
    <row r="252" spans="2:12" ht="12.75" x14ac:dyDescent="0.2">
      <c r="B252" s="3"/>
      <c r="C252" s="3"/>
      <c r="D252" s="3"/>
      <c r="E252" s="3"/>
      <c r="F252" s="3"/>
      <c r="G252" s="3"/>
      <c r="H252" s="3"/>
      <c r="I252" s="3"/>
      <c r="J252" s="3"/>
      <c r="K252" s="3"/>
      <c r="L252" s="3"/>
    </row>
    <row r="253" spans="2:12" ht="12.75" x14ac:dyDescent="0.2">
      <c r="B253" s="3"/>
      <c r="C253" s="3"/>
      <c r="D253" s="3"/>
      <c r="E253" s="3"/>
      <c r="F253" s="3"/>
      <c r="G253" s="3"/>
      <c r="H253" s="3"/>
      <c r="I253" s="3"/>
      <c r="J253" s="3"/>
      <c r="K253" s="3"/>
      <c r="L253" s="3"/>
    </row>
    <row r="254" spans="2:12" ht="12.75" x14ac:dyDescent="0.2">
      <c r="B254" s="3"/>
      <c r="C254" s="3"/>
      <c r="D254" s="3"/>
      <c r="E254" s="3"/>
      <c r="F254" s="3"/>
      <c r="G254" s="3"/>
      <c r="H254" s="3"/>
      <c r="I254" s="3"/>
      <c r="J254" s="3"/>
      <c r="K254" s="3"/>
      <c r="L254" s="3"/>
    </row>
    <row r="255" spans="2:12" ht="12.75" x14ac:dyDescent="0.2">
      <c r="B255" s="3"/>
      <c r="C255" s="3"/>
      <c r="D255" s="3"/>
      <c r="E255" s="3"/>
      <c r="F255" s="3"/>
      <c r="G255" s="3"/>
      <c r="H255" s="3"/>
      <c r="I255" s="3"/>
      <c r="J255" s="3"/>
      <c r="K255" s="3"/>
      <c r="L255" s="3"/>
    </row>
    <row r="256" spans="2:12" ht="12.75" x14ac:dyDescent="0.2">
      <c r="B256" s="3"/>
      <c r="C256" s="3"/>
      <c r="D256" s="3"/>
      <c r="E256" s="3"/>
      <c r="F256" s="3"/>
      <c r="G256" s="3"/>
      <c r="H256" s="3"/>
      <c r="I256" s="3"/>
      <c r="J256" s="3"/>
      <c r="K256" s="3"/>
      <c r="L256" s="3"/>
    </row>
    <row r="257" spans="2:12" ht="12.75" x14ac:dyDescent="0.2">
      <c r="B257" s="3"/>
      <c r="C257" s="3"/>
      <c r="D257" s="3"/>
      <c r="E257" s="3"/>
      <c r="F257" s="3"/>
      <c r="G257" s="3"/>
      <c r="H257" s="3"/>
      <c r="I257" s="3"/>
      <c r="J257" s="3"/>
      <c r="K257" s="3"/>
      <c r="L257" s="3"/>
    </row>
    <row r="258" spans="2:12" ht="12.75" x14ac:dyDescent="0.2">
      <c r="B258" s="3"/>
      <c r="C258" s="3"/>
      <c r="D258" s="3"/>
      <c r="E258" s="3"/>
      <c r="F258" s="3"/>
      <c r="G258" s="3"/>
      <c r="H258" s="3"/>
      <c r="I258" s="3"/>
      <c r="J258" s="3"/>
      <c r="K258" s="3"/>
      <c r="L258" s="3"/>
    </row>
    <row r="259" spans="2:12" ht="12.75" x14ac:dyDescent="0.2">
      <c r="B259" s="3"/>
      <c r="C259" s="3"/>
      <c r="D259" s="3"/>
      <c r="E259" s="3"/>
      <c r="F259" s="3"/>
      <c r="G259" s="3"/>
      <c r="H259" s="3"/>
      <c r="I259" s="3"/>
      <c r="J259" s="3"/>
      <c r="K259" s="3"/>
      <c r="L259" s="3"/>
    </row>
    <row r="260" spans="2:12" ht="12.75" x14ac:dyDescent="0.2">
      <c r="B260" s="3"/>
      <c r="C260" s="3"/>
      <c r="D260" s="3"/>
      <c r="E260" s="3"/>
      <c r="F260" s="3"/>
      <c r="G260" s="3"/>
      <c r="H260" s="3"/>
      <c r="I260" s="3"/>
      <c r="J260" s="3"/>
      <c r="K260" s="3"/>
      <c r="L260" s="3"/>
    </row>
    <row r="261" spans="2:12" ht="12.75" x14ac:dyDescent="0.2">
      <c r="B261" s="3"/>
      <c r="C261" s="3"/>
      <c r="D261" s="3"/>
      <c r="E261" s="3"/>
      <c r="F261" s="3"/>
      <c r="G261" s="3"/>
      <c r="H261" s="3"/>
      <c r="I261" s="3"/>
      <c r="J261" s="3"/>
      <c r="K261" s="3"/>
      <c r="L261" s="3"/>
    </row>
    <row r="262" spans="2:12" ht="12.75" x14ac:dyDescent="0.2">
      <c r="B262" s="3"/>
      <c r="C262" s="3"/>
      <c r="D262" s="3"/>
      <c r="E262" s="3"/>
      <c r="F262" s="3"/>
      <c r="G262" s="3"/>
      <c r="H262" s="3"/>
      <c r="I262" s="3"/>
      <c r="J262" s="3"/>
      <c r="K262" s="3"/>
      <c r="L262" s="3"/>
    </row>
    <row r="263" spans="2:12" ht="12.75" x14ac:dyDescent="0.2">
      <c r="B263" s="3"/>
      <c r="C263" s="3"/>
      <c r="D263" s="3"/>
      <c r="E263" s="3"/>
      <c r="F263" s="3"/>
      <c r="G263" s="3"/>
      <c r="H263" s="3"/>
      <c r="I263" s="3"/>
      <c r="J263" s="3"/>
      <c r="K263" s="3"/>
      <c r="L263" s="3"/>
    </row>
    <row r="264" spans="2:12" ht="12.75" x14ac:dyDescent="0.2">
      <c r="B264" s="3"/>
      <c r="C264" s="3"/>
      <c r="D264" s="3"/>
      <c r="E264" s="3"/>
      <c r="F264" s="3"/>
      <c r="G264" s="3"/>
      <c r="H264" s="3"/>
      <c r="I264" s="3"/>
      <c r="J264" s="3"/>
      <c r="K264" s="3"/>
      <c r="L264" s="3"/>
    </row>
    <row r="265" spans="2:12" ht="12.75" x14ac:dyDescent="0.2">
      <c r="B265" s="3"/>
      <c r="C265" s="3"/>
      <c r="D265" s="3"/>
      <c r="E265" s="3"/>
      <c r="F265" s="3"/>
      <c r="G265" s="3"/>
      <c r="H265" s="3"/>
      <c r="I265" s="3"/>
      <c r="J265" s="3"/>
      <c r="K265" s="3"/>
      <c r="L265" s="3"/>
    </row>
    <row r="266" spans="2:12" ht="12.75" x14ac:dyDescent="0.2">
      <c r="B266" s="3"/>
      <c r="C266" s="3"/>
      <c r="D266" s="3"/>
      <c r="E266" s="3"/>
      <c r="F266" s="3"/>
      <c r="G266" s="3"/>
      <c r="H266" s="3"/>
      <c r="I266" s="3"/>
      <c r="J266" s="3"/>
      <c r="K266" s="3"/>
      <c r="L266" s="3"/>
    </row>
    <row r="267" spans="2:12" ht="12.75" x14ac:dyDescent="0.2">
      <c r="B267" s="3"/>
      <c r="C267" s="3"/>
      <c r="D267" s="3"/>
      <c r="E267" s="3"/>
      <c r="F267" s="3"/>
      <c r="G267" s="3"/>
      <c r="H267" s="3"/>
      <c r="I267" s="3"/>
      <c r="J267" s="3"/>
      <c r="K267" s="3"/>
      <c r="L267" s="3"/>
    </row>
    <row r="268" spans="2:12" ht="12.75" x14ac:dyDescent="0.2">
      <c r="B268" s="3"/>
      <c r="C268" s="3"/>
      <c r="D268" s="3"/>
      <c r="E268" s="3"/>
      <c r="F268" s="3"/>
      <c r="G268" s="3"/>
      <c r="H268" s="3"/>
      <c r="I268" s="3"/>
      <c r="J268" s="3"/>
      <c r="K268" s="3"/>
      <c r="L268" s="3"/>
    </row>
    <row r="269" spans="2:12" ht="12.75" x14ac:dyDescent="0.2">
      <c r="B269" s="3"/>
      <c r="C269" s="3"/>
      <c r="D269" s="3"/>
      <c r="E269" s="3"/>
      <c r="F269" s="3"/>
      <c r="G269" s="3"/>
      <c r="H269" s="3"/>
      <c r="I269" s="3"/>
      <c r="J269" s="3"/>
      <c r="K269" s="3"/>
      <c r="L269" s="3"/>
    </row>
    <row r="270" spans="2:12" ht="12.75" x14ac:dyDescent="0.2">
      <c r="B270" s="3"/>
      <c r="C270" s="3"/>
      <c r="D270" s="3"/>
      <c r="E270" s="3"/>
      <c r="F270" s="3"/>
      <c r="G270" s="3"/>
      <c r="H270" s="3"/>
      <c r="I270" s="3"/>
      <c r="J270" s="3"/>
      <c r="K270" s="3"/>
      <c r="L270" s="3"/>
    </row>
    <row r="271" spans="2:12" ht="12.75" x14ac:dyDescent="0.2">
      <c r="B271" s="3"/>
      <c r="C271" s="3"/>
      <c r="D271" s="3"/>
      <c r="E271" s="3"/>
      <c r="F271" s="3"/>
      <c r="G271" s="3"/>
      <c r="H271" s="3"/>
      <c r="I271" s="3"/>
      <c r="J271" s="3"/>
      <c r="K271" s="3"/>
      <c r="L271" s="3"/>
    </row>
    <row r="272" spans="2:12" ht="12.75" x14ac:dyDescent="0.2">
      <c r="B272" s="3"/>
      <c r="C272" s="3"/>
      <c r="D272" s="3"/>
      <c r="E272" s="3"/>
      <c r="F272" s="3"/>
      <c r="G272" s="3"/>
      <c r="H272" s="3"/>
      <c r="I272" s="3"/>
      <c r="J272" s="3"/>
      <c r="K272" s="3"/>
      <c r="L272" s="3"/>
    </row>
    <row r="273" spans="2:12" ht="12.75" x14ac:dyDescent="0.2">
      <c r="B273" s="3"/>
      <c r="C273" s="3"/>
      <c r="D273" s="3"/>
      <c r="E273" s="3"/>
      <c r="F273" s="3"/>
      <c r="G273" s="3"/>
      <c r="H273" s="3"/>
      <c r="I273" s="3"/>
      <c r="J273" s="3"/>
      <c r="K273" s="3"/>
      <c r="L273" s="3"/>
    </row>
    <row r="274" spans="2:12" ht="12.75" x14ac:dyDescent="0.2">
      <c r="B274" s="3"/>
      <c r="C274" s="3"/>
      <c r="D274" s="3"/>
      <c r="E274" s="3"/>
      <c r="F274" s="3"/>
      <c r="G274" s="3"/>
      <c r="H274" s="3"/>
      <c r="I274" s="3"/>
      <c r="J274" s="3"/>
      <c r="K274" s="3"/>
      <c r="L274" s="3"/>
    </row>
    <row r="275" spans="2:12" ht="12.75" x14ac:dyDescent="0.2">
      <c r="B275" s="3"/>
      <c r="C275" s="3"/>
      <c r="D275" s="3"/>
      <c r="E275" s="3"/>
      <c r="F275" s="3"/>
      <c r="G275" s="3"/>
      <c r="H275" s="3"/>
      <c r="I275" s="3"/>
      <c r="J275" s="3"/>
      <c r="K275" s="3"/>
      <c r="L275" s="3"/>
    </row>
    <row r="276" spans="2:12" ht="12.75" x14ac:dyDescent="0.2">
      <c r="B276" s="3"/>
      <c r="C276" s="3"/>
      <c r="D276" s="3"/>
      <c r="E276" s="3"/>
      <c r="F276" s="3"/>
      <c r="G276" s="3"/>
      <c r="H276" s="3"/>
      <c r="I276" s="3"/>
      <c r="J276" s="3"/>
      <c r="K276" s="3"/>
      <c r="L276" s="3"/>
    </row>
    <row r="277" spans="2:12" ht="12.75" x14ac:dyDescent="0.2">
      <c r="B277" s="3"/>
      <c r="C277" s="3"/>
      <c r="D277" s="3"/>
      <c r="E277" s="3"/>
      <c r="F277" s="3"/>
      <c r="G277" s="3"/>
      <c r="H277" s="3"/>
      <c r="I277" s="3"/>
      <c r="J277" s="3"/>
      <c r="K277" s="3"/>
      <c r="L277" s="3"/>
    </row>
    <row r="278" spans="2:12" ht="12.75" x14ac:dyDescent="0.2">
      <c r="B278" s="3"/>
      <c r="C278" s="3"/>
      <c r="D278" s="3"/>
      <c r="E278" s="3"/>
      <c r="F278" s="3"/>
      <c r="G278" s="3"/>
      <c r="H278" s="3"/>
      <c r="I278" s="3"/>
      <c r="J278" s="3"/>
      <c r="K278" s="3"/>
      <c r="L278" s="3"/>
    </row>
    <row r="279" spans="2:12" ht="12.75" x14ac:dyDescent="0.2">
      <c r="B279" s="3"/>
      <c r="C279" s="3"/>
      <c r="D279" s="3"/>
      <c r="E279" s="3"/>
      <c r="F279" s="3"/>
      <c r="G279" s="3"/>
      <c r="H279" s="3"/>
      <c r="I279" s="3"/>
      <c r="J279" s="3"/>
      <c r="K279" s="3"/>
      <c r="L279" s="3"/>
    </row>
    <row r="280" spans="2:12" ht="12.75" x14ac:dyDescent="0.2">
      <c r="B280" s="3"/>
      <c r="C280" s="3"/>
      <c r="D280" s="3"/>
      <c r="E280" s="3"/>
      <c r="F280" s="3"/>
      <c r="G280" s="3"/>
      <c r="H280" s="3"/>
      <c r="I280" s="3"/>
      <c r="J280" s="3"/>
      <c r="K280" s="3"/>
      <c r="L280" s="3"/>
    </row>
    <row r="281" spans="2:12" ht="12.75" x14ac:dyDescent="0.2">
      <c r="B281" s="3"/>
      <c r="C281" s="3"/>
      <c r="D281" s="3"/>
      <c r="E281" s="3"/>
      <c r="F281" s="3"/>
      <c r="G281" s="3"/>
      <c r="H281" s="3"/>
      <c r="I281" s="3"/>
      <c r="J281" s="3"/>
      <c r="K281" s="3"/>
      <c r="L281" s="3"/>
    </row>
    <row r="282" spans="2:12" ht="12.75" x14ac:dyDescent="0.2">
      <c r="B282" s="3"/>
      <c r="C282" s="3"/>
      <c r="D282" s="3"/>
      <c r="E282" s="3"/>
      <c r="F282" s="3"/>
      <c r="G282" s="3"/>
      <c r="H282" s="3"/>
      <c r="I282" s="3"/>
      <c r="J282" s="3"/>
      <c r="K282" s="3"/>
      <c r="L282" s="3"/>
    </row>
    <row r="283" spans="2:12" ht="12.75" x14ac:dyDescent="0.2">
      <c r="B283" s="3"/>
      <c r="C283" s="3"/>
      <c r="D283" s="3"/>
      <c r="E283" s="3"/>
      <c r="F283" s="3"/>
      <c r="G283" s="3"/>
      <c r="H283" s="3"/>
      <c r="I283" s="3"/>
      <c r="J283" s="3"/>
      <c r="K283" s="3"/>
      <c r="L283" s="3"/>
    </row>
    <row r="284" spans="2:12" ht="12.75" x14ac:dyDescent="0.2">
      <c r="B284" s="3"/>
      <c r="C284" s="3"/>
      <c r="D284" s="3"/>
      <c r="E284" s="3"/>
      <c r="F284" s="3"/>
      <c r="G284" s="3"/>
      <c r="H284" s="3"/>
      <c r="I284" s="3"/>
      <c r="J284" s="3"/>
      <c r="K284" s="3"/>
      <c r="L284" s="3"/>
    </row>
    <row r="285" spans="2:12" ht="12.75" x14ac:dyDescent="0.2">
      <c r="B285" s="3"/>
      <c r="C285" s="3"/>
      <c r="D285" s="3"/>
      <c r="E285" s="3"/>
      <c r="F285" s="3"/>
      <c r="G285" s="3"/>
      <c r="H285" s="3"/>
      <c r="I285" s="3"/>
      <c r="J285" s="3"/>
      <c r="K285" s="3"/>
      <c r="L285" s="3"/>
    </row>
    <row r="286" spans="2:12" ht="12.75" x14ac:dyDescent="0.2">
      <c r="B286" s="3"/>
      <c r="C286" s="3"/>
      <c r="D286" s="3"/>
      <c r="E286" s="3"/>
      <c r="F286" s="3"/>
      <c r="G286" s="3"/>
      <c r="H286" s="3"/>
      <c r="I286" s="3"/>
      <c r="J286" s="3"/>
      <c r="K286" s="3"/>
      <c r="L286" s="3"/>
    </row>
    <row r="287" spans="2:12" ht="12.75" x14ac:dyDescent="0.2">
      <c r="B287" s="3"/>
      <c r="C287" s="3"/>
      <c r="D287" s="3"/>
      <c r="E287" s="3"/>
      <c r="F287" s="3"/>
      <c r="G287" s="3"/>
      <c r="H287" s="3"/>
      <c r="I287" s="3"/>
      <c r="J287" s="3"/>
      <c r="K287" s="3"/>
      <c r="L287" s="3"/>
    </row>
    <row r="288" spans="2:12" ht="12.75" x14ac:dyDescent="0.2">
      <c r="B288" s="3"/>
      <c r="C288" s="3"/>
      <c r="D288" s="3"/>
      <c r="E288" s="3"/>
      <c r="F288" s="3"/>
      <c r="G288" s="3"/>
      <c r="H288" s="3"/>
      <c r="I288" s="3"/>
      <c r="J288" s="3"/>
      <c r="K288" s="3"/>
      <c r="L288" s="3"/>
    </row>
    <row r="289" spans="2:12" ht="12.75" x14ac:dyDescent="0.2">
      <c r="B289" s="3"/>
      <c r="C289" s="3"/>
      <c r="D289" s="3"/>
      <c r="E289" s="3"/>
      <c r="F289" s="3"/>
      <c r="G289" s="3"/>
      <c r="H289" s="3"/>
      <c r="I289" s="3"/>
      <c r="J289" s="3"/>
      <c r="K289" s="3"/>
      <c r="L289" s="3"/>
    </row>
    <row r="290" spans="2:12" ht="12.75" x14ac:dyDescent="0.2">
      <c r="B290" s="3"/>
      <c r="C290" s="3"/>
      <c r="D290" s="3"/>
      <c r="E290" s="3"/>
      <c r="F290" s="3"/>
      <c r="G290" s="3"/>
      <c r="H290" s="3"/>
      <c r="I290" s="3"/>
      <c r="J290" s="3"/>
      <c r="K290" s="3"/>
      <c r="L290" s="3"/>
    </row>
    <row r="291" spans="2:12" ht="12.75" x14ac:dyDescent="0.2">
      <c r="B291" s="3"/>
      <c r="C291" s="3"/>
      <c r="D291" s="3"/>
      <c r="E291" s="3"/>
      <c r="F291" s="3"/>
      <c r="G291" s="3"/>
      <c r="H291" s="3"/>
      <c r="I291" s="3"/>
      <c r="J291" s="3"/>
      <c r="K291" s="3"/>
      <c r="L291" s="3"/>
    </row>
    <row r="292" spans="2:12" ht="12.75" x14ac:dyDescent="0.2">
      <c r="B292" s="3"/>
      <c r="C292" s="3"/>
      <c r="D292" s="3"/>
      <c r="E292" s="3"/>
      <c r="F292" s="3"/>
      <c r="G292" s="3"/>
      <c r="H292" s="3"/>
      <c r="I292" s="3"/>
      <c r="J292" s="3"/>
      <c r="K292" s="3"/>
      <c r="L292" s="3"/>
    </row>
    <row r="293" spans="2:12" ht="12.75" x14ac:dyDescent="0.2">
      <c r="B293" s="3"/>
      <c r="C293" s="3"/>
      <c r="D293" s="3"/>
      <c r="E293" s="3"/>
      <c r="F293" s="3"/>
      <c r="G293" s="3"/>
      <c r="H293" s="3"/>
      <c r="I293" s="3"/>
      <c r="J293" s="3"/>
      <c r="K293" s="3"/>
      <c r="L293" s="3"/>
    </row>
    <row r="294" spans="2:12" ht="12.75" x14ac:dyDescent="0.2">
      <c r="B294" s="3"/>
      <c r="C294" s="3"/>
      <c r="D294" s="3"/>
      <c r="E294" s="3"/>
      <c r="F294" s="3"/>
      <c r="G294" s="3"/>
      <c r="H294" s="3"/>
      <c r="I294" s="3"/>
      <c r="J294" s="3"/>
      <c r="K294" s="3"/>
      <c r="L294" s="3"/>
    </row>
    <row r="295" spans="2:12" ht="12.75" x14ac:dyDescent="0.2">
      <c r="B295" s="3"/>
      <c r="C295" s="3"/>
      <c r="D295" s="3"/>
      <c r="E295" s="3"/>
      <c r="F295" s="3"/>
      <c r="G295" s="3"/>
      <c r="H295" s="3"/>
      <c r="I295" s="3"/>
      <c r="J295" s="3"/>
      <c r="K295" s="3"/>
      <c r="L295" s="3"/>
    </row>
    <row r="296" spans="2:12" ht="12.75" x14ac:dyDescent="0.2">
      <c r="B296" s="3"/>
      <c r="C296" s="3"/>
      <c r="D296" s="3"/>
      <c r="E296" s="3"/>
      <c r="F296" s="3"/>
      <c r="G296" s="3"/>
      <c r="H296" s="3"/>
      <c r="I296" s="3"/>
      <c r="J296" s="3"/>
      <c r="K296" s="3"/>
      <c r="L296" s="3"/>
    </row>
    <row r="297" spans="2:12" ht="12.75" x14ac:dyDescent="0.2">
      <c r="B297" s="3"/>
      <c r="C297" s="3"/>
      <c r="D297" s="3"/>
      <c r="E297" s="3"/>
      <c r="F297" s="3"/>
      <c r="G297" s="3"/>
      <c r="H297" s="3"/>
      <c r="I297" s="3"/>
      <c r="J297" s="3"/>
      <c r="K297" s="3"/>
      <c r="L297" s="3"/>
    </row>
    <row r="298" spans="2:12" ht="12.75" x14ac:dyDescent="0.2">
      <c r="B298" s="3"/>
      <c r="C298" s="3"/>
      <c r="D298" s="3"/>
      <c r="E298" s="3"/>
      <c r="F298" s="3"/>
      <c r="G298" s="3"/>
      <c r="H298" s="3"/>
      <c r="I298" s="3"/>
      <c r="J298" s="3"/>
      <c r="K298" s="3"/>
      <c r="L298" s="3"/>
    </row>
    <row r="299" spans="2:12" ht="12.75" x14ac:dyDescent="0.2">
      <c r="B299" s="3"/>
      <c r="C299" s="3"/>
      <c r="D299" s="3"/>
      <c r="E299" s="3"/>
      <c r="F299" s="3"/>
      <c r="G299" s="3"/>
      <c r="H299" s="3"/>
      <c r="I299" s="3"/>
      <c r="J299" s="3"/>
      <c r="K299" s="3"/>
      <c r="L299" s="3"/>
    </row>
    <row r="300" spans="2:12" ht="12.75" x14ac:dyDescent="0.2">
      <c r="B300" s="3"/>
      <c r="C300" s="3"/>
      <c r="D300" s="3"/>
      <c r="E300" s="3"/>
      <c r="F300" s="3"/>
      <c r="G300" s="3"/>
      <c r="H300" s="3"/>
      <c r="I300" s="3"/>
      <c r="J300" s="3"/>
      <c r="K300" s="3"/>
      <c r="L300" s="3"/>
    </row>
    <row r="301" spans="2:12" ht="12.75" x14ac:dyDescent="0.2">
      <c r="B301" s="3"/>
      <c r="C301" s="3"/>
      <c r="D301" s="3"/>
      <c r="E301" s="3"/>
      <c r="F301" s="3"/>
      <c r="G301" s="3"/>
      <c r="H301" s="3"/>
      <c r="I301" s="3"/>
      <c r="J301" s="3"/>
      <c r="K301" s="3"/>
      <c r="L301" s="3"/>
    </row>
    <row r="302" spans="2:12" ht="12.75" x14ac:dyDescent="0.2">
      <c r="B302" s="3"/>
      <c r="C302" s="3"/>
      <c r="D302" s="3"/>
      <c r="E302" s="3"/>
      <c r="F302" s="3"/>
      <c r="G302" s="3"/>
      <c r="H302" s="3"/>
      <c r="I302" s="3"/>
      <c r="J302" s="3"/>
      <c r="K302" s="3"/>
      <c r="L302" s="3"/>
    </row>
    <row r="303" spans="2:12" ht="12.75" x14ac:dyDescent="0.2">
      <c r="B303" s="3"/>
      <c r="C303" s="3"/>
      <c r="D303" s="3"/>
      <c r="E303" s="3"/>
      <c r="F303" s="3"/>
      <c r="G303" s="3"/>
      <c r="H303" s="3"/>
      <c r="I303" s="3"/>
      <c r="J303" s="3"/>
      <c r="K303" s="3"/>
      <c r="L303" s="3"/>
    </row>
    <row r="304" spans="2:12" ht="12.75" x14ac:dyDescent="0.2">
      <c r="B304" s="3"/>
      <c r="C304" s="3"/>
      <c r="D304" s="3"/>
      <c r="E304" s="3"/>
      <c r="F304" s="3"/>
      <c r="G304" s="3"/>
      <c r="H304" s="3"/>
      <c r="I304" s="3"/>
      <c r="J304" s="3"/>
      <c r="K304" s="3"/>
      <c r="L304" s="3"/>
    </row>
    <row r="305" spans="2:12" ht="12.75" x14ac:dyDescent="0.2">
      <c r="B305" s="3"/>
      <c r="C305" s="3"/>
      <c r="D305" s="3"/>
      <c r="E305" s="3"/>
      <c r="F305" s="3"/>
      <c r="G305" s="3"/>
      <c r="H305" s="3"/>
      <c r="I305" s="3"/>
      <c r="J305" s="3"/>
      <c r="K305" s="3"/>
      <c r="L305" s="3"/>
    </row>
    <row r="306" spans="2:12" ht="12.75" x14ac:dyDescent="0.2">
      <c r="B306" s="3"/>
      <c r="C306" s="3"/>
      <c r="D306" s="3"/>
      <c r="E306" s="3"/>
      <c r="F306" s="3"/>
      <c r="G306" s="3"/>
      <c r="H306" s="3"/>
      <c r="I306" s="3"/>
      <c r="J306" s="3"/>
      <c r="K306" s="3"/>
      <c r="L306" s="3"/>
    </row>
    <row r="307" spans="2:12" ht="12.75" x14ac:dyDescent="0.2">
      <c r="B307" s="3"/>
      <c r="C307" s="3"/>
      <c r="D307" s="3"/>
      <c r="E307" s="3"/>
      <c r="F307" s="3"/>
      <c r="G307" s="3"/>
      <c r="H307" s="3"/>
      <c r="I307" s="3"/>
      <c r="J307" s="3"/>
      <c r="K307" s="3"/>
      <c r="L307" s="3"/>
    </row>
    <row r="308" spans="2:12" ht="12.75" x14ac:dyDescent="0.2">
      <c r="B308" s="3"/>
      <c r="C308" s="3"/>
      <c r="D308" s="3"/>
      <c r="E308" s="3"/>
      <c r="F308" s="3"/>
      <c r="G308" s="3"/>
      <c r="H308" s="3"/>
      <c r="I308" s="3"/>
      <c r="J308" s="3"/>
      <c r="K308" s="3"/>
      <c r="L308" s="3"/>
    </row>
    <row r="309" spans="2:12" ht="12.75" x14ac:dyDescent="0.2">
      <c r="B309" s="3"/>
      <c r="C309" s="3"/>
      <c r="D309" s="3"/>
      <c r="E309" s="3"/>
      <c r="F309" s="3"/>
      <c r="G309" s="3"/>
      <c r="H309" s="3"/>
      <c r="I309" s="3"/>
      <c r="J309" s="3"/>
      <c r="K309" s="3"/>
      <c r="L309" s="3"/>
    </row>
    <row r="310" spans="2:12" ht="12.75" x14ac:dyDescent="0.2">
      <c r="B310" s="3"/>
      <c r="C310" s="3"/>
      <c r="D310" s="3"/>
      <c r="E310" s="3"/>
      <c r="F310" s="3"/>
      <c r="G310" s="3"/>
      <c r="H310" s="3"/>
      <c r="I310" s="3"/>
      <c r="J310" s="3"/>
      <c r="K310" s="3"/>
      <c r="L310" s="3"/>
    </row>
    <row r="311" spans="2:12" ht="12.75" x14ac:dyDescent="0.2">
      <c r="B311" s="3"/>
      <c r="C311" s="3"/>
      <c r="D311" s="3"/>
      <c r="E311" s="3"/>
      <c r="F311" s="3"/>
      <c r="G311" s="3"/>
      <c r="H311" s="3"/>
      <c r="I311" s="3"/>
      <c r="J311" s="3"/>
      <c r="K311" s="3"/>
      <c r="L311" s="3"/>
    </row>
    <row r="312" spans="2:12" ht="12.75" x14ac:dyDescent="0.2">
      <c r="B312" s="3"/>
      <c r="C312" s="3"/>
      <c r="D312" s="3"/>
      <c r="E312" s="3"/>
      <c r="F312" s="3"/>
      <c r="G312" s="3"/>
      <c r="H312" s="3"/>
      <c r="I312" s="3"/>
      <c r="J312" s="3"/>
      <c r="K312" s="3"/>
      <c r="L312" s="3"/>
    </row>
    <row r="313" spans="2:12" ht="12.75" x14ac:dyDescent="0.2">
      <c r="B313" s="3"/>
      <c r="C313" s="3"/>
      <c r="D313" s="3"/>
      <c r="E313" s="3"/>
      <c r="F313" s="3"/>
      <c r="G313" s="3"/>
      <c r="H313" s="3"/>
      <c r="I313" s="3"/>
      <c r="J313" s="3"/>
      <c r="K313" s="3"/>
      <c r="L313" s="3"/>
    </row>
    <row r="314" spans="2:12" ht="12.75" x14ac:dyDescent="0.2">
      <c r="B314" s="3"/>
      <c r="C314" s="3"/>
      <c r="D314" s="3"/>
      <c r="E314" s="3"/>
      <c r="F314" s="3"/>
      <c r="G314" s="3"/>
      <c r="H314" s="3"/>
      <c r="I314" s="3"/>
      <c r="J314" s="3"/>
      <c r="K314" s="3"/>
      <c r="L314" s="3"/>
    </row>
    <row r="315" spans="2:12" ht="12.75" x14ac:dyDescent="0.2">
      <c r="B315" s="3"/>
      <c r="C315" s="3"/>
      <c r="D315" s="3"/>
      <c r="E315" s="3"/>
      <c r="F315" s="3"/>
      <c r="G315" s="3"/>
      <c r="H315" s="3"/>
      <c r="I315" s="3"/>
      <c r="J315" s="3"/>
      <c r="K315" s="3"/>
      <c r="L315" s="3"/>
    </row>
    <row r="316" spans="2:12" ht="12.75" x14ac:dyDescent="0.2">
      <c r="B316" s="3"/>
      <c r="C316" s="3"/>
      <c r="D316" s="3"/>
      <c r="E316" s="3"/>
      <c r="F316" s="3"/>
      <c r="G316" s="3"/>
      <c r="H316" s="3"/>
      <c r="I316" s="3"/>
      <c r="J316" s="3"/>
      <c r="K316" s="3"/>
      <c r="L316" s="3"/>
    </row>
    <row r="317" spans="2:12" ht="12.75" x14ac:dyDescent="0.2">
      <c r="B317" s="3"/>
      <c r="C317" s="3"/>
      <c r="D317" s="3"/>
      <c r="E317" s="3"/>
      <c r="F317" s="3"/>
      <c r="G317" s="3"/>
      <c r="H317" s="3"/>
      <c r="I317" s="3"/>
      <c r="J317" s="3"/>
      <c r="K317" s="3"/>
      <c r="L317" s="3"/>
    </row>
    <row r="318" spans="2:12" ht="12.75" x14ac:dyDescent="0.2">
      <c r="B318" s="3"/>
      <c r="C318" s="3"/>
      <c r="D318" s="3"/>
      <c r="E318" s="3"/>
      <c r="F318" s="3"/>
      <c r="G318" s="3"/>
      <c r="H318" s="3"/>
      <c r="I318" s="3"/>
      <c r="J318" s="3"/>
      <c r="K318" s="3"/>
      <c r="L318" s="3"/>
    </row>
    <row r="319" spans="2:12" ht="12.75" x14ac:dyDescent="0.2">
      <c r="B319" s="3"/>
      <c r="C319" s="3"/>
      <c r="D319" s="3"/>
      <c r="E319" s="3"/>
      <c r="F319" s="3"/>
      <c r="G319" s="3"/>
      <c r="H319" s="3"/>
      <c r="I319" s="3"/>
      <c r="J319" s="3"/>
      <c r="K319" s="3"/>
      <c r="L319" s="3"/>
    </row>
    <row r="320" spans="2:12" ht="12.75" x14ac:dyDescent="0.2">
      <c r="B320" s="3"/>
      <c r="C320" s="3"/>
      <c r="D320" s="3"/>
      <c r="E320" s="3"/>
      <c r="F320" s="3"/>
      <c r="G320" s="3"/>
      <c r="H320" s="3"/>
      <c r="I320" s="3"/>
      <c r="J320" s="3"/>
      <c r="K320" s="3"/>
      <c r="L320" s="3"/>
    </row>
    <row r="321" spans="2:12" ht="12.75" x14ac:dyDescent="0.2">
      <c r="B321" s="3"/>
      <c r="C321" s="3"/>
      <c r="D321" s="3"/>
      <c r="E321" s="3"/>
      <c r="F321" s="3"/>
      <c r="G321" s="3"/>
      <c r="H321" s="3"/>
      <c r="I321" s="3"/>
      <c r="J321" s="3"/>
      <c r="K321" s="3"/>
      <c r="L321" s="3"/>
    </row>
    <row r="322" spans="2:12" ht="12.75" x14ac:dyDescent="0.2">
      <c r="B322" s="3"/>
      <c r="C322" s="3"/>
      <c r="D322" s="3"/>
      <c r="E322" s="3"/>
      <c r="F322" s="3"/>
      <c r="G322" s="3"/>
      <c r="H322" s="3"/>
      <c r="I322" s="3"/>
      <c r="J322" s="3"/>
      <c r="K322" s="3"/>
      <c r="L322" s="3"/>
    </row>
    <row r="323" spans="2:12" ht="12.75" x14ac:dyDescent="0.2">
      <c r="B323" s="3"/>
      <c r="C323" s="3"/>
      <c r="D323" s="3"/>
      <c r="E323" s="3"/>
      <c r="F323" s="3"/>
      <c r="G323" s="3"/>
      <c r="H323" s="3"/>
      <c r="I323" s="3"/>
      <c r="J323" s="3"/>
      <c r="K323" s="3"/>
      <c r="L323" s="3"/>
    </row>
    <row r="324" spans="2:12" ht="12.75" x14ac:dyDescent="0.2">
      <c r="B324" s="3"/>
      <c r="C324" s="3"/>
      <c r="D324" s="3"/>
      <c r="E324" s="3"/>
      <c r="F324" s="3"/>
      <c r="G324" s="3"/>
      <c r="H324" s="3"/>
      <c r="I324" s="3"/>
      <c r="J324" s="3"/>
      <c r="K324" s="3"/>
      <c r="L324" s="3"/>
    </row>
    <row r="325" spans="2:12" ht="12.75" x14ac:dyDescent="0.2">
      <c r="B325" s="3"/>
      <c r="C325" s="3"/>
      <c r="D325" s="3"/>
      <c r="E325" s="3"/>
      <c r="F325" s="3"/>
      <c r="G325" s="3"/>
      <c r="H325" s="3"/>
      <c r="I325" s="3"/>
      <c r="J325" s="3"/>
      <c r="K325" s="3"/>
      <c r="L325" s="3"/>
    </row>
    <row r="326" spans="2:12" ht="12.75" x14ac:dyDescent="0.2">
      <c r="B326" s="3"/>
      <c r="C326" s="3"/>
      <c r="D326" s="3"/>
      <c r="E326" s="3"/>
      <c r="F326" s="3"/>
      <c r="G326" s="3"/>
      <c r="H326" s="3"/>
      <c r="I326" s="3"/>
      <c r="J326" s="3"/>
      <c r="K326" s="3"/>
      <c r="L326" s="3"/>
    </row>
    <row r="327" spans="2:12" ht="12.75" x14ac:dyDescent="0.2">
      <c r="B327" s="3"/>
      <c r="C327" s="3"/>
      <c r="D327" s="3"/>
      <c r="E327" s="3"/>
      <c r="F327" s="3"/>
      <c r="G327" s="3"/>
      <c r="H327" s="3"/>
      <c r="I327" s="3"/>
      <c r="J327" s="3"/>
      <c r="K327" s="3"/>
      <c r="L327" s="3"/>
    </row>
    <row r="328" spans="2:12" ht="12.75" x14ac:dyDescent="0.2">
      <c r="B328" s="3"/>
      <c r="C328" s="3"/>
      <c r="D328" s="3"/>
      <c r="E328" s="3"/>
      <c r="F328" s="3"/>
      <c r="G328" s="3"/>
      <c r="H328" s="3"/>
      <c r="I328" s="3"/>
      <c r="J328" s="3"/>
      <c r="K328" s="3"/>
      <c r="L328" s="3"/>
    </row>
    <row r="329" spans="2:12" ht="12.75" x14ac:dyDescent="0.2">
      <c r="B329" s="3"/>
      <c r="C329" s="3"/>
      <c r="D329" s="3"/>
      <c r="E329" s="3"/>
      <c r="F329" s="3"/>
      <c r="G329" s="3"/>
      <c r="H329" s="3"/>
      <c r="I329" s="3"/>
      <c r="J329" s="3"/>
      <c r="K329" s="3"/>
      <c r="L329" s="3"/>
    </row>
    <row r="330" spans="2:12" ht="12.75" x14ac:dyDescent="0.2">
      <c r="B330" s="3"/>
      <c r="C330" s="3"/>
      <c r="D330" s="3"/>
      <c r="E330" s="3"/>
      <c r="F330" s="3"/>
      <c r="G330" s="3"/>
      <c r="H330" s="3"/>
      <c r="I330" s="3"/>
      <c r="J330" s="3"/>
      <c r="K330" s="3"/>
      <c r="L330" s="3"/>
    </row>
    <row r="331" spans="2:12" ht="12.75" x14ac:dyDescent="0.2">
      <c r="B331" s="3"/>
      <c r="C331" s="3"/>
      <c r="D331" s="3"/>
      <c r="E331" s="3"/>
      <c r="F331" s="3"/>
      <c r="G331" s="3"/>
      <c r="H331" s="3"/>
      <c r="I331" s="3"/>
      <c r="J331" s="3"/>
      <c r="K331" s="3"/>
      <c r="L331" s="3"/>
    </row>
    <row r="332" spans="2:12" ht="12.75" x14ac:dyDescent="0.2">
      <c r="B332" s="3"/>
      <c r="C332" s="3"/>
      <c r="D332" s="3"/>
      <c r="E332" s="3"/>
      <c r="F332" s="3"/>
      <c r="G332" s="3"/>
      <c r="H332" s="3"/>
      <c r="I332" s="3"/>
      <c r="J332" s="3"/>
      <c r="K332" s="3"/>
      <c r="L332" s="3"/>
    </row>
    <row r="333" spans="2:12" ht="12.75" x14ac:dyDescent="0.2">
      <c r="B333" s="3"/>
      <c r="C333" s="3"/>
      <c r="D333" s="3"/>
      <c r="E333" s="3"/>
      <c r="F333" s="3"/>
      <c r="G333" s="3"/>
      <c r="H333" s="3"/>
      <c r="I333" s="3"/>
      <c r="J333" s="3"/>
      <c r="K333" s="3"/>
      <c r="L333" s="3"/>
    </row>
    <row r="334" spans="2:12" ht="12.75" x14ac:dyDescent="0.2">
      <c r="B334" s="3"/>
      <c r="C334" s="3"/>
      <c r="D334" s="3"/>
      <c r="E334" s="3"/>
      <c r="F334" s="3"/>
      <c r="G334" s="3"/>
      <c r="H334" s="3"/>
      <c r="I334" s="3"/>
      <c r="J334" s="3"/>
      <c r="K334" s="3"/>
      <c r="L334" s="3"/>
    </row>
    <row r="335" spans="2:12" ht="12.75" x14ac:dyDescent="0.2">
      <c r="B335" s="3"/>
      <c r="C335" s="3"/>
      <c r="D335" s="3"/>
      <c r="E335" s="3"/>
      <c r="F335" s="3"/>
      <c r="G335" s="3"/>
      <c r="H335" s="3"/>
      <c r="I335" s="3"/>
      <c r="J335" s="3"/>
      <c r="K335" s="3"/>
      <c r="L335" s="3"/>
    </row>
    <row r="336" spans="2:12" ht="12.75" x14ac:dyDescent="0.2">
      <c r="B336" s="3"/>
      <c r="C336" s="3"/>
      <c r="D336" s="3"/>
      <c r="E336" s="3"/>
      <c r="F336" s="3"/>
      <c r="G336" s="3"/>
      <c r="H336" s="3"/>
      <c r="I336" s="3"/>
      <c r="J336" s="3"/>
      <c r="K336" s="3"/>
      <c r="L336" s="3"/>
    </row>
    <row r="337" spans="2:12" ht="12.75" x14ac:dyDescent="0.2">
      <c r="B337" s="3"/>
      <c r="C337" s="3"/>
      <c r="D337" s="3"/>
      <c r="E337" s="3"/>
      <c r="F337" s="3"/>
      <c r="G337" s="3"/>
      <c r="H337" s="3"/>
      <c r="I337" s="3"/>
      <c r="J337" s="3"/>
      <c r="K337" s="3"/>
      <c r="L337" s="3"/>
    </row>
    <row r="338" spans="2:12" ht="12.75" x14ac:dyDescent="0.2">
      <c r="B338" s="3"/>
      <c r="C338" s="3"/>
      <c r="D338" s="3"/>
      <c r="E338" s="3"/>
      <c r="F338" s="3"/>
      <c r="G338" s="3"/>
      <c r="H338" s="3"/>
      <c r="I338" s="3"/>
      <c r="J338" s="3"/>
      <c r="K338" s="3"/>
      <c r="L338" s="3"/>
    </row>
    <row r="339" spans="2:12" ht="12.75" x14ac:dyDescent="0.2">
      <c r="B339" s="3"/>
      <c r="C339" s="3"/>
      <c r="D339" s="3"/>
      <c r="E339" s="3"/>
      <c r="F339" s="3"/>
      <c r="G339" s="3"/>
      <c r="H339" s="3"/>
      <c r="I339" s="3"/>
      <c r="J339" s="3"/>
      <c r="K339" s="3"/>
      <c r="L339" s="3"/>
    </row>
    <row r="340" spans="2:12" ht="12.75" x14ac:dyDescent="0.2">
      <c r="B340" s="3"/>
      <c r="C340" s="3"/>
      <c r="D340" s="3"/>
      <c r="E340" s="3"/>
      <c r="F340" s="3"/>
      <c r="G340" s="3"/>
      <c r="H340" s="3"/>
      <c r="I340" s="3"/>
      <c r="J340" s="3"/>
      <c r="K340" s="3"/>
      <c r="L340" s="3"/>
    </row>
    <row r="341" spans="2:12" ht="12.75" x14ac:dyDescent="0.2">
      <c r="B341" s="3"/>
      <c r="C341" s="3"/>
      <c r="D341" s="3"/>
      <c r="E341" s="3"/>
      <c r="F341" s="3"/>
      <c r="G341" s="3"/>
      <c r="H341" s="3"/>
      <c r="I341" s="3"/>
      <c r="J341" s="3"/>
      <c r="K341" s="3"/>
      <c r="L341" s="3"/>
    </row>
    <row r="342" spans="2:12" ht="12.75" x14ac:dyDescent="0.2">
      <c r="B342" s="3"/>
      <c r="C342" s="3"/>
      <c r="D342" s="3"/>
      <c r="E342" s="3"/>
      <c r="F342" s="3"/>
      <c r="G342" s="3"/>
      <c r="H342" s="3"/>
      <c r="I342" s="3"/>
      <c r="J342" s="3"/>
      <c r="K342" s="3"/>
      <c r="L342" s="3"/>
    </row>
    <row r="343" spans="2:12" ht="12.75" x14ac:dyDescent="0.2">
      <c r="B343" s="3"/>
      <c r="C343" s="3"/>
      <c r="D343" s="3"/>
      <c r="E343" s="3"/>
      <c r="F343" s="3"/>
      <c r="G343" s="3"/>
      <c r="H343" s="3"/>
      <c r="I343" s="3"/>
      <c r="J343" s="3"/>
      <c r="K343" s="3"/>
      <c r="L343" s="3"/>
    </row>
    <row r="344" spans="2:12" ht="12.75" x14ac:dyDescent="0.2">
      <c r="B344" s="3"/>
      <c r="C344" s="3"/>
      <c r="D344" s="3"/>
      <c r="E344" s="3"/>
      <c r="F344" s="3"/>
      <c r="G344" s="3"/>
      <c r="H344" s="3"/>
      <c r="I344" s="3"/>
      <c r="J344" s="3"/>
      <c r="K344" s="3"/>
      <c r="L344" s="3"/>
    </row>
    <row r="345" spans="2:12" ht="12.75" x14ac:dyDescent="0.2">
      <c r="B345" s="3"/>
      <c r="C345" s="3"/>
      <c r="D345" s="3"/>
      <c r="E345" s="3"/>
      <c r="F345" s="3"/>
      <c r="G345" s="3"/>
      <c r="H345" s="3"/>
      <c r="I345" s="3"/>
      <c r="J345" s="3"/>
      <c r="K345" s="3"/>
      <c r="L345" s="3"/>
    </row>
    <row r="346" spans="2:12" ht="12.75" x14ac:dyDescent="0.2">
      <c r="B346" s="3"/>
      <c r="C346" s="3"/>
      <c r="D346" s="3"/>
      <c r="E346" s="3"/>
      <c r="F346" s="3"/>
      <c r="G346" s="3"/>
      <c r="H346" s="3"/>
      <c r="I346" s="3"/>
      <c r="J346" s="3"/>
      <c r="K346" s="3"/>
      <c r="L346" s="3"/>
    </row>
    <row r="347" spans="2:12" ht="12.75" x14ac:dyDescent="0.2">
      <c r="B347" s="3"/>
      <c r="C347" s="3"/>
      <c r="D347" s="3"/>
      <c r="E347" s="3"/>
      <c r="F347" s="3"/>
      <c r="G347" s="3"/>
      <c r="H347" s="3"/>
      <c r="I347" s="3"/>
      <c r="J347" s="3"/>
      <c r="K347" s="3"/>
      <c r="L347" s="3"/>
    </row>
    <row r="348" spans="2:12" ht="12.75" x14ac:dyDescent="0.2">
      <c r="B348" s="3"/>
      <c r="C348" s="3"/>
      <c r="D348" s="3"/>
      <c r="E348" s="3"/>
      <c r="F348" s="3"/>
      <c r="G348" s="3"/>
      <c r="H348" s="3"/>
      <c r="I348" s="3"/>
      <c r="J348" s="3"/>
      <c r="K348" s="3"/>
      <c r="L348" s="3"/>
    </row>
    <row r="349" spans="2:12" ht="12.75" x14ac:dyDescent="0.2">
      <c r="B349" s="3"/>
      <c r="C349" s="3"/>
      <c r="D349" s="3"/>
      <c r="E349" s="3"/>
      <c r="F349" s="3"/>
      <c r="G349" s="3"/>
      <c r="H349" s="3"/>
      <c r="I349" s="3"/>
      <c r="J349" s="3"/>
      <c r="K349" s="3"/>
      <c r="L349" s="3"/>
    </row>
    <row r="350" spans="2:12" ht="12.75" x14ac:dyDescent="0.2">
      <c r="B350" s="3"/>
      <c r="C350" s="3"/>
      <c r="D350" s="3"/>
      <c r="E350" s="3"/>
      <c r="F350" s="3"/>
      <c r="G350" s="3"/>
      <c r="H350" s="3"/>
      <c r="I350" s="3"/>
      <c r="J350" s="3"/>
      <c r="K350" s="3"/>
      <c r="L350" s="3"/>
    </row>
    <row r="351" spans="2:12" ht="12.75" x14ac:dyDescent="0.2">
      <c r="B351" s="3"/>
      <c r="C351" s="3"/>
      <c r="D351" s="3"/>
      <c r="E351" s="3"/>
      <c r="F351" s="3"/>
      <c r="G351" s="3"/>
      <c r="H351" s="3"/>
      <c r="I351" s="3"/>
      <c r="J351" s="3"/>
      <c r="K351" s="3"/>
      <c r="L351" s="3"/>
    </row>
    <row r="352" spans="2:12" ht="12.75" x14ac:dyDescent="0.2">
      <c r="B352" s="3"/>
      <c r="C352" s="3"/>
      <c r="D352" s="3"/>
      <c r="E352" s="3"/>
      <c r="F352" s="3"/>
      <c r="G352" s="3"/>
      <c r="H352" s="3"/>
      <c r="I352" s="3"/>
      <c r="J352" s="3"/>
      <c r="K352" s="3"/>
      <c r="L352" s="3"/>
    </row>
    <row r="353" spans="2:12" ht="12.75" x14ac:dyDescent="0.2">
      <c r="B353" s="3"/>
      <c r="C353" s="3"/>
      <c r="D353" s="3"/>
      <c r="E353" s="3"/>
      <c r="F353" s="3"/>
      <c r="G353" s="3"/>
      <c r="H353" s="3"/>
      <c r="I353" s="3"/>
      <c r="J353" s="3"/>
      <c r="K353" s="3"/>
      <c r="L353" s="3"/>
    </row>
    <row r="354" spans="2:12" ht="12.75" x14ac:dyDescent="0.2">
      <c r="B354" s="3"/>
      <c r="C354" s="3"/>
      <c r="D354" s="3"/>
      <c r="E354" s="3"/>
      <c r="F354" s="3"/>
      <c r="G354" s="3"/>
      <c r="H354" s="3"/>
      <c r="I354" s="3"/>
      <c r="J354" s="3"/>
      <c r="K354" s="3"/>
      <c r="L354" s="3"/>
    </row>
    <row r="355" spans="2:12" ht="12.75" x14ac:dyDescent="0.2">
      <c r="B355" s="3"/>
      <c r="C355" s="3"/>
      <c r="D355" s="3"/>
      <c r="E355" s="3"/>
      <c r="F355" s="3"/>
      <c r="G355" s="3"/>
      <c r="H355" s="3"/>
      <c r="I355" s="3"/>
      <c r="J355" s="3"/>
      <c r="K355" s="3"/>
      <c r="L355" s="3"/>
    </row>
    <row r="356" spans="2:12" ht="12.75" x14ac:dyDescent="0.2">
      <c r="B356" s="3"/>
      <c r="C356" s="3"/>
      <c r="D356" s="3"/>
      <c r="E356" s="3"/>
      <c r="F356" s="3"/>
      <c r="G356" s="3"/>
      <c r="H356" s="3"/>
      <c r="I356" s="3"/>
      <c r="J356" s="3"/>
      <c r="K356" s="3"/>
      <c r="L356" s="3"/>
    </row>
    <row r="357" spans="2:12" ht="12.75" x14ac:dyDescent="0.2">
      <c r="B357" s="3"/>
      <c r="C357" s="3"/>
      <c r="D357" s="3"/>
      <c r="E357" s="3"/>
      <c r="F357" s="3"/>
      <c r="G357" s="3"/>
      <c r="H357" s="3"/>
      <c r="I357" s="3"/>
      <c r="J357" s="3"/>
      <c r="K357" s="3"/>
      <c r="L357" s="3"/>
    </row>
    <row r="358" spans="2:12" ht="12.75" x14ac:dyDescent="0.2">
      <c r="B358" s="3"/>
      <c r="C358" s="3"/>
      <c r="D358" s="3"/>
      <c r="E358" s="3"/>
      <c r="F358" s="3"/>
      <c r="G358" s="3"/>
      <c r="H358" s="3"/>
      <c r="I358" s="3"/>
      <c r="J358" s="3"/>
      <c r="K358" s="3"/>
      <c r="L358" s="3"/>
    </row>
    <row r="359" spans="2:12" ht="12.75" x14ac:dyDescent="0.2">
      <c r="B359" s="3"/>
      <c r="C359" s="3"/>
      <c r="D359" s="3"/>
      <c r="E359" s="3"/>
      <c r="F359" s="3"/>
      <c r="G359" s="3"/>
      <c r="H359" s="3"/>
      <c r="I359" s="3"/>
      <c r="J359" s="3"/>
      <c r="K359" s="3"/>
      <c r="L359" s="3"/>
    </row>
    <row r="360" spans="2:12" ht="12.75" x14ac:dyDescent="0.2">
      <c r="B360" s="3"/>
      <c r="C360" s="3"/>
      <c r="D360" s="3"/>
      <c r="E360" s="3"/>
      <c r="F360" s="3"/>
      <c r="G360" s="3"/>
      <c r="H360" s="3"/>
      <c r="I360" s="3"/>
      <c r="J360" s="3"/>
      <c r="K360" s="3"/>
      <c r="L360" s="3"/>
    </row>
    <row r="361" spans="2:12" ht="12.75" x14ac:dyDescent="0.2">
      <c r="B361" s="3"/>
      <c r="C361" s="3"/>
      <c r="D361" s="3"/>
      <c r="E361" s="3"/>
      <c r="F361" s="3"/>
      <c r="G361" s="3"/>
      <c r="H361" s="3"/>
      <c r="I361" s="3"/>
      <c r="J361" s="3"/>
      <c r="K361" s="3"/>
      <c r="L361" s="3"/>
    </row>
    <row r="362" spans="2:12" ht="12.75" x14ac:dyDescent="0.2">
      <c r="B362" s="3"/>
      <c r="C362" s="3"/>
      <c r="D362" s="3"/>
      <c r="E362" s="3"/>
      <c r="F362" s="3"/>
      <c r="G362" s="3"/>
      <c r="H362" s="3"/>
      <c r="I362" s="3"/>
      <c r="J362" s="3"/>
      <c r="K362" s="3"/>
      <c r="L362" s="3"/>
    </row>
    <row r="363" spans="2:12" ht="12.75" x14ac:dyDescent="0.2">
      <c r="B363" s="3"/>
      <c r="C363" s="3"/>
      <c r="D363" s="3"/>
      <c r="E363" s="3"/>
      <c r="F363" s="3"/>
      <c r="G363" s="3"/>
      <c r="H363" s="3"/>
      <c r="I363" s="3"/>
      <c r="J363" s="3"/>
      <c r="K363" s="3"/>
      <c r="L363" s="3"/>
    </row>
    <row r="364" spans="2:12" ht="12.75" x14ac:dyDescent="0.2">
      <c r="B364" s="3"/>
      <c r="C364" s="3"/>
      <c r="D364" s="3"/>
      <c r="E364" s="3"/>
      <c r="F364" s="3"/>
      <c r="G364" s="3"/>
      <c r="H364" s="3"/>
      <c r="I364" s="3"/>
      <c r="J364" s="3"/>
      <c r="K364" s="3"/>
      <c r="L364" s="3"/>
    </row>
    <row r="365" spans="2:12" ht="12.75" x14ac:dyDescent="0.2">
      <c r="B365" s="3"/>
      <c r="C365" s="3"/>
      <c r="D365" s="3"/>
      <c r="E365" s="3"/>
      <c r="F365" s="3"/>
      <c r="G365" s="3"/>
      <c r="H365" s="3"/>
      <c r="I365" s="3"/>
      <c r="J365" s="3"/>
      <c r="K365" s="3"/>
      <c r="L365" s="3"/>
    </row>
    <row r="366" spans="2:12" ht="12.75" x14ac:dyDescent="0.2">
      <c r="B366" s="3"/>
      <c r="C366" s="3"/>
      <c r="D366" s="3"/>
      <c r="E366" s="3"/>
      <c r="F366" s="3"/>
      <c r="G366" s="3"/>
      <c r="H366" s="3"/>
      <c r="I366" s="3"/>
      <c r="J366" s="3"/>
      <c r="K366" s="3"/>
      <c r="L366" s="3"/>
    </row>
    <row r="367" spans="2:12" ht="12.75" x14ac:dyDescent="0.2">
      <c r="B367" s="3"/>
      <c r="C367" s="3"/>
      <c r="D367" s="3"/>
      <c r="E367" s="3"/>
      <c r="F367" s="3"/>
      <c r="G367" s="3"/>
      <c r="H367" s="3"/>
      <c r="I367" s="3"/>
      <c r="J367" s="3"/>
      <c r="K367" s="3"/>
      <c r="L367" s="3"/>
    </row>
    <row r="368" spans="2:12" ht="12.75" x14ac:dyDescent="0.2">
      <c r="B368" s="3"/>
      <c r="C368" s="3"/>
      <c r="D368" s="3"/>
      <c r="E368" s="3"/>
      <c r="F368" s="3"/>
      <c r="G368" s="3"/>
      <c r="H368" s="3"/>
      <c r="I368" s="3"/>
      <c r="J368" s="3"/>
      <c r="K368" s="3"/>
      <c r="L368" s="3"/>
    </row>
    <row r="369" spans="2:12" ht="12.75" x14ac:dyDescent="0.2">
      <c r="B369" s="3"/>
      <c r="C369" s="3"/>
      <c r="D369" s="3"/>
      <c r="E369" s="3"/>
      <c r="F369" s="3"/>
      <c r="G369" s="3"/>
      <c r="H369" s="3"/>
      <c r="I369" s="3"/>
      <c r="J369" s="3"/>
      <c r="K369" s="3"/>
      <c r="L369" s="3"/>
    </row>
    <row r="370" spans="2:12" ht="12.75" x14ac:dyDescent="0.2">
      <c r="B370" s="3"/>
      <c r="C370" s="3"/>
      <c r="D370" s="3"/>
      <c r="E370" s="3"/>
      <c r="F370" s="3"/>
      <c r="G370" s="3"/>
      <c r="H370" s="3"/>
      <c r="I370" s="3"/>
      <c r="J370" s="3"/>
      <c r="K370" s="3"/>
      <c r="L370" s="3"/>
    </row>
    <row r="371" spans="2:12" ht="12.75" x14ac:dyDescent="0.2">
      <c r="B371" s="3"/>
      <c r="C371" s="3"/>
      <c r="D371" s="3"/>
      <c r="E371" s="3"/>
      <c r="F371" s="3"/>
      <c r="G371" s="3"/>
      <c r="H371" s="3"/>
      <c r="I371" s="3"/>
      <c r="J371" s="3"/>
      <c r="K371" s="3"/>
      <c r="L371" s="3"/>
    </row>
    <row r="372" spans="2:12" ht="12.75" x14ac:dyDescent="0.2">
      <c r="B372" s="3"/>
      <c r="C372" s="3"/>
      <c r="D372" s="3"/>
      <c r="E372" s="3"/>
      <c r="F372" s="3"/>
      <c r="G372" s="3"/>
      <c r="H372" s="3"/>
      <c r="I372" s="3"/>
      <c r="J372" s="3"/>
      <c r="K372" s="3"/>
      <c r="L372" s="3"/>
    </row>
    <row r="373" spans="2:12" ht="12.75" x14ac:dyDescent="0.2">
      <c r="B373" s="3"/>
      <c r="C373" s="3"/>
      <c r="D373" s="3"/>
      <c r="E373" s="3"/>
      <c r="F373" s="3"/>
      <c r="G373" s="3"/>
      <c r="H373" s="3"/>
      <c r="I373" s="3"/>
      <c r="J373" s="3"/>
      <c r="K373" s="3"/>
      <c r="L373" s="3"/>
    </row>
    <row r="374" spans="2:12" ht="12.75" x14ac:dyDescent="0.2">
      <c r="B374" s="3"/>
      <c r="C374" s="3"/>
      <c r="D374" s="3"/>
      <c r="E374" s="3"/>
      <c r="F374" s="3"/>
      <c r="G374" s="3"/>
      <c r="H374" s="3"/>
      <c r="I374" s="3"/>
      <c r="J374" s="3"/>
      <c r="K374" s="3"/>
      <c r="L374" s="3"/>
    </row>
    <row r="375" spans="2:12" ht="12.75" x14ac:dyDescent="0.2">
      <c r="B375" s="3"/>
      <c r="C375" s="3"/>
      <c r="D375" s="3"/>
      <c r="E375" s="3"/>
      <c r="F375" s="3"/>
      <c r="G375" s="3"/>
      <c r="H375" s="3"/>
      <c r="I375" s="3"/>
      <c r="J375" s="3"/>
      <c r="K375" s="3"/>
      <c r="L375" s="3"/>
    </row>
    <row r="376" spans="2:12" ht="12.75" x14ac:dyDescent="0.2">
      <c r="B376" s="3"/>
      <c r="C376" s="3"/>
      <c r="D376" s="3"/>
      <c r="E376" s="3"/>
      <c r="F376" s="3"/>
      <c r="G376" s="3"/>
      <c r="H376" s="3"/>
      <c r="I376" s="3"/>
      <c r="J376" s="3"/>
      <c r="K376" s="3"/>
      <c r="L376" s="3"/>
    </row>
    <row r="377" spans="2:12" ht="12.75" x14ac:dyDescent="0.2">
      <c r="B377" s="3"/>
      <c r="C377" s="3"/>
      <c r="D377" s="3"/>
      <c r="E377" s="3"/>
      <c r="F377" s="3"/>
      <c r="G377" s="3"/>
      <c r="H377" s="3"/>
      <c r="I377" s="3"/>
      <c r="J377" s="3"/>
      <c r="K377" s="3"/>
      <c r="L377" s="3"/>
    </row>
    <row r="378" spans="2:12" ht="12.75" x14ac:dyDescent="0.2">
      <c r="B378" s="3"/>
      <c r="C378" s="3"/>
      <c r="D378" s="3"/>
      <c r="E378" s="3"/>
      <c r="F378" s="3"/>
      <c r="G378" s="3"/>
      <c r="H378" s="3"/>
      <c r="I378" s="3"/>
      <c r="J378" s="3"/>
      <c r="K378" s="3"/>
      <c r="L378" s="3"/>
    </row>
    <row r="379" spans="2:12" ht="12.75" x14ac:dyDescent="0.2">
      <c r="B379" s="3"/>
      <c r="C379" s="3"/>
      <c r="D379" s="3"/>
      <c r="E379" s="3"/>
      <c r="F379" s="3"/>
      <c r="G379" s="3"/>
      <c r="H379" s="3"/>
      <c r="I379" s="3"/>
      <c r="J379" s="3"/>
      <c r="K379" s="3"/>
      <c r="L379" s="3"/>
    </row>
    <row r="380" spans="2:12" ht="12.75" x14ac:dyDescent="0.2">
      <c r="B380" s="3"/>
      <c r="C380" s="3"/>
      <c r="D380" s="3"/>
      <c r="E380" s="3"/>
      <c r="F380" s="3"/>
      <c r="G380" s="3"/>
      <c r="H380" s="3"/>
      <c r="I380" s="3"/>
      <c r="J380" s="3"/>
      <c r="K380" s="3"/>
      <c r="L380" s="3"/>
    </row>
    <row r="381" spans="2:12" ht="12.75" x14ac:dyDescent="0.2">
      <c r="B381" s="3"/>
      <c r="C381" s="3"/>
      <c r="D381" s="3"/>
      <c r="E381" s="3"/>
      <c r="F381" s="3"/>
      <c r="G381" s="3"/>
      <c r="H381" s="3"/>
      <c r="I381" s="3"/>
      <c r="J381" s="3"/>
      <c r="K381" s="3"/>
      <c r="L381" s="3"/>
    </row>
    <row r="382" spans="2:12" ht="12.75" x14ac:dyDescent="0.2">
      <c r="B382" s="3"/>
      <c r="C382" s="3"/>
      <c r="D382" s="3"/>
      <c r="E382" s="3"/>
      <c r="F382" s="3"/>
      <c r="G382" s="3"/>
      <c r="H382" s="3"/>
      <c r="I382" s="3"/>
      <c r="J382" s="3"/>
      <c r="K382" s="3"/>
      <c r="L382" s="3"/>
    </row>
    <row r="383" spans="2:12" ht="12.75" x14ac:dyDescent="0.2">
      <c r="B383" s="3"/>
      <c r="C383" s="3"/>
      <c r="D383" s="3"/>
      <c r="E383" s="3"/>
      <c r="F383" s="3"/>
      <c r="G383" s="3"/>
      <c r="H383" s="3"/>
      <c r="I383" s="3"/>
      <c r="J383" s="3"/>
      <c r="K383" s="3"/>
      <c r="L383" s="3"/>
    </row>
    <row r="384" spans="2:12" ht="12.75" x14ac:dyDescent="0.2">
      <c r="B384" s="3"/>
      <c r="C384" s="3"/>
      <c r="D384" s="3"/>
      <c r="E384" s="3"/>
      <c r="F384" s="3"/>
      <c r="G384" s="3"/>
      <c r="H384" s="3"/>
      <c r="I384" s="3"/>
      <c r="J384" s="3"/>
      <c r="K384" s="3"/>
      <c r="L384" s="3"/>
    </row>
    <row r="385" spans="2:12" ht="12.75" x14ac:dyDescent="0.2">
      <c r="B385" s="3"/>
      <c r="C385" s="3"/>
      <c r="D385" s="3"/>
      <c r="E385" s="3"/>
      <c r="F385" s="3"/>
      <c r="G385" s="3"/>
      <c r="H385" s="3"/>
      <c r="I385" s="3"/>
      <c r="J385" s="3"/>
      <c r="K385" s="3"/>
      <c r="L385" s="3"/>
    </row>
    <row r="386" spans="2:12" ht="12.75" x14ac:dyDescent="0.2">
      <c r="B386" s="3"/>
      <c r="C386" s="3"/>
      <c r="D386" s="3"/>
      <c r="E386" s="3"/>
      <c r="F386" s="3"/>
      <c r="G386" s="3"/>
      <c r="H386" s="3"/>
      <c r="I386" s="3"/>
      <c r="J386" s="3"/>
      <c r="K386" s="3"/>
      <c r="L386" s="3"/>
    </row>
    <row r="387" spans="2:12" ht="12.75" x14ac:dyDescent="0.2">
      <c r="B387" s="3"/>
      <c r="C387" s="3"/>
      <c r="D387" s="3"/>
      <c r="E387" s="3"/>
      <c r="F387" s="3"/>
      <c r="G387" s="3"/>
      <c r="H387" s="3"/>
      <c r="I387" s="3"/>
      <c r="J387" s="3"/>
      <c r="K387" s="3"/>
      <c r="L387" s="3"/>
    </row>
    <row r="388" spans="2:12" ht="12.75" x14ac:dyDescent="0.2">
      <c r="B388" s="3"/>
      <c r="C388" s="3"/>
      <c r="D388" s="3"/>
      <c r="E388" s="3"/>
      <c r="F388" s="3"/>
      <c r="G388" s="3"/>
      <c r="H388" s="3"/>
      <c r="I388" s="3"/>
      <c r="J388" s="3"/>
      <c r="K388" s="3"/>
      <c r="L388" s="3"/>
    </row>
    <row r="389" spans="2:12" ht="12.75" x14ac:dyDescent="0.2">
      <c r="B389" s="3"/>
      <c r="C389" s="3"/>
      <c r="D389" s="3"/>
      <c r="E389" s="3"/>
      <c r="F389" s="3"/>
      <c r="G389" s="3"/>
      <c r="H389" s="3"/>
      <c r="I389" s="3"/>
      <c r="J389" s="3"/>
      <c r="K389" s="3"/>
      <c r="L389" s="3"/>
    </row>
    <row r="390" spans="2:12" ht="12.75" x14ac:dyDescent="0.2">
      <c r="B390" s="3"/>
      <c r="C390" s="3"/>
      <c r="D390" s="3"/>
      <c r="E390" s="3"/>
      <c r="F390" s="3"/>
      <c r="G390" s="3"/>
      <c r="H390" s="3"/>
      <c r="I390" s="3"/>
      <c r="J390" s="3"/>
      <c r="K390" s="3"/>
      <c r="L390" s="3"/>
    </row>
    <row r="391" spans="2:12" ht="12.75" x14ac:dyDescent="0.2">
      <c r="B391" s="3"/>
      <c r="C391" s="3"/>
      <c r="D391" s="3"/>
      <c r="E391" s="3"/>
      <c r="F391" s="3"/>
      <c r="G391" s="3"/>
      <c r="H391" s="3"/>
      <c r="I391" s="3"/>
      <c r="J391" s="3"/>
      <c r="K391" s="3"/>
      <c r="L391" s="3"/>
    </row>
    <row r="392" spans="2:12" ht="12.75" x14ac:dyDescent="0.2">
      <c r="B392" s="3"/>
      <c r="C392" s="3"/>
      <c r="D392" s="3"/>
      <c r="E392" s="3"/>
      <c r="F392" s="3"/>
      <c r="G392" s="3"/>
      <c r="H392" s="3"/>
      <c r="I392" s="3"/>
      <c r="J392" s="3"/>
      <c r="K392" s="3"/>
      <c r="L392" s="3"/>
    </row>
    <row r="393" spans="2:12" ht="12.75" x14ac:dyDescent="0.2">
      <c r="B393" s="3"/>
      <c r="C393" s="3"/>
      <c r="D393" s="3"/>
      <c r="E393" s="3"/>
      <c r="F393" s="3"/>
      <c r="G393" s="3"/>
      <c r="H393" s="3"/>
      <c r="I393" s="3"/>
      <c r="J393" s="3"/>
      <c r="K393" s="3"/>
      <c r="L393" s="3"/>
    </row>
    <row r="394" spans="2:12" ht="12.75" x14ac:dyDescent="0.2">
      <c r="B394" s="3"/>
      <c r="C394" s="3"/>
      <c r="D394" s="3"/>
      <c r="E394" s="3"/>
      <c r="F394" s="3"/>
      <c r="G394" s="3"/>
      <c r="H394" s="3"/>
      <c r="I394" s="3"/>
      <c r="J394" s="3"/>
      <c r="K394" s="3"/>
      <c r="L394" s="3"/>
    </row>
    <row r="395" spans="2:12" ht="12.75" x14ac:dyDescent="0.2">
      <c r="B395" s="3"/>
      <c r="C395" s="3"/>
      <c r="D395" s="3"/>
      <c r="E395" s="3"/>
      <c r="F395" s="3"/>
      <c r="G395" s="3"/>
      <c r="H395" s="3"/>
      <c r="I395" s="3"/>
      <c r="J395" s="3"/>
      <c r="K395" s="3"/>
      <c r="L395" s="3"/>
    </row>
    <row r="396" spans="2:12" ht="12.75" x14ac:dyDescent="0.2">
      <c r="B396" s="3"/>
      <c r="C396" s="3"/>
      <c r="D396" s="3"/>
      <c r="E396" s="3"/>
      <c r="F396" s="3"/>
      <c r="G396" s="3"/>
      <c r="H396" s="3"/>
      <c r="I396" s="3"/>
      <c r="J396" s="3"/>
      <c r="K396" s="3"/>
      <c r="L396" s="3"/>
    </row>
    <row r="397" spans="2:12" ht="12.75" x14ac:dyDescent="0.2">
      <c r="B397" s="3"/>
      <c r="C397" s="3"/>
      <c r="D397" s="3"/>
      <c r="E397" s="3"/>
      <c r="F397" s="3"/>
      <c r="G397" s="3"/>
      <c r="H397" s="3"/>
      <c r="I397" s="3"/>
      <c r="J397" s="3"/>
      <c r="K397" s="3"/>
      <c r="L397" s="3"/>
    </row>
    <row r="398" spans="2:12" ht="12.75" x14ac:dyDescent="0.2">
      <c r="B398" s="3"/>
      <c r="C398" s="3"/>
      <c r="D398" s="3"/>
      <c r="E398" s="3"/>
      <c r="F398" s="3"/>
      <c r="G398" s="3"/>
      <c r="H398" s="3"/>
      <c r="I398" s="3"/>
      <c r="J398" s="3"/>
      <c r="K398" s="3"/>
      <c r="L398" s="3"/>
    </row>
    <row r="399" spans="2:12" ht="12.75" x14ac:dyDescent="0.2">
      <c r="B399" s="3"/>
      <c r="C399" s="3"/>
      <c r="D399" s="3"/>
      <c r="E399" s="3"/>
      <c r="F399" s="3"/>
      <c r="G399" s="3"/>
      <c r="H399" s="3"/>
      <c r="I399" s="3"/>
      <c r="J399" s="3"/>
      <c r="K399" s="3"/>
      <c r="L399" s="3"/>
    </row>
    <row r="400" spans="2:12" ht="12.75" x14ac:dyDescent="0.2">
      <c r="B400" s="3"/>
      <c r="C400" s="3"/>
      <c r="D400" s="3"/>
      <c r="E400" s="3"/>
      <c r="F400" s="3"/>
      <c r="G400" s="3"/>
      <c r="H400" s="3"/>
      <c r="I400" s="3"/>
      <c r="J400" s="3"/>
      <c r="K400" s="3"/>
      <c r="L400" s="3"/>
    </row>
    <row r="401" spans="2:12" ht="12.75" x14ac:dyDescent="0.2">
      <c r="B401" s="3"/>
      <c r="C401" s="3"/>
      <c r="D401" s="3"/>
      <c r="E401" s="3"/>
      <c r="F401" s="3"/>
      <c r="G401" s="3"/>
      <c r="H401" s="3"/>
      <c r="I401" s="3"/>
      <c r="J401" s="3"/>
      <c r="K401" s="3"/>
      <c r="L401" s="3"/>
    </row>
    <row r="402" spans="2:12" ht="12.75" x14ac:dyDescent="0.2">
      <c r="B402" s="3"/>
      <c r="C402" s="3"/>
      <c r="D402" s="3"/>
      <c r="E402" s="3"/>
      <c r="F402" s="3"/>
      <c r="G402" s="3"/>
      <c r="H402" s="3"/>
      <c r="I402" s="3"/>
      <c r="J402" s="3"/>
      <c r="K402" s="3"/>
      <c r="L402" s="3"/>
    </row>
    <row r="403" spans="2:12" ht="12.75" x14ac:dyDescent="0.2">
      <c r="B403" s="3"/>
      <c r="C403" s="3"/>
      <c r="D403" s="3"/>
      <c r="E403" s="3"/>
      <c r="F403" s="3"/>
      <c r="G403" s="3"/>
      <c r="H403" s="3"/>
      <c r="I403" s="3"/>
      <c r="J403" s="3"/>
      <c r="K403" s="3"/>
      <c r="L403" s="3"/>
    </row>
    <row r="404" spans="2:12" ht="12.75" x14ac:dyDescent="0.2">
      <c r="B404" s="3"/>
      <c r="C404" s="3"/>
      <c r="D404" s="3"/>
      <c r="E404" s="3"/>
      <c r="F404" s="3"/>
      <c r="G404" s="3"/>
      <c r="H404" s="3"/>
      <c r="I404" s="3"/>
      <c r="J404" s="3"/>
      <c r="K404" s="3"/>
      <c r="L404" s="3"/>
    </row>
    <row r="405" spans="2:12" ht="12.75" x14ac:dyDescent="0.2">
      <c r="B405" s="3"/>
      <c r="C405" s="3"/>
      <c r="D405" s="3"/>
      <c r="E405" s="3"/>
      <c r="F405" s="3"/>
      <c r="G405" s="3"/>
      <c r="H405" s="3"/>
      <c r="I405" s="3"/>
      <c r="J405" s="3"/>
      <c r="K405" s="3"/>
      <c r="L405" s="3"/>
    </row>
    <row r="406" spans="2:12" ht="12.75" x14ac:dyDescent="0.2">
      <c r="B406" s="3"/>
      <c r="C406" s="3"/>
      <c r="D406" s="3"/>
      <c r="E406" s="3"/>
      <c r="F406" s="3"/>
      <c r="G406" s="3"/>
      <c r="H406" s="3"/>
      <c r="I406" s="3"/>
      <c r="J406" s="3"/>
      <c r="K406" s="3"/>
      <c r="L406" s="3"/>
    </row>
    <row r="407" spans="2:12" ht="12.75" x14ac:dyDescent="0.2">
      <c r="B407" s="3"/>
      <c r="C407" s="3"/>
      <c r="D407" s="3"/>
      <c r="E407" s="3"/>
      <c r="F407" s="3"/>
      <c r="G407" s="3"/>
      <c r="H407" s="3"/>
      <c r="I407" s="3"/>
      <c r="J407" s="3"/>
      <c r="K407" s="3"/>
      <c r="L407" s="3"/>
    </row>
    <row r="408" spans="2:12" ht="12.75" x14ac:dyDescent="0.2">
      <c r="B408" s="3"/>
      <c r="C408" s="3"/>
      <c r="D408" s="3"/>
      <c r="E408" s="3"/>
      <c r="F408" s="3"/>
      <c r="G408" s="3"/>
      <c r="H408" s="3"/>
      <c r="I408" s="3"/>
      <c r="J408" s="3"/>
      <c r="K408" s="3"/>
      <c r="L408" s="3"/>
    </row>
    <row r="409" spans="2:12" ht="12.75" x14ac:dyDescent="0.2">
      <c r="B409" s="3"/>
      <c r="C409" s="3"/>
      <c r="D409" s="3"/>
      <c r="E409" s="3"/>
      <c r="F409" s="3"/>
      <c r="G409" s="3"/>
      <c r="H409" s="3"/>
      <c r="I409" s="3"/>
      <c r="J409" s="3"/>
      <c r="K409" s="3"/>
      <c r="L409" s="3"/>
    </row>
    <row r="410" spans="2:12" ht="12.75" x14ac:dyDescent="0.2">
      <c r="B410" s="3"/>
      <c r="C410" s="3"/>
      <c r="D410" s="3"/>
      <c r="E410" s="3"/>
      <c r="F410" s="3"/>
      <c r="G410" s="3"/>
      <c r="H410" s="3"/>
      <c r="I410" s="3"/>
      <c r="J410" s="3"/>
      <c r="K410" s="3"/>
      <c r="L410" s="3"/>
    </row>
    <row r="411" spans="2:12" ht="12.75" x14ac:dyDescent="0.2">
      <c r="B411" s="3"/>
      <c r="C411" s="3"/>
      <c r="D411" s="3"/>
      <c r="E411" s="3"/>
      <c r="F411" s="3"/>
      <c r="G411" s="3"/>
      <c r="H411" s="3"/>
      <c r="I411" s="3"/>
      <c r="J411" s="3"/>
      <c r="K411" s="3"/>
      <c r="L411" s="3"/>
    </row>
    <row r="412" spans="2:12" ht="12.75" x14ac:dyDescent="0.2">
      <c r="B412" s="3"/>
      <c r="C412" s="3"/>
      <c r="D412" s="3"/>
      <c r="E412" s="3"/>
      <c r="F412" s="3"/>
      <c r="G412" s="3"/>
      <c r="H412" s="3"/>
      <c r="I412" s="3"/>
      <c r="J412" s="3"/>
      <c r="K412" s="3"/>
      <c r="L412" s="3"/>
    </row>
    <row r="413" spans="2:12" ht="12.75" x14ac:dyDescent="0.2">
      <c r="B413" s="3"/>
      <c r="C413" s="3"/>
      <c r="D413" s="3"/>
      <c r="E413" s="3"/>
      <c r="F413" s="3"/>
      <c r="G413" s="3"/>
      <c r="H413" s="3"/>
      <c r="I413" s="3"/>
      <c r="J413" s="3"/>
      <c r="K413" s="3"/>
      <c r="L413" s="3"/>
    </row>
    <row r="414" spans="2:12" ht="12.75" x14ac:dyDescent="0.2">
      <c r="B414" s="3"/>
      <c r="C414" s="3"/>
      <c r="D414" s="3"/>
      <c r="E414" s="3"/>
      <c r="F414" s="3"/>
      <c r="G414" s="3"/>
      <c r="H414" s="3"/>
      <c r="I414" s="3"/>
      <c r="J414" s="3"/>
      <c r="K414" s="3"/>
      <c r="L414" s="3"/>
    </row>
    <row r="415" spans="2:12" ht="12.75" x14ac:dyDescent="0.2">
      <c r="B415" s="3"/>
      <c r="C415" s="3"/>
      <c r="D415" s="3"/>
      <c r="E415" s="3"/>
      <c r="F415" s="3"/>
      <c r="G415" s="3"/>
      <c r="H415" s="3"/>
      <c r="I415" s="3"/>
      <c r="J415" s="3"/>
      <c r="K415" s="3"/>
      <c r="L415" s="3"/>
    </row>
    <row r="416" spans="2:12" ht="12.75" x14ac:dyDescent="0.2">
      <c r="B416" s="3"/>
      <c r="C416" s="3"/>
      <c r="D416" s="3"/>
      <c r="E416" s="3"/>
      <c r="F416" s="3"/>
      <c r="G416" s="3"/>
      <c r="H416" s="3"/>
      <c r="I416" s="3"/>
      <c r="J416" s="3"/>
      <c r="K416" s="3"/>
      <c r="L416" s="3"/>
    </row>
    <row r="417" spans="2:12" ht="12.75" x14ac:dyDescent="0.2">
      <c r="B417" s="3"/>
      <c r="C417" s="3"/>
      <c r="D417" s="3"/>
      <c r="E417" s="3"/>
      <c r="F417" s="3"/>
      <c r="G417" s="3"/>
      <c r="H417" s="3"/>
      <c r="I417" s="3"/>
      <c r="J417" s="3"/>
      <c r="K417" s="3"/>
      <c r="L417" s="3"/>
    </row>
    <row r="418" spans="2:12" ht="12.75" x14ac:dyDescent="0.2">
      <c r="B418" s="3"/>
      <c r="C418" s="3"/>
      <c r="D418" s="3"/>
      <c r="E418" s="3"/>
      <c r="F418" s="3"/>
      <c r="G418" s="3"/>
      <c r="H418" s="3"/>
      <c r="I418" s="3"/>
      <c r="J418" s="3"/>
      <c r="K418" s="3"/>
      <c r="L418" s="3"/>
    </row>
    <row r="419" spans="2:12" ht="12.75" x14ac:dyDescent="0.2">
      <c r="B419" s="3"/>
      <c r="C419" s="3"/>
      <c r="D419" s="3"/>
      <c r="E419" s="3"/>
      <c r="F419" s="3"/>
      <c r="G419" s="3"/>
      <c r="H419" s="3"/>
      <c r="I419" s="3"/>
      <c r="J419" s="3"/>
      <c r="K419" s="3"/>
      <c r="L419" s="3"/>
    </row>
    <row r="420" spans="2:12" ht="12.75" x14ac:dyDescent="0.2">
      <c r="B420" s="3"/>
      <c r="C420" s="3"/>
      <c r="D420" s="3"/>
      <c r="E420" s="3"/>
      <c r="F420" s="3"/>
      <c r="G420" s="3"/>
      <c r="H420" s="3"/>
      <c r="I420" s="3"/>
      <c r="J420" s="3"/>
      <c r="K420" s="3"/>
      <c r="L420" s="3"/>
    </row>
    <row r="421" spans="2:12" ht="12.75" x14ac:dyDescent="0.2">
      <c r="B421" s="3"/>
      <c r="C421" s="3"/>
      <c r="D421" s="3"/>
      <c r="E421" s="3"/>
      <c r="F421" s="3"/>
      <c r="G421" s="3"/>
      <c r="H421" s="3"/>
      <c r="I421" s="3"/>
      <c r="J421" s="3"/>
      <c r="K421" s="3"/>
      <c r="L421" s="3"/>
    </row>
    <row r="422" spans="2:12" ht="12.75" x14ac:dyDescent="0.2">
      <c r="B422" s="3"/>
      <c r="C422" s="3"/>
      <c r="D422" s="3"/>
      <c r="E422" s="3"/>
      <c r="F422" s="3"/>
      <c r="G422" s="3"/>
      <c r="H422" s="3"/>
      <c r="I422" s="3"/>
      <c r="J422" s="3"/>
      <c r="K422" s="3"/>
      <c r="L422" s="3"/>
    </row>
    <row r="423" spans="2:12" ht="12.75" x14ac:dyDescent="0.2">
      <c r="B423" s="3"/>
      <c r="C423" s="3"/>
      <c r="D423" s="3"/>
      <c r="E423" s="3"/>
      <c r="F423" s="3"/>
      <c r="G423" s="3"/>
      <c r="H423" s="3"/>
      <c r="I423" s="3"/>
      <c r="J423" s="3"/>
      <c r="K423" s="3"/>
      <c r="L423" s="3"/>
    </row>
    <row r="424" spans="2:12" ht="12.75" x14ac:dyDescent="0.2">
      <c r="B424" s="3"/>
      <c r="C424" s="3"/>
      <c r="D424" s="3"/>
      <c r="E424" s="3"/>
      <c r="F424" s="3"/>
      <c r="G424" s="3"/>
      <c r="H424" s="3"/>
      <c r="I424" s="3"/>
      <c r="J424" s="3"/>
      <c r="K424" s="3"/>
      <c r="L424" s="3"/>
    </row>
    <row r="425" spans="2:12" ht="12.75" x14ac:dyDescent="0.2">
      <c r="B425" s="3"/>
      <c r="C425" s="3"/>
      <c r="D425" s="3"/>
      <c r="E425" s="3"/>
      <c r="F425" s="3"/>
      <c r="G425" s="3"/>
      <c r="H425" s="3"/>
      <c r="I425" s="3"/>
      <c r="J425" s="3"/>
      <c r="K425" s="3"/>
      <c r="L425" s="3"/>
    </row>
    <row r="426" spans="2:12" ht="12.75" x14ac:dyDescent="0.2">
      <c r="B426" s="3"/>
      <c r="C426" s="3"/>
      <c r="D426" s="3"/>
      <c r="E426" s="3"/>
      <c r="F426" s="3"/>
      <c r="G426" s="3"/>
      <c r="H426" s="3"/>
      <c r="I426" s="3"/>
      <c r="J426" s="3"/>
      <c r="K426" s="3"/>
      <c r="L426" s="3"/>
    </row>
    <row r="427" spans="2:12" ht="12.75" x14ac:dyDescent="0.2">
      <c r="B427" s="3"/>
      <c r="C427" s="3"/>
      <c r="D427" s="3"/>
      <c r="E427" s="3"/>
      <c r="F427" s="3"/>
      <c r="G427" s="3"/>
      <c r="H427" s="3"/>
      <c r="I427" s="3"/>
      <c r="J427" s="3"/>
      <c r="K427" s="3"/>
      <c r="L427" s="3"/>
    </row>
    <row r="428" spans="2:12" ht="12.75" x14ac:dyDescent="0.2">
      <c r="B428" s="3"/>
      <c r="C428" s="3"/>
      <c r="D428" s="3"/>
      <c r="E428" s="3"/>
      <c r="F428" s="3"/>
      <c r="G428" s="3"/>
      <c r="H428" s="3"/>
      <c r="I428" s="3"/>
      <c r="J428" s="3"/>
      <c r="K428" s="3"/>
      <c r="L428" s="3"/>
    </row>
    <row r="429" spans="2:12" ht="12.75" x14ac:dyDescent="0.2">
      <c r="L429" s="6"/>
    </row>
    <row r="430" spans="2:12" ht="12.75" x14ac:dyDescent="0.2">
      <c r="L430" s="6"/>
    </row>
    <row r="431" spans="2:12" ht="12.75" x14ac:dyDescent="0.2">
      <c r="L431" s="6"/>
    </row>
    <row r="432" spans="2:12" ht="12.75" x14ac:dyDescent="0.2">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12" priority="4" stopIfTrue="1">
      <formula>ISERROR(B10)</formula>
    </cfRule>
  </conditionalFormatting>
  <conditionalFormatting sqref="K11">
    <cfRule type="expression" dxfId="11" priority="1" stopIfTrue="1">
      <formula>K11 = "Green"</formula>
    </cfRule>
    <cfRule type="expression" dxfId="10" priority="2" stopIfTrue="1">
      <formula>K11 = "Red"</formula>
    </cfRule>
    <cfRule type="expression" dxfId="9"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E26"/>
  <sheetViews>
    <sheetView workbookViewId="0">
      <pane ySplit="7" topLeftCell="A8" activePane="bottomLeft" state="frozen"/>
      <selection activeCell="A27" sqref="A27:IV27"/>
      <selection pane="bottomLeft" activeCell="A8" sqref="A8"/>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43" t="s">
        <v>86</v>
      </c>
      <c r="B1" s="243"/>
      <c r="C1" s="243"/>
      <c r="D1" s="243"/>
      <c r="E1" s="243"/>
    </row>
    <row r="2" spans="1:5" ht="41.25" customHeight="1" x14ac:dyDescent="0.2">
      <c r="A2" s="232" t="s">
        <v>87</v>
      </c>
      <c r="B2" s="233"/>
      <c r="C2" s="233"/>
      <c r="D2" s="233"/>
      <c r="E2" s="233"/>
    </row>
    <row r="3" spans="1:5" x14ac:dyDescent="0.2">
      <c r="A3" s="65"/>
      <c r="B3" s="244" t="s">
        <v>53</v>
      </c>
      <c r="C3" s="245"/>
      <c r="D3" s="245"/>
      <c r="E3" s="245"/>
    </row>
    <row r="4" spans="1:5" x14ac:dyDescent="0.2">
      <c r="A4" s="66"/>
      <c r="B4" s="246" t="s">
        <v>54</v>
      </c>
      <c r="C4" s="247"/>
      <c r="D4" s="247"/>
      <c r="E4" s="248"/>
    </row>
    <row r="5" spans="1:5" x14ac:dyDescent="0.2">
      <c r="A5" s="67"/>
      <c r="B5" s="249" t="s">
        <v>55</v>
      </c>
      <c r="C5" s="245"/>
      <c r="D5" s="245"/>
      <c r="E5" s="245"/>
    </row>
    <row r="6" spans="1:5" ht="8.25" customHeight="1" x14ac:dyDescent="0.2">
      <c r="A6" s="68"/>
      <c r="B6" s="69"/>
      <c r="C6" s="70"/>
      <c r="D6" s="70"/>
      <c r="E6" s="70"/>
    </row>
    <row r="7" spans="1:5" ht="18" customHeight="1" x14ac:dyDescent="0.2">
      <c r="A7" s="240" t="s">
        <v>56</v>
      </c>
      <c r="B7" s="241"/>
      <c r="C7" s="242"/>
      <c r="D7" s="239" t="s">
        <v>57</v>
      </c>
      <c r="E7" s="239"/>
    </row>
    <row r="8" spans="1:5" ht="15.75" x14ac:dyDescent="0.2">
      <c r="A8" s="71" t="s">
        <v>58</v>
      </c>
      <c r="B8" s="234" t="s">
        <v>59</v>
      </c>
      <c r="C8" s="235"/>
      <c r="D8" s="236" t="s">
        <v>60</v>
      </c>
      <c r="E8" s="236"/>
    </row>
    <row r="9" spans="1:5" ht="18" x14ac:dyDescent="0.2">
      <c r="A9" s="72"/>
      <c r="B9" s="237"/>
      <c r="C9" s="238"/>
      <c r="D9" s="239"/>
      <c r="E9" s="239"/>
    </row>
    <row r="10" spans="1:5" s="75" customFormat="1" ht="39.75" customHeight="1" x14ac:dyDescent="0.2">
      <c r="A10" s="73"/>
      <c r="B10" s="74" t="s">
        <v>88</v>
      </c>
      <c r="C10" s="74" t="s">
        <v>89</v>
      </c>
      <c r="D10" s="74" t="s">
        <v>90</v>
      </c>
      <c r="E10" s="74" t="s">
        <v>91</v>
      </c>
    </row>
    <row r="11" spans="1:5" s="78" customFormat="1" ht="25.5" x14ac:dyDescent="0.25">
      <c r="A11" s="76" t="s">
        <v>61</v>
      </c>
      <c r="B11" s="77">
        <v>180</v>
      </c>
      <c r="C11" s="224"/>
      <c r="D11" s="77">
        <v>180</v>
      </c>
      <c r="E11" s="224"/>
    </row>
    <row r="12" spans="1:5" s="78" customFormat="1" ht="30" customHeight="1" x14ac:dyDescent="0.25">
      <c r="A12" s="76" t="s">
        <v>62</v>
      </c>
      <c r="B12" s="79">
        <v>0.30208333333333331</v>
      </c>
      <c r="C12" s="225"/>
      <c r="D12" s="79">
        <v>0.30208333333333331</v>
      </c>
      <c r="E12" s="225"/>
    </row>
    <row r="13" spans="1:5" s="78" customFormat="1" ht="30" customHeight="1" x14ac:dyDescent="0.25">
      <c r="A13" s="76" t="s">
        <v>63</v>
      </c>
      <c r="B13" s="79">
        <v>0.6875</v>
      </c>
      <c r="C13" s="225"/>
      <c r="D13" s="79">
        <v>0.6875</v>
      </c>
      <c r="E13" s="225"/>
    </row>
    <row r="14" spans="1:5" s="78" customFormat="1" ht="30" customHeight="1" x14ac:dyDescent="0.25">
      <c r="A14" s="76" t="s">
        <v>64</v>
      </c>
      <c r="B14" s="80">
        <f>(B13-B12)*24</f>
        <v>9.25</v>
      </c>
      <c r="C14" s="226"/>
      <c r="D14" s="80">
        <f>(D13-D12)*24</f>
        <v>9.25</v>
      </c>
      <c r="E14" s="226"/>
    </row>
    <row r="15" spans="1:5" s="78" customFormat="1" ht="30" customHeight="1" x14ac:dyDescent="0.25">
      <c r="A15" s="76" t="s">
        <v>65</v>
      </c>
      <c r="B15" s="77">
        <v>6</v>
      </c>
      <c r="C15" s="224" t="s">
        <v>66</v>
      </c>
      <c r="D15" s="77">
        <v>6</v>
      </c>
      <c r="E15" s="224" t="s">
        <v>66</v>
      </c>
    </row>
    <row r="16" spans="1:5" s="78" customFormat="1" ht="30" customHeight="1" x14ac:dyDescent="0.25">
      <c r="A16" s="76" t="s">
        <v>67</v>
      </c>
      <c r="B16" s="79">
        <v>0.33333333333333331</v>
      </c>
      <c r="C16" s="225"/>
      <c r="D16" s="79">
        <v>0.33333333333333331</v>
      </c>
      <c r="E16" s="225"/>
    </row>
    <row r="17" spans="1:5" s="78" customFormat="1" ht="30" customHeight="1" x14ac:dyDescent="0.25">
      <c r="A17" s="76" t="s">
        <v>68</v>
      </c>
      <c r="B17" s="81">
        <v>0.5</v>
      </c>
      <c r="C17" s="225"/>
      <c r="D17" s="81">
        <v>0.5</v>
      </c>
      <c r="E17" s="225"/>
    </row>
    <row r="18" spans="1:5" s="78" customFormat="1" ht="30" customHeight="1" x14ac:dyDescent="0.25">
      <c r="A18" s="76" t="s">
        <v>69</v>
      </c>
      <c r="B18" s="80">
        <f>(B17-B16)*24</f>
        <v>4</v>
      </c>
      <c r="C18" s="226"/>
      <c r="D18" s="80">
        <f>(D17-D16)*24</f>
        <v>4</v>
      </c>
      <c r="E18" s="226"/>
    </row>
    <row r="19" spans="1:5" s="78" customFormat="1" ht="90" customHeight="1" x14ac:dyDescent="0.25">
      <c r="A19" s="76" t="s">
        <v>70</v>
      </c>
      <c r="B19" s="82">
        <v>0</v>
      </c>
      <c r="C19" s="83" t="s">
        <v>71</v>
      </c>
      <c r="D19" s="82">
        <v>0</v>
      </c>
      <c r="E19" s="83" t="s">
        <v>72</v>
      </c>
    </row>
    <row r="20" spans="1:5" s="78" customFormat="1" ht="21.75" customHeight="1" x14ac:dyDescent="0.25">
      <c r="A20" s="84" t="s">
        <v>73</v>
      </c>
      <c r="B20" s="85">
        <f>SUM(B11,B15)</f>
        <v>186</v>
      </c>
      <c r="C20" s="227"/>
      <c r="D20" s="85">
        <f>SUM(D11,D15)</f>
        <v>186</v>
      </c>
      <c r="E20" s="227"/>
    </row>
    <row r="21" spans="1:5" s="78" customFormat="1" ht="21.75" customHeight="1" x14ac:dyDescent="0.25">
      <c r="A21" s="84" t="s">
        <v>74</v>
      </c>
      <c r="B21" s="86">
        <f>B11*B14+B15*B18+B19</f>
        <v>1689</v>
      </c>
      <c r="C21" s="228"/>
      <c r="D21" s="86">
        <f>D11*D14+D15*D18+D19</f>
        <v>1689</v>
      </c>
      <c r="E21" s="228"/>
    </row>
    <row r="22" spans="1:5" ht="8.25" customHeight="1" x14ac:dyDescent="0.2">
      <c r="A22" s="87"/>
      <c r="B22" s="88"/>
      <c r="C22" s="88"/>
      <c r="D22" s="88"/>
      <c r="E22" s="88"/>
    </row>
    <row r="23" spans="1:5" ht="49.5" customHeight="1" x14ac:dyDescent="0.2">
      <c r="A23" s="229" t="s">
        <v>96</v>
      </c>
      <c r="B23" s="230"/>
      <c r="C23" s="230"/>
      <c r="D23" s="230"/>
      <c r="E23" s="231"/>
    </row>
    <row r="24" spans="1:5" ht="50.25" customHeight="1" x14ac:dyDescent="0.2">
      <c r="A24" s="232" t="s">
        <v>97</v>
      </c>
      <c r="B24" s="233"/>
      <c r="C24" s="233"/>
      <c r="D24" s="233"/>
      <c r="E24" s="233"/>
    </row>
    <row r="25" spans="1:5" ht="26.25" customHeight="1" x14ac:dyDescent="0.2">
      <c r="A25" s="220" t="s">
        <v>75</v>
      </c>
      <c r="B25" s="221"/>
      <c r="C25" s="220" t="s">
        <v>76</v>
      </c>
      <c r="D25" s="221"/>
      <c r="E25" s="89" t="s">
        <v>77</v>
      </c>
    </row>
    <row r="26" spans="1:5" s="78" customFormat="1" ht="61.5" customHeight="1" x14ac:dyDescent="0.25">
      <c r="A26" s="222" t="s">
        <v>78</v>
      </c>
      <c r="B26" s="223"/>
      <c r="C26" s="222">
        <v>90</v>
      </c>
      <c r="D26" s="223"/>
      <c r="E26" s="90" t="s">
        <v>79</v>
      </c>
    </row>
  </sheetData>
  <mergeCells count="23">
    <mergeCell ref="A7:C7"/>
    <mergeCell ref="D7:E7"/>
    <mergeCell ref="A1:E1"/>
    <mergeCell ref="A2:E2"/>
    <mergeCell ref="B3:E3"/>
    <mergeCell ref="B4:E4"/>
    <mergeCell ref="B5:E5"/>
    <mergeCell ref="B8:C8"/>
    <mergeCell ref="D8:E8"/>
    <mergeCell ref="B9:C9"/>
    <mergeCell ref="D9:E9"/>
    <mergeCell ref="C11:C14"/>
    <mergeCell ref="E11:E14"/>
    <mergeCell ref="E15:E18"/>
    <mergeCell ref="C20:C21"/>
    <mergeCell ref="E20:E21"/>
    <mergeCell ref="A23:E23"/>
    <mergeCell ref="A24:E24"/>
    <mergeCell ref="A25:B25"/>
    <mergeCell ref="C25:D25"/>
    <mergeCell ref="A26:B26"/>
    <mergeCell ref="C26:D26"/>
    <mergeCell ref="C15:C18"/>
  </mergeCells>
  <printOptions horizontalCentered="1"/>
  <pageMargins left="0.5" right="0.5" top="0.5" bottom="0.5" header="0.5" footer="0.5"/>
  <pageSetup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43"/>
  <sheetViews>
    <sheetView workbookViewId="0">
      <selection sqref="A1:K1"/>
    </sheetView>
  </sheetViews>
  <sheetFormatPr defaultRowHeight="15" x14ac:dyDescent="0.25"/>
  <sheetData>
    <row r="1" spans="1:22" ht="15.75" x14ac:dyDescent="0.25">
      <c r="A1" s="100" t="s">
        <v>85</v>
      </c>
      <c r="B1" s="100"/>
      <c r="C1" s="100"/>
      <c r="D1" s="100"/>
      <c r="E1" s="100"/>
      <c r="F1" s="100"/>
      <c r="G1" s="100"/>
      <c r="H1" s="100"/>
      <c r="I1" s="100"/>
      <c r="J1" s="100"/>
      <c r="K1" s="100"/>
    </row>
    <row r="2" spans="1:22" ht="15.75" x14ac:dyDescent="0.25">
      <c r="A2" s="100" t="s">
        <v>6</v>
      </c>
      <c r="B2" s="100"/>
      <c r="C2" s="100"/>
      <c r="D2" s="100"/>
      <c r="E2" s="100"/>
      <c r="F2" s="100"/>
      <c r="G2" s="100"/>
      <c r="H2" s="100"/>
      <c r="I2" s="100"/>
      <c r="J2" s="100"/>
      <c r="K2" s="100"/>
    </row>
    <row r="3" spans="1:22" ht="9.75" customHeight="1" x14ac:dyDescent="0.25">
      <c r="A3" s="109"/>
      <c r="B3" s="109"/>
      <c r="C3" s="109"/>
      <c r="D3" s="109"/>
      <c r="E3" s="109"/>
      <c r="F3" s="109"/>
      <c r="G3" s="109"/>
      <c r="H3" s="109"/>
      <c r="I3" s="109"/>
      <c r="J3" s="109"/>
      <c r="K3" s="109"/>
    </row>
    <row r="4" spans="1:22" ht="46.5" customHeight="1" x14ac:dyDescent="0.25">
      <c r="A4" s="115" t="s">
        <v>7</v>
      </c>
      <c r="B4" s="115"/>
      <c r="C4" s="115"/>
      <c r="D4" s="115"/>
      <c r="E4" s="115"/>
      <c r="F4" s="115"/>
      <c r="G4" s="115"/>
      <c r="H4" s="115"/>
      <c r="I4" s="115"/>
      <c r="J4" s="115"/>
      <c r="K4" s="115"/>
    </row>
    <row r="5" spans="1:22" ht="60" customHeight="1" x14ac:dyDescent="0.25">
      <c r="A5" s="116" t="s">
        <v>105</v>
      </c>
      <c r="B5" s="116"/>
      <c r="C5" s="116"/>
      <c r="D5" s="116"/>
      <c r="E5" s="116"/>
      <c r="F5" s="116"/>
      <c r="G5" s="116"/>
      <c r="H5" s="116"/>
      <c r="I5" s="116"/>
      <c r="J5" s="116"/>
      <c r="K5" s="116"/>
      <c r="V5" s="95"/>
    </row>
    <row r="6" spans="1:22" ht="31.5" customHeight="1" x14ac:dyDescent="0.25">
      <c r="A6" s="117"/>
      <c r="B6" s="118"/>
      <c r="C6" s="118"/>
      <c r="D6" s="118"/>
      <c r="E6" s="118"/>
      <c r="F6" s="118"/>
      <c r="G6" s="118"/>
      <c r="H6" s="118"/>
      <c r="I6" s="118"/>
      <c r="J6" s="118"/>
      <c r="K6" s="119"/>
    </row>
    <row r="7" spans="1:22" x14ac:dyDescent="0.25">
      <c r="A7" s="120"/>
      <c r="B7" s="121"/>
      <c r="C7" s="121"/>
      <c r="D7" s="121"/>
      <c r="E7" s="121"/>
      <c r="F7" s="121"/>
      <c r="G7" s="121"/>
      <c r="H7" s="121"/>
      <c r="I7" s="121"/>
      <c r="J7" s="121"/>
      <c r="K7" s="122"/>
    </row>
    <row r="8" spans="1:22" x14ac:dyDescent="0.25">
      <c r="A8" s="120"/>
      <c r="B8" s="121"/>
      <c r="C8" s="121"/>
      <c r="D8" s="121"/>
      <c r="E8" s="121"/>
      <c r="F8" s="121"/>
      <c r="G8" s="121"/>
      <c r="H8" s="121"/>
      <c r="I8" s="121"/>
      <c r="J8" s="121"/>
      <c r="K8" s="122"/>
    </row>
    <row r="9" spans="1:22" x14ac:dyDescent="0.25">
      <c r="A9" s="120"/>
      <c r="B9" s="121"/>
      <c r="C9" s="121"/>
      <c r="D9" s="121"/>
      <c r="E9" s="121"/>
      <c r="F9" s="121"/>
      <c r="G9" s="121"/>
      <c r="H9" s="121"/>
      <c r="I9" s="121"/>
      <c r="J9" s="121"/>
      <c r="K9" s="122"/>
    </row>
    <row r="10" spans="1:22" x14ac:dyDescent="0.25">
      <c r="A10" s="120"/>
      <c r="B10" s="121"/>
      <c r="C10" s="121"/>
      <c r="D10" s="121"/>
      <c r="E10" s="121"/>
      <c r="F10" s="121"/>
      <c r="G10" s="121"/>
      <c r="H10" s="121"/>
      <c r="I10" s="121"/>
      <c r="J10" s="121"/>
      <c r="K10" s="122"/>
    </row>
    <row r="11" spans="1:22" x14ac:dyDescent="0.25">
      <c r="A11" s="120"/>
      <c r="B11" s="121"/>
      <c r="C11" s="121"/>
      <c r="D11" s="121"/>
      <c r="E11" s="121"/>
      <c r="F11" s="121"/>
      <c r="G11" s="121"/>
      <c r="H11" s="121"/>
      <c r="I11" s="121"/>
      <c r="J11" s="121"/>
      <c r="K11" s="122"/>
    </row>
    <row r="12" spans="1:22" x14ac:dyDescent="0.25">
      <c r="A12" s="120"/>
      <c r="B12" s="121"/>
      <c r="C12" s="121"/>
      <c r="D12" s="121"/>
      <c r="E12" s="121"/>
      <c r="F12" s="121"/>
      <c r="G12" s="121"/>
      <c r="H12" s="121"/>
      <c r="I12" s="121"/>
      <c r="J12" s="121"/>
      <c r="K12" s="122"/>
    </row>
    <row r="13" spans="1:22" x14ac:dyDescent="0.25">
      <c r="A13" s="120"/>
      <c r="B13" s="121"/>
      <c r="C13" s="121"/>
      <c r="D13" s="121"/>
      <c r="E13" s="121"/>
      <c r="F13" s="121"/>
      <c r="G13" s="121"/>
      <c r="H13" s="121"/>
      <c r="I13" s="121"/>
      <c r="J13" s="121"/>
      <c r="K13" s="122"/>
    </row>
    <row r="14" spans="1:22" ht="94.5" customHeight="1" x14ac:dyDescent="0.25">
      <c r="A14" s="123"/>
      <c r="B14" s="124"/>
      <c r="C14" s="124"/>
      <c r="D14" s="124"/>
      <c r="E14" s="124"/>
      <c r="F14" s="124"/>
      <c r="G14" s="124"/>
      <c r="H14" s="124"/>
      <c r="I14" s="124"/>
      <c r="J14" s="124"/>
      <c r="K14" s="125"/>
    </row>
    <row r="15" spans="1:22" ht="8.25" customHeight="1" x14ac:dyDescent="0.25">
      <c r="A15" s="114"/>
      <c r="B15" s="114"/>
      <c r="C15" s="114"/>
      <c r="D15" s="114"/>
      <c r="E15" s="114"/>
      <c r="F15" s="114"/>
      <c r="G15" s="114"/>
      <c r="H15" s="114"/>
      <c r="I15" s="114"/>
      <c r="J15" s="114"/>
      <c r="K15" s="114"/>
    </row>
    <row r="16" spans="1:22" ht="30.6" customHeight="1" x14ac:dyDescent="0.25">
      <c r="A16" s="145" t="s">
        <v>106</v>
      </c>
      <c r="B16" s="116"/>
      <c r="C16" s="116"/>
      <c r="D16" s="116"/>
      <c r="E16" s="116"/>
      <c r="F16" s="116"/>
      <c r="G16" s="116"/>
      <c r="H16" s="116"/>
      <c r="I16" s="116"/>
      <c r="J16" s="116"/>
      <c r="K16" s="116"/>
    </row>
    <row r="17" spans="1:11" x14ac:dyDescent="0.25">
      <c r="A17" s="136"/>
      <c r="B17" s="137"/>
      <c r="C17" s="137"/>
      <c r="D17" s="137"/>
      <c r="E17" s="137"/>
      <c r="F17" s="137"/>
      <c r="G17" s="137"/>
      <c r="H17" s="137"/>
      <c r="I17" s="137"/>
      <c r="J17" s="137"/>
      <c r="K17" s="138"/>
    </row>
    <row r="18" spans="1:11" x14ac:dyDescent="0.25">
      <c r="A18" s="139"/>
      <c r="B18" s="140"/>
      <c r="C18" s="140"/>
      <c r="D18" s="140"/>
      <c r="E18" s="140"/>
      <c r="F18" s="140"/>
      <c r="G18" s="140"/>
      <c r="H18" s="140"/>
      <c r="I18" s="140"/>
      <c r="J18" s="140"/>
      <c r="K18" s="141"/>
    </row>
    <row r="19" spans="1:11" x14ac:dyDescent="0.25">
      <c r="A19" s="139"/>
      <c r="B19" s="140"/>
      <c r="C19" s="140"/>
      <c r="D19" s="140"/>
      <c r="E19" s="140"/>
      <c r="F19" s="140"/>
      <c r="G19" s="140"/>
      <c r="H19" s="140"/>
      <c r="I19" s="140"/>
      <c r="J19" s="140"/>
      <c r="K19" s="141"/>
    </row>
    <row r="20" spans="1:11" x14ac:dyDescent="0.25">
      <c r="A20" s="139"/>
      <c r="B20" s="140"/>
      <c r="C20" s="140"/>
      <c r="D20" s="140"/>
      <c r="E20" s="140"/>
      <c r="F20" s="140"/>
      <c r="G20" s="140"/>
      <c r="H20" s="140"/>
      <c r="I20" s="140"/>
      <c r="J20" s="140"/>
      <c r="K20" s="141"/>
    </row>
    <row r="21" spans="1:11" x14ac:dyDescent="0.25">
      <c r="A21" s="139"/>
      <c r="B21" s="140"/>
      <c r="C21" s="140"/>
      <c r="D21" s="140"/>
      <c r="E21" s="140"/>
      <c r="F21" s="140"/>
      <c r="G21" s="140"/>
      <c r="H21" s="140"/>
      <c r="I21" s="140"/>
      <c r="J21" s="140"/>
      <c r="K21" s="141"/>
    </row>
    <row r="22" spans="1:11" x14ac:dyDescent="0.25">
      <c r="A22" s="139"/>
      <c r="B22" s="140"/>
      <c r="C22" s="140"/>
      <c r="D22" s="140"/>
      <c r="E22" s="140"/>
      <c r="F22" s="140"/>
      <c r="G22" s="140"/>
      <c r="H22" s="140"/>
      <c r="I22" s="140"/>
      <c r="J22" s="140"/>
      <c r="K22" s="141"/>
    </row>
    <row r="23" spans="1:11" x14ac:dyDescent="0.25">
      <c r="A23" s="139"/>
      <c r="B23" s="140"/>
      <c r="C23" s="140"/>
      <c r="D23" s="140"/>
      <c r="E23" s="140"/>
      <c r="F23" s="140"/>
      <c r="G23" s="140"/>
      <c r="H23" s="140"/>
      <c r="I23" s="140"/>
      <c r="J23" s="140"/>
      <c r="K23" s="141"/>
    </row>
    <row r="24" spans="1:11" x14ac:dyDescent="0.25">
      <c r="A24" s="139"/>
      <c r="B24" s="140"/>
      <c r="C24" s="140"/>
      <c r="D24" s="140"/>
      <c r="E24" s="140"/>
      <c r="F24" s="140"/>
      <c r="G24" s="140"/>
      <c r="H24" s="140"/>
      <c r="I24" s="140"/>
      <c r="J24" s="140"/>
      <c r="K24" s="141"/>
    </row>
    <row r="25" spans="1:11" x14ac:dyDescent="0.25">
      <c r="A25" s="139"/>
      <c r="B25" s="140"/>
      <c r="C25" s="140"/>
      <c r="D25" s="140"/>
      <c r="E25" s="140"/>
      <c r="F25" s="140"/>
      <c r="G25" s="140"/>
      <c r="H25" s="140"/>
      <c r="I25" s="140"/>
      <c r="J25" s="140"/>
      <c r="K25" s="141"/>
    </row>
    <row r="26" spans="1:11" ht="97.5" customHeight="1" x14ac:dyDescent="0.25">
      <c r="A26" s="142"/>
      <c r="B26" s="143"/>
      <c r="C26" s="143"/>
      <c r="D26" s="143"/>
      <c r="E26" s="143"/>
      <c r="F26" s="143"/>
      <c r="G26" s="143"/>
      <c r="H26" s="143"/>
      <c r="I26" s="143"/>
      <c r="J26" s="143"/>
      <c r="K26" s="144"/>
    </row>
    <row r="27" spans="1:11" ht="6.75" customHeight="1" x14ac:dyDescent="0.25">
      <c r="A27" s="109"/>
      <c r="B27" s="109"/>
      <c r="C27" s="109"/>
      <c r="D27" s="109"/>
      <c r="E27" s="109"/>
      <c r="F27" s="109"/>
      <c r="G27" s="109"/>
      <c r="H27" s="109"/>
      <c r="I27" s="109"/>
      <c r="J27" s="109"/>
      <c r="K27" s="109"/>
    </row>
    <row r="28" spans="1:11" ht="34.5" customHeight="1" x14ac:dyDescent="0.25">
      <c r="A28" s="126" t="s">
        <v>107</v>
      </c>
      <c r="B28" s="126"/>
      <c r="C28" s="126"/>
      <c r="D28" s="126"/>
      <c r="E28" s="126"/>
      <c r="F28" s="126"/>
      <c r="G28" s="126"/>
      <c r="H28" s="126"/>
      <c r="I28" s="126"/>
      <c r="J28" s="126"/>
      <c r="K28" s="126"/>
    </row>
    <row r="29" spans="1:11" x14ac:dyDescent="0.25">
      <c r="A29" s="127"/>
      <c r="B29" s="128"/>
      <c r="C29" s="128"/>
      <c r="D29" s="128"/>
      <c r="E29" s="128"/>
      <c r="F29" s="128"/>
      <c r="G29" s="128"/>
      <c r="H29" s="128"/>
      <c r="I29" s="128"/>
      <c r="J29" s="128"/>
      <c r="K29" s="129"/>
    </row>
    <row r="30" spans="1:11" x14ac:dyDescent="0.25">
      <c r="A30" s="130"/>
      <c r="B30" s="131"/>
      <c r="C30" s="131"/>
      <c r="D30" s="131"/>
      <c r="E30" s="131"/>
      <c r="F30" s="131"/>
      <c r="G30" s="131"/>
      <c r="H30" s="131"/>
      <c r="I30" s="131"/>
      <c r="J30" s="131"/>
      <c r="K30" s="132"/>
    </row>
    <row r="31" spans="1:11" x14ac:dyDescent="0.25">
      <c r="A31" s="130"/>
      <c r="B31" s="131"/>
      <c r="C31" s="131"/>
      <c r="D31" s="131"/>
      <c r="E31" s="131"/>
      <c r="F31" s="131"/>
      <c r="G31" s="131"/>
      <c r="H31" s="131"/>
      <c r="I31" s="131"/>
      <c r="J31" s="131"/>
      <c r="K31" s="132"/>
    </row>
    <row r="32" spans="1:11" x14ac:dyDescent="0.25">
      <c r="A32" s="130"/>
      <c r="B32" s="131"/>
      <c r="C32" s="131"/>
      <c r="D32" s="131"/>
      <c r="E32" s="131"/>
      <c r="F32" s="131"/>
      <c r="G32" s="131"/>
      <c r="H32" s="131"/>
      <c r="I32" s="131"/>
      <c r="J32" s="131"/>
      <c r="K32" s="132"/>
    </row>
    <row r="33" spans="1:11" x14ac:dyDescent="0.25">
      <c r="A33" s="130"/>
      <c r="B33" s="131"/>
      <c r="C33" s="131"/>
      <c r="D33" s="131"/>
      <c r="E33" s="131"/>
      <c r="F33" s="131"/>
      <c r="G33" s="131"/>
      <c r="H33" s="131"/>
      <c r="I33" s="131"/>
      <c r="J33" s="131"/>
      <c r="K33" s="132"/>
    </row>
    <row r="34" spans="1:11" x14ac:dyDescent="0.25">
      <c r="A34" s="130"/>
      <c r="B34" s="131"/>
      <c r="C34" s="131"/>
      <c r="D34" s="131"/>
      <c r="E34" s="131"/>
      <c r="F34" s="131"/>
      <c r="G34" s="131"/>
      <c r="H34" s="131"/>
      <c r="I34" s="131"/>
      <c r="J34" s="131"/>
      <c r="K34" s="132"/>
    </row>
    <row r="35" spans="1:11" x14ac:dyDescent="0.25">
      <c r="A35" s="130"/>
      <c r="B35" s="131"/>
      <c r="C35" s="131"/>
      <c r="D35" s="131"/>
      <c r="E35" s="131"/>
      <c r="F35" s="131"/>
      <c r="G35" s="131"/>
      <c r="H35" s="131"/>
      <c r="I35" s="131"/>
      <c r="J35" s="131"/>
      <c r="K35" s="132"/>
    </row>
    <row r="36" spans="1:11" x14ac:dyDescent="0.25">
      <c r="A36" s="130"/>
      <c r="B36" s="131"/>
      <c r="C36" s="131"/>
      <c r="D36" s="131"/>
      <c r="E36" s="131"/>
      <c r="F36" s="131"/>
      <c r="G36" s="131"/>
      <c r="H36" s="131"/>
      <c r="I36" s="131"/>
      <c r="J36" s="131"/>
      <c r="K36" s="132"/>
    </row>
    <row r="37" spans="1:11" x14ac:dyDescent="0.25">
      <c r="A37" s="130"/>
      <c r="B37" s="131"/>
      <c r="C37" s="131"/>
      <c r="D37" s="131"/>
      <c r="E37" s="131"/>
      <c r="F37" s="131"/>
      <c r="G37" s="131"/>
      <c r="H37" s="131"/>
      <c r="I37" s="131"/>
      <c r="J37" s="131"/>
      <c r="K37" s="132"/>
    </row>
    <row r="38" spans="1:11" x14ac:dyDescent="0.25">
      <c r="A38" s="130"/>
      <c r="B38" s="131"/>
      <c r="C38" s="131"/>
      <c r="D38" s="131"/>
      <c r="E38" s="131"/>
      <c r="F38" s="131"/>
      <c r="G38" s="131"/>
      <c r="H38" s="131"/>
      <c r="I38" s="131"/>
      <c r="J38" s="131"/>
      <c r="K38" s="132"/>
    </row>
    <row r="39" spans="1:11" x14ac:dyDescent="0.25">
      <c r="A39" s="130"/>
      <c r="B39" s="131"/>
      <c r="C39" s="131"/>
      <c r="D39" s="131"/>
      <c r="E39" s="131"/>
      <c r="F39" s="131"/>
      <c r="G39" s="131"/>
      <c r="H39" s="131"/>
      <c r="I39" s="131"/>
      <c r="J39" s="131"/>
      <c r="K39" s="132"/>
    </row>
    <row r="40" spans="1:11" x14ac:dyDescent="0.25">
      <c r="A40" s="130"/>
      <c r="B40" s="131"/>
      <c r="C40" s="131"/>
      <c r="D40" s="131"/>
      <c r="E40" s="131"/>
      <c r="F40" s="131"/>
      <c r="G40" s="131"/>
      <c r="H40" s="131"/>
      <c r="I40" s="131"/>
      <c r="J40" s="131"/>
      <c r="K40" s="132"/>
    </row>
    <row r="41" spans="1:11" x14ac:dyDescent="0.25">
      <c r="A41" s="130"/>
      <c r="B41" s="131"/>
      <c r="C41" s="131"/>
      <c r="D41" s="131"/>
      <c r="E41" s="131"/>
      <c r="F41" s="131"/>
      <c r="G41" s="131"/>
      <c r="H41" s="131"/>
      <c r="I41" s="131"/>
      <c r="J41" s="131"/>
      <c r="K41" s="132"/>
    </row>
    <row r="42" spans="1:11" x14ac:dyDescent="0.25">
      <c r="A42" s="130"/>
      <c r="B42" s="131"/>
      <c r="C42" s="131"/>
      <c r="D42" s="131"/>
      <c r="E42" s="131"/>
      <c r="F42" s="131"/>
      <c r="G42" s="131"/>
      <c r="H42" s="131"/>
      <c r="I42" s="131"/>
      <c r="J42" s="131"/>
      <c r="K42" s="132"/>
    </row>
    <row r="43" spans="1:11" x14ac:dyDescent="0.25">
      <c r="A43" s="133"/>
      <c r="B43" s="134"/>
      <c r="C43" s="134"/>
      <c r="D43" s="134"/>
      <c r="E43" s="134"/>
      <c r="F43" s="134"/>
      <c r="G43" s="134"/>
      <c r="H43" s="134"/>
      <c r="I43" s="134"/>
      <c r="J43" s="134"/>
      <c r="K43" s="135"/>
    </row>
  </sheetData>
  <mergeCells count="12">
    <mergeCell ref="A27:K27"/>
    <mergeCell ref="A28:K28"/>
    <mergeCell ref="A29:K43"/>
    <mergeCell ref="A17:K26"/>
    <mergeCell ref="A16:K16"/>
    <mergeCell ref="A15:K15"/>
    <mergeCell ref="A1:K1"/>
    <mergeCell ref="A2:K2"/>
    <mergeCell ref="A3:K3"/>
    <mergeCell ref="A4:K4"/>
    <mergeCell ref="A5:K5"/>
    <mergeCell ref="A6:K14"/>
  </mergeCells>
  <pageMargins left="0.25" right="0.2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A1:E26"/>
  <sheetViews>
    <sheetView workbookViewId="0">
      <pane ySplit="6" topLeftCell="A7" activePane="bottomLeft" state="frozen"/>
      <selection pane="bottomLeft" activeCell="A7" sqref="A7"/>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43" t="s">
        <v>86</v>
      </c>
      <c r="B1" s="243"/>
      <c r="C1" s="243"/>
      <c r="D1" s="243"/>
      <c r="E1" s="243"/>
    </row>
    <row r="2" spans="1:5" ht="55.5" customHeight="1" x14ac:dyDescent="0.2">
      <c r="A2" s="232" t="s">
        <v>92</v>
      </c>
      <c r="B2" s="233"/>
      <c r="C2" s="233"/>
      <c r="D2" s="233"/>
      <c r="E2" s="233"/>
    </row>
    <row r="3" spans="1:5" x14ac:dyDescent="0.2">
      <c r="A3" s="65"/>
      <c r="B3" s="249" t="s">
        <v>53</v>
      </c>
      <c r="C3" s="245"/>
      <c r="D3" s="245"/>
      <c r="E3" s="245"/>
    </row>
    <row r="4" spans="1:5" x14ac:dyDescent="0.2">
      <c r="A4" s="66"/>
      <c r="B4" s="246" t="s">
        <v>54</v>
      </c>
      <c r="C4" s="247"/>
      <c r="D4" s="247"/>
      <c r="E4" s="248"/>
    </row>
    <row r="5" spans="1:5" x14ac:dyDescent="0.2">
      <c r="A5" s="67"/>
      <c r="B5" s="249" t="s">
        <v>55</v>
      </c>
      <c r="C5" s="245"/>
      <c r="D5" s="245"/>
      <c r="E5" s="245"/>
    </row>
    <row r="6" spans="1:5" ht="18" customHeight="1" x14ac:dyDescent="0.2">
      <c r="A6" s="253" t="s">
        <v>56</v>
      </c>
      <c r="B6" s="254"/>
      <c r="C6" s="255"/>
      <c r="D6" s="239"/>
      <c r="E6" s="239"/>
    </row>
    <row r="7" spans="1:5" ht="15.75" x14ac:dyDescent="0.2">
      <c r="A7" s="71" t="s">
        <v>58</v>
      </c>
      <c r="B7" s="234" t="s">
        <v>59</v>
      </c>
      <c r="C7" s="235"/>
      <c r="D7" s="236" t="s">
        <v>60</v>
      </c>
      <c r="E7" s="236"/>
    </row>
    <row r="8" spans="1:5" ht="18" x14ac:dyDescent="0.2">
      <c r="A8" s="72"/>
      <c r="B8" s="237"/>
      <c r="C8" s="238"/>
      <c r="D8" s="239"/>
      <c r="E8" s="239"/>
    </row>
    <row r="9" spans="1:5" s="75" customFormat="1" ht="39.75" customHeight="1" x14ac:dyDescent="0.2">
      <c r="A9" s="73"/>
      <c r="B9" s="74" t="s">
        <v>88</v>
      </c>
      <c r="C9" s="74" t="s">
        <v>89</v>
      </c>
      <c r="D9" s="74" t="s">
        <v>90</v>
      </c>
      <c r="E9" s="74" t="s">
        <v>91</v>
      </c>
    </row>
    <row r="10" spans="1:5" s="78" customFormat="1" ht="25.5" x14ac:dyDescent="0.25">
      <c r="A10" s="76" t="s">
        <v>61</v>
      </c>
      <c r="B10" s="77"/>
      <c r="C10" s="224"/>
      <c r="D10" s="77"/>
      <c r="E10" s="224"/>
    </row>
    <row r="11" spans="1:5" s="78" customFormat="1" ht="30" customHeight="1" x14ac:dyDescent="0.25">
      <c r="A11" s="76" t="s">
        <v>62</v>
      </c>
      <c r="B11" s="79"/>
      <c r="C11" s="225"/>
      <c r="D11" s="79"/>
      <c r="E11" s="225"/>
    </row>
    <row r="12" spans="1:5" s="78" customFormat="1" ht="30" customHeight="1" x14ac:dyDescent="0.25">
      <c r="A12" s="76" t="s">
        <v>63</v>
      </c>
      <c r="B12" s="79"/>
      <c r="C12" s="225"/>
      <c r="D12" s="79"/>
      <c r="E12" s="225"/>
    </row>
    <row r="13" spans="1:5" s="78" customFormat="1" ht="30" customHeight="1" x14ac:dyDescent="0.25">
      <c r="A13" s="76" t="s">
        <v>64</v>
      </c>
      <c r="B13" s="80">
        <f>SUM(B12-B11)*24</f>
        <v>0</v>
      </c>
      <c r="C13" s="226"/>
      <c r="D13" s="80">
        <f>SUM(D12-D11)*24</f>
        <v>0</v>
      </c>
      <c r="E13" s="226"/>
    </row>
    <row r="14" spans="1:5" s="78" customFormat="1" ht="30" customHeight="1" x14ac:dyDescent="0.25">
      <c r="A14" s="76" t="s">
        <v>65</v>
      </c>
      <c r="B14" s="77"/>
      <c r="C14" s="224"/>
      <c r="D14" s="77"/>
      <c r="E14" s="224"/>
    </row>
    <row r="15" spans="1:5" s="78" customFormat="1" ht="30" customHeight="1" x14ac:dyDescent="0.25">
      <c r="A15" s="76" t="s">
        <v>67</v>
      </c>
      <c r="B15" s="79"/>
      <c r="C15" s="225"/>
      <c r="D15" s="79"/>
      <c r="E15" s="225"/>
    </row>
    <row r="16" spans="1:5" s="78" customFormat="1" ht="30" customHeight="1" x14ac:dyDescent="0.25">
      <c r="A16" s="76" t="s">
        <v>68</v>
      </c>
      <c r="B16" s="81"/>
      <c r="C16" s="225"/>
      <c r="D16" s="81"/>
      <c r="E16" s="225"/>
    </row>
    <row r="17" spans="1:5" s="78" customFormat="1" ht="30" customHeight="1" x14ac:dyDescent="0.25">
      <c r="A17" s="76" t="s">
        <v>69</v>
      </c>
      <c r="B17" s="80">
        <f>SUM(B16-B15)*24</f>
        <v>0</v>
      </c>
      <c r="C17" s="226"/>
      <c r="D17" s="80">
        <f>SUM(D16-D15)*24</f>
        <v>0</v>
      </c>
      <c r="E17" s="226"/>
    </row>
    <row r="18" spans="1:5" s="78" customFormat="1" ht="45.75" customHeight="1" x14ac:dyDescent="0.25">
      <c r="A18" s="76" t="s">
        <v>70</v>
      </c>
      <c r="B18" s="82"/>
      <c r="C18" s="83"/>
      <c r="D18" s="82"/>
      <c r="E18" s="83"/>
    </row>
    <row r="19" spans="1:5" s="78" customFormat="1" ht="31.5" customHeight="1" x14ac:dyDescent="0.25">
      <c r="A19" s="84" t="s">
        <v>73</v>
      </c>
      <c r="B19" s="85">
        <f>SUM(B10,B14)</f>
        <v>0</v>
      </c>
      <c r="C19" s="227"/>
      <c r="D19" s="85">
        <f>SUM(D10,D14)</f>
        <v>0</v>
      </c>
      <c r="E19" s="227"/>
    </row>
    <row r="20" spans="1:5" s="78" customFormat="1" ht="31.5" customHeight="1" x14ac:dyDescent="0.25">
      <c r="A20" s="84" t="s">
        <v>74</v>
      </c>
      <c r="B20" s="86">
        <f>SUM(B10*B13+B14*B17+B18)</f>
        <v>0</v>
      </c>
      <c r="C20" s="228"/>
      <c r="D20" s="86">
        <f>SUM(D10*D13+D14*D17+D18)</f>
        <v>0</v>
      </c>
      <c r="E20" s="228"/>
    </row>
    <row r="21" spans="1:5" s="78" customFormat="1" ht="50.25" customHeight="1" x14ac:dyDescent="0.25">
      <c r="A21" s="229" t="s">
        <v>96</v>
      </c>
      <c r="B21" s="230"/>
      <c r="C21" s="230"/>
      <c r="D21" s="230"/>
      <c r="E21" s="231"/>
    </row>
    <row r="22" spans="1:5" ht="7.5" customHeight="1" x14ac:dyDescent="0.2">
      <c r="A22" s="252"/>
      <c r="B22" s="252"/>
      <c r="C22" s="252"/>
      <c r="D22" s="252"/>
      <c r="E22" s="252"/>
    </row>
    <row r="23" spans="1:5" ht="52.5" customHeight="1" x14ac:dyDescent="0.2">
      <c r="A23" s="232" t="s">
        <v>98</v>
      </c>
      <c r="B23" s="233"/>
      <c r="C23" s="233"/>
      <c r="D23" s="233"/>
      <c r="E23" s="233"/>
    </row>
    <row r="24" spans="1:5" s="78" customFormat="1" ht="23.1" customHeight="1" x14ac:dyDescent="0.25">
      <c r="A24" s="220" t="s">
        <v>75</v>
      </c>
      <c r="B24" s="221"/>
      <c r="C24" s="89" t="s">
        <v>76</v>
      </c>
      <c r="D24" s="92"/>
      <c r="E24" s="93" t="s">
        <v>77</v>
      </c>
    </row>
    <row r="25" spans="1:5" ht="15.75" customHeight="1" x14ac:dyDescent="0.2">
      <c r="A25" s="250"/>
      <c r="B25" s="251"/>
      <c r="C25" s="250"/>
      <c r="D25" s="251"/>
      <c r="E25" s="94"/>
    </row>
    <row r="26" spans="1:5" ht="14.25" customHeight="1" x14ac:dyDescent="0.2">
      <c r="A26" s="250"/>
      <c r="B26" s="251"/>
      <c r="C26" s="250"/>
      <c r="D26" s="251"/>
      <c r="E26" s="94"/>
    </row>
  </sheetData>
  <mergeCells count="25">
    <mergeCell ref="A6:C6"/>
    <mergeCell ref="D6:E6"/>
    <mergeCell ref="A1:E1"/>
    <mergeCell ref="A2:E2"/>
    <mergeCell ref="B3:E3"/>
    <mergeCell ref="B4:E4"/>
    <mergeCell ref="B5:E5"/>
    <mergeCell ref="A22:E22"/>
    <mergeCell ref="B7:C7"/>
    <mergeCell ref="D7:E7"/>
    <mergeCell ref="B8:C8"/>
    <mergeCell ref="D8:E8"/>
    <mergeCell ref="C10:C13"/>
    <mergeCell ref="E10:E13"/>
    <mergeCell ref="C14:C17"/>
    <mergeCell ref="E14:E17"/>
    <mergeCell ref="C19:C20"/>
    <mergeCell ref="E19:E20"/>
    <mergeCell ref="A21:E21"/>
    <mergeCell ref="A23:E23"/>
    <mergeCell ref="A24:B24"/>
    <mergeCell ref="A25:B25"/>
    <mergeCell ref="C25:D25"/>
    <mergeCell ref="A26:B26"/>
    <mergeCell ref="C26:D26"/>
  </mergeCells>
  <conditionalFormatting sqref="E20">
    <cfRule type="cellIs" dxfId="8" priority="3" stopIfTrue="1" operator="lessThan">
      <formula>300</formula>
    </cfRule>
  </conditionalFormatting>
  <conditionalFormatting sqref="F20:F21">
    <cfRule type="cellIs" dxfId="7" priority="2" stopIfTrue="1" operator="equal">
      <formula>"No"</formula>
    </cfRule>
  </conditionalFormatting>
  <conditionalFormatting sqref="B20 D20">
    <cfRule type="cellIs" dxfId="6" priority="1" stopIfTrue="1" operator="lessThan">
      <formula>1365</formula>
    </cfRule>
  </conditionalFormatting>
  <printOptions horizontalCentered="1"/>
  <pageMargins left="0.5" right="0.5" top="0.5" bottom="0.5" header="0.5" footer="0.5"/>
  <pageSetup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E26"/>
  <sheetViews>
    <sheetView workbookViewId="0">
      <pane ySplit="6" topLeftCell="A7" activePane="bottomLeft" state="frozen"/>
      <selection pane="bottomLeft" activeCell="A7" sqref="A7"/>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43" t="s">
        <v>93</v>
      </c>
      <c r="B1" s="243"/>
      <c r="C1" s="243"/>
      <c r="D1" s="243"/>
      <c r="E1" s="243"/>
    </row>
    <row r="2" spans="1:5" ht="41.25" customHeight="1" x14ac:dyDescent="0.2">
      <c r="A2" s="232" t="s">
        <v>94</v>
      </c>
      <c r="B2" s="233"/>
      <c r="C2" s="233"/>
      <c r="D2" s="233"/>
      <c r="E2" s="233"/>
    </row>
    <row r="3" spans="1:5" x14ac:dyDescent="0.2">
      <c r="A3" s="65"/>
      <c r="B3" s="249" t="s">
        <v>53</v>
      </c>
      <c r="C3" s="245"/>
      <c r="D3" s="245"/>
      <c r="E3" s="245"/>
    </row>
    <row r="4" spans="1:5" x14ac:dyDescent="0.2">
      <c r="A4" s="66"/>
      <c r="B4" s="246" t="s">
        <v>54</v>
      </c>
      <c r="C4" s="247"/>
      <c r="D4" s="247"/>
      <c r="E4" s="248"/>
    </row>
    <row r="5" spans="1:5" x14ac:dyDescent="0.2">
      <c r="A5" s="67"/>
      <c r="B5" s="249" t="s">
        <v>55</v>
      </c>
      <c r="C5" s="245"/>
      <c r="D5" s="245"/>
      <c r="E5" s="245"/>
    </row>
    <row r="6" spans="1:5" ht="18" customHeight="1" x14ac:dyDescent="0.2">
      <c r="A6" s="253" t="s">
        <v>56</v>
      </c>
      <c r="B6" s="254"/>
      <c r="C6" s="255"/>
      <c r="D6" s="239"/>
      <c r="E6" s="239"/>
    </row>
    <row r="7" spans="1:5" ht="15.75" x14ac:dyDescent="0.2">
      <c r="A7" s="71" t="s">
        <v>58</v>
      </c>
      <c r="B7" s="234" t="s">
        <v>59</v>
      </c>
      <c r="C7" s="235"/>
      <c r="D7" s="236" t="s">
        <v>60</v>
      </c>
      <c r="E7" s="236"/>
    </row>
    <row r="8" spans="1:5" ht="18" x14ac:dyDescent="0.2">
      <c r="A8" s="72"/>
      <c r="B8" s="237"/>
      <c r="C8" s="238"/>
      <c r="D8" s="239"/>
      <c r="E8" s="239"/>
    </row>
    <row r="9" spans="1:5" s="75" customFormat="1" ht="39.75" customHeight="1" x14ac:dyDescent="0.2">
      <c r="A9" s="73"/>
      <c r="B9" s="74" t="s">
        <v>88</v>
      </c>
      <c r="C9" s="74" t="s">
        <v>89</v>
      </c>
      <c r="D9" s="74" t="s">
        <v>90</v>
      </c>
      <c r="E9" s="74" t="s">
        <v>91</v>
      </c>
    </row>
    <row r="10" spans="1:5" s="78" customFormat="1" ht="25.5" x14ac:dyDescent="0.25">
      <c r="A10" s="76" t="s">
        <v>61</v>
      </c>
      <c r="B10" s="77"/>
      <c r="C10" s="224"/>
      <c r="D10" s="77"/>
      <c r="E10" s="224"/>
    </row>
    <row r="11" spans="1:5" s="78" customFormat="1" ht="30" customHeight="1" x14ac:dyDescent="0.25">
      <c r="A11" s="76" t="s">
        <v>62</v>
      </c>
      <c r="B11" s="79"/>
      <c r="C11" s="225"/>
      <c r="D11" s="79"/>
      <c r="E11" s="225"/>
    </row>
    <row r="12" spans="1:5" s="78" customFormat="1" ht="30" customHeight="1" x14ac:dyDescent="0.25">
      <c r="A12" s="76" t="s">
        <v>63</v>
      </c>
      <c r="B12" s="79"/>
      <c r="C12" s="225"/>
      <c r="D12" s="79"/>
      <c r="E12" s="225"/>
    </row>
    <row r="13" spans="1:5" s="78" customFormat="1" ht="30" customHeight="1" x14ac:dyDescent="0.25">
      <c r="A13" s="76" t="s">
        <v>64</v>
      </c>
      <c r="B13" s="80">
        <f>SUM(B12-B11)*24</f>
        <v>0</v>
      </c>
      <c r="C13" s="226"/>
      <c r="D13" s="80">
        <f>SUM(D12-D11)*24</f>
        <v>0</v>
      </c>
      <c r="E13" s="226"/>
    </row>
    <row r="14" spans="1:5" s="78" customFormat="1" ht="30" customHeight="1" x14ac:dyDescent="0.25">
      <c r="A14" s="76" t="s">
        <v>65</v>
      </c>
      <c r="B14" s="77"/>
      <c r="C14" s="224"/>
      <c r="D14" s="77"/>
      <c r="E14" s="224"/>
    </row>
    <row r="15" spans="1:5" s="78" customFormat="1" ht="30" customHeight="1" x14ac:dyDescent="0.25">
      <c r="A15" s="76" t="s">
        <v>67</v>
      </c>
      <c r="B15" s="79"/>
      <c r="C15" s="225"/>
      <c r="D15" s="79"/>
      <c r="E15" s="225"/>
    </row>
    <row r="16" spans="1:5" s="78" customFormat="1" ht="30" customHeight="1" x14ac:dyDescent="0.25">
      <c r="A16" s="76" t="s">
        <v>68</v>
      </c>
      <c r="B16" s="81"/>
      <c r="C16" s="225"/>
      <c r="D16" s="81"/>
      <c r="E16" s="225"/>
    </row>
    <row r="17" spans="1:5" s="78" customFormat="1" ht="30" customHeight="1" x14ac:dyDescent="0.25">
      <c r="A17" s="76" t="s">
        <v>69</v>
      </c>
      <c r="B17" s="80">
        <f>SUM(B16-B15)*24</f>
        <v>0</v>
      </c>
      <c r="C17" s="226"/>
      <c r="D17" s="80">
        <f>SUM(D16-D15)*24</f>
        <v>0</v>
      </c>
      <c r="E17" s="226"/>
    </row>
    <row r="18" spans="1:5" s="78" customFormat="1" ht="45.75" customHeight="1" x14ac:dyDescent="0.25">
      <c r="A18" s="76" t="s">
        <v>70</v>
      </c>
      <c r="B18" s="82"/>
      <c r="C18" s="83"/>
      <c r="D18" s="82"/>
      <c r="E18" s="83"/>
    </row>
    <row r="19" spans="1:5" s="78" customFormat="1" ht="31.5" customHeight="1" x14ac:dyDescent="0.25">
      <c r="A19" s="84" t="s">
        <v>73</v>
      </c>
      <c r="B19" s="85">
        <f>SUM(B10,B14)</f>
        <v>0</v>
      </c>
      <c r="C19" s="227"/>
      <c r="D19" s="85">
        <f>SUM(D10,D14)</f>
        <v>0</v>
      </c>
      <c r="E19" s="227"/>
    </row>
    <row r="20" spans="1:5" s="78" customFormat="1" ht="31.5" customHeight="1" x14ac:dyDescent="0.25">
      <c r="A20" s="84" t="s">
        <v>74</v>
      </c>
      <c r="B20" s="86">
        <f>SUM(B10*B13+B14*B17+B18)</f>
        <v>0</v>
      </c>
      <c r="C20" s="228"/>
      <c r="D20" s="86">
        <f>SUM(D10*D13+D14*D17+D18)</f>
        <v>0</v>
      </c>
      <c r="E20" s="228"/>
    </row>
    <row r="21" spans="1:5" s="78" customFormat="1" ht="51.75" customHeight="1" x14ac:dyDescent="0.25">
      <c r="A21" s="229" t="s">
        <v>96</v>
      </c>
      <c r="B21" s="230"/>
      <c r="C21" s="230"/>
      <c r="D21" s="230"/>
      <c r="E21" s="231"/>
    </row>
    <row r="22" spans="1:5" ht="7.5" customHeight="1" x14ac:dyDescent="0.2">
      <c r="A22" s="252"/>
      <c r="B22" s="252"/>
      <c r="C22" s="252"/>
      <c r="D22" s="252"/>
      <c r="E22" s="252"/>
    </row>
    <row r="23" spans="1:5" ht="51.6" customHeight="1" x14ac:dyDescent="0.2">
      <c r="A23" s="232" t="s">
        <v>98</v>
      </c>
      <c r="B23" s="233"/>
      <c r="C23" s="233"/>
      <c r="D23" s="233"/>
      <c r="E23" s="233"/>
    </row>
    <row r="24" spans="1:5" s="78" customFormat="1" ht="21.95" customHeight="1" x14ac:dyDescent="0.25">
      <c r="A24" s="220" t="s">
        <v>75</v>
      </c>
      <c r="B24" s="221"/>
      <c r="C24" s="89" t="s">
        <v>76</v>
      </c>
      <c r="D24" s="92"/>
      <c r="E24" s="93" t="s">
        <v>77</v>
      </c>
    </row>
    <row r="25" spans="1:5" ht="15.75" customHeight="1" x14ac:dyDescent="0.2">
      <c r="A25" s="250"/>
      <c r="B25" s="251"/>
      <c r="C25" s="250"/>
      <c r="D25" s="251"/>
      <c r="E25" s="94"/>
    </row>
    <row r="26" spans="1:5" ht="14.25" customHeight="1" x14ac:dyDescent="0.2">
      <c r="A26" s="250"/>
      <c r="B26" s="251"/>
      <c r="C26" s="250"/>
      <c r="D26" s="251"/>
      <c r="E26" s="94"/>
    </row>
  </sheetData>
  <mergeCells count="25">
    <mergeCell ref="A6:C6"/>
    <mergeCell ref="D6:E6"/>
    <mergeCell ref="A1:E1"/>
    <mergeCell ref="A2:E2"/>
    <mergeCell ref="B3:E3"/>
    <mergeCell ref="B4:E4"/>
    <mergeCell ref="B5:E5"/>
    <mergeCell ref="A22:E22"/>
    <mergeCell ref="B7:C7"/>
    <mergeCell ref="D7:E7"/>
    <mergeCell ref="B8:C8"/>
    <mergeCell ref="D8:E8"/>
    <mergeCell ref="C10:C13"/>
    <mergeCell ref="E10:E13"/>
    <mergeCell ref="C14:C17"/>
    <mergeCell ref="E14:E17"/>
    <mergeCell ref="C19:C20"/>
    <mergeCell ref="E19:E20"/>
    <mergeCell ref="A21:E21"/>
    <mergeCell ref="A23:E23"/>
    <mergeCell ref="A24:B24"/>
    <mergeCell ref="A25:B25"/>
    <mergeCell ref="C25:D25"/>
    <mergeCell ref="A26:B26"/>
    <mergeCell ref="C26:D26"/>
  </mergeCells>
  <conditionalFormatting sqref="E20">
    <cfRule type="cellIs" dxfId="5" priority="3" stopIfTrue="1" operator="lessThan">
      <formula>300</formula>
    </cfRule>
  </conditionalFormatting>
  <conditionalFormatting sqref="F20:F21">
    <cfRule type="cellIs" dxfId="4" priority="2" stopIfTrue="1" operator="equal">
      <formula>"No"</formula>
    </cfRule>
  </conditionalFormatting>
  <conditionalFormatting sqref="B20 D20">
    <cfRule type="cellIs" dxfId="3" priority="1" stopIfTrue="1" operator="lessThan">
      <formula>1365</formula>
    </cfRule>
  </conditionalFormatting>
  <printOptions horizontalCentered="1"/>
  <pageMargins left="0.5" right="0.5" top="0.5" bottom="0.5" header="0.5" footer="0.5"/>
  <pageSetup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pageSetUpPr fitToPage="1"/>
  </sheetPr>
  <dimension ref="A1:E26"/>
  <sheetViews>
    <sheetView workbookViewId="0">
      <pane ySplit="6" topLeftCell="A7" activePane="bottomLeft" state="frozen"/>
      <selection pane="bottomLeft" activeCell="A7" sqref="A7"/>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43" t="s">
        <v>93</v>
      </c>
      <c r="B1" s="243"/>
      <c r="C1" s="243"/>
      <c r="D1" s="243"/>
      <c r="E1" s="243"/>
    </row>
    <row r="2" spans="1:5" ht="41.25" customHeight="1" x14ac:dyDescent="0.2">
      <c r="A2" s="232" t="s">
        <v>94</v>
      </c>
      <c r="B2" s="233"/>
      <c r="C2" s="233"/>
      <c r="D2" s="233"/>
      <c r="E2" s="233"/>
    </row>
    <row r="3" spans="1:5" x14ac:dyDescent="0.2">
      <c r="A3" s="65"/>
      <c r="B3" s="249" t="s">
        <v>53</v>
      </c>
      <c r="C3" s="245"/>
      <c r="D3" s="245"/>
      <c r="E3" s="245"/>
    </row>
    <row r="4" spans="1:5" x14ac:dyDescent="0.2">
      <c r="A4" s="66"/>
      <c r="B4" s="246" t="s">
        <v>54</v>
      </c>
      <c r="C4" s="247"/>
      <c r="D4" s="247"/>
      <c r="E4" s="248"/>
    </row>
    <row r="5" spans="1:5" x14ac:dyDescent="0.2">
      <c r="A5" s="67"/>
      <c r="B5" s="249" t="s">
        <v>55</v>
      </c>
      <c r="C5" s="245"/>
      <c r="D5" s="245"/>
      <c r="E5" s="245"/>
    </row>
    <row r="6" spans="1:5" ht="18" customHeight="1" x14ac:dyDescent="0.2">
      <c r="A6" s="253" t="s">
        <v>56</v>
      </c>
      <c r="B6" s="254"/>
      <c r="C6" s="255"/>
      <c r="D6" s="239"/>
      <c r="E6" s="239"/>
    </row>
    <row r="7" spans="1:5" ht="15.75" x14ac:dyDescent="0.2">
      <c r="A7" s="71" t="s">
        <v>58</v>
      </c>
      <c r="B7" s="234" t="s">
        <v>59</v>
      </c>
      <c r="C7" s="235"/>
      <c r="D7" s="236" t="s">
        <v>60</v>
      </c>
      <c r="E7" s="236"/>
    </row>
    <row r="8" spans="1:5" ht="18" x14ac:dyDescent="0.2">
      <c r="A8" s="72"/>
      <c r="B8" s="237"/>
      <c r="C8" s="238"/>
      <c r="D8" s="239"/>
      <c r="E8" s="239"/>
    </row>
    <row r="9" spans="1:5" s="75" customFormat="1" ht="39.75" customHeight="1" x14ac:dyDescent="0.2">
      <c r="A9" s="73"/>
      <c r="B9" s="74" t="s">
        <v>88</v>
      </c>
      <c r="C9" s="74" t="s">
        <v>89</v>
      </c>
      <c r="D9" s="74" t="s">
        <v>95</v>
      </c>
      <c r="E9" s="74" t="s">
        <v>91</v>
      </c>
    </row>
    <row r="10" spans="1:5" s="78" customFormat="1" ht="25.5" x14ac:dyDescent="0.25">
      <c r="A10" s="76" t="s">
        <v>61</v>
      </c>
      <c r="B10" s="77"/>
      <c r="C10" s="224"/>
      <c r="D10" s="77"/>
      <c r="E10" s="224"/>
    </row>
    <row r="11" spans="1:5" s="78" customFormat="1" ht="30" customHeight="1" x14ac:dyDescent="0.25">
      <c r="A11" s="76" t="s">
        <v>62</v>
      </c>
      <c r="B11" s="79"/>
      <c r="C11" s="225"/>
      <c r="D11" s="79"/>
      <c r="E11" s="225"/>
    </row>
    <row r="12" spans="1:5" s="78" customFormat="1" ht="30" customHeight="1" x14ac:dyDescent="0.25">
      <c r="A12" s="76" t="s">
        <v>63</v>
      </c>
      <c r="B12" s="79"/>
      <c r="C12" s="225"/>
      <c r="D12" s="79"/>
      <c r="E12" s="225"/>
    </row>
    <row r="13" spans="1:5" s="78" customFormat="1" ht="30" customHeight="1" x14ac:dyDescent="0.25">
      <c r="A13" s="76" t="s">
        <v>64</v>
      </c>
      <c r="B13" s="80">
        <f>SUM(B12-B11)*24</f>
        <v>0</v>
      </c>
      <c r="C13" s="226"/>
      <c r="D13" s="80">
        <f>SUM(D12-D11)*24</f>
        <v>0</v>
      </c>
      <c r="E13" s="226"/>
    </row>
    <row r="14" spans="1:5" s="78" customFormat="1" ht="30" customHeight="1" x14ac:dyDescent="0.25">
      <c r="A14" s="76" t="s">
        <v>65</v>
      </c>
      <c r="B14" s="77"/>
      <c r="C14" s="224"/>
      <c r="D14" s="77"/>
      <c r="E14" s="224"/>
    </row>
    <row r="15" spans="1:5" s="78" customFormat="1" ht="30" customHeight="1" x14ac:dyDescent="0.25">
      <c r="A15" s="76" t="s">
        <v>67</v>
      </c>
      <c r="B15" s="79"/>
      <c r="C15" s="225"/>
      <c r="D15" s="79"/>
      <c r="E15" s="225"/>
    </row>
    <row r="16" spans="1:5" s="78" customFormat="1" ht="30" customHeight="1" x14ac:dyDescent="0.25">
      <c r="A16" s="76" t="s">
        <v>68</v>
      </c>
      <c r="B16" s="81"/>
      <c r="C16" s="225"/>
      <c r="D16" s="81"/>
      <c r="E16" s="225"/>
    </row>
    <row r="17" spans="1:5" s="78" customFormat="1" ht="30" customHeight="1" x14ac:dyDescent="0.25">
      <c r="A17" s="76" t="s">
        <v>69</v>
      </c>
      <c r="B17" s="80">
        <f>SUM(B16-B15)*24</f>
        <v>0</v>
      </c>
      <c r="C17" s="226"/>
      <c r="D17" s="80">
        <f>SUM(D16-D15)*24</f>
        <v>0</v>
      </c>
      <c r="E17" s="226"/>
    </row>
    <row r="18" spans="1:5" s="78" customFormat="1" ht="45.75" customHeight="1" x14ac:dyDescent="0.25">
      <c r="A18" s="76" t="s">
        <v>70</v>
      </c>
      <c r="B18" s="82"/>
      <c r="C18" s="83"/>
      <c r="D18" s="82"/>
      <c r="E18" s="83"/>
    </row>
    <row r="19" spans="1:5" s="78" customFormat="1" ht="31.5" customHeight="1" x14ac:dyDescent="0.25">
      <c r="A19" s="84" t="s">
        <v>73</v>
      </c>
      <c r="B19" s="85">
        <f>SUM(B10,B14)</f>
        <v>0</v>
      </c>
      <c r="C19" s="227"/>
      <c r="D19" s="85">
        <f>SUM(D10,D14)</f>
        <v>0</v>
      </c>
      <c r="E19" s="227"/>
    </row>
    <row r="20" spans="1:5" s="78" customFormat="1" ht="31.5" customHeight="1" x14ac:dyDescent="0.25">
      <c r="A20" s="84" t="s">
        <v>74</v>
      </c>
      <c r="B20" s="86">
        <f>SUM(B10*B13+B14*B17+B18)</f>
        <v>0</v>
      </c>
      <c r="C20" s="228"/>
      <c r="D20" s="86">
        <f>SUM(D10*D13+D14*D17+D18)</f>
        <v>0</v>
      </c>
      <c r="E20" s="228"/>
    </row>
    <row r="21" spans="1:5" s="78" customFormat="1" ht="51.75" customHeight="1" x14ac:dyDescent="0.25">
      <c r="A21" s="229" t="s">
        <v>96</v>
      </c>
      <c r="B21" s="230"/>
      <c r="C21" s="230"/>
      <c r="D21" s="230"/>
      <c r="E21" s="231"/>
    </row>
    <row r="22" spans="1:5" ht="7.5" customHeight="1" x14ac:dyDescent="0.2">
      <c r="A22" s="252"/>
      <c r="B22" s="252"/>
      <c r="C22" s="252"/>
      <c r="D22" s="252"/>
      <c r="E22" s="252"/>
    </row>
    <row r="23" spans="1:5" ht="51.75" customHeight="1" x14ac:dyDescent="0.2">
      <c r="A23" s="232" t="s">
        <v>97</v>
      </c>
      <c r="B23" s="233"/>
      <c r="C23" s="233"/>
      <c r="D23" s="233"/>
      <c r="E23" s="233"/>
    </row>
    <row r="24" spans="1:5" s="78" customFormat="1" ht="24.95" customHeight="1" x14ac:dyDescent="0.25">
      <c r="A24" s="220" t="s">
        <v>75</v>
      </c>
      <c r="B24" s="221"/>
      <c r="C24" s="89" t="s">
        <v>76</v>
      </c>
      <c r="D24" s="92"/>
      <c r="E24" s="93" t="s">
        <v>77</v>
      </c>
    </row>
    <row r="25" spans="1:5" ht="15.75" customHeight="1" x14ac:dyDescent="0.2">
      <c r="A25" s="250"/>
      <c r="B25" s="251"/>
      <c r="C25" s="250"/>
      <c r="D25" s="251"/>
      <c r="E25" s="94"/>
    </row>
    <row r="26" spans="1:5" ht="14.25" customHeight="1" x14ac:dyDescent="0.2">
      <c r="A26" s="250"/>
      <c r="B26" s="251"/>
      <c r="C26" s="250"/>
      <c r="D26" s="251"/>
      <c r="E26" s="94"/>
    </row>
  </sheetData>
  <mergeCells count="25">
    <mergeCell ref="A6:C6"/>
    <mergeCell ref="D6:E6"/>
    <mergeCell ref="A1:E1"/>
    <mergeCell ref="A2:E2"/>
    <mergeCell ref="B3:E3"/>
    <mergeCell ref="B4:E4"/>
    <mergeCell ref="B5:E5"/>
    <mergeCell ref="A22:E22"/>
    <mergeCell ref="B7:C7"/>
    <mergeCell ref="D7:E7"/>
    <mergeCell ref="B8:C8"/>
    <mergeCell ref="D8:E8"/>
    <mergeCell ref="C10:C13"/>
    <mergeCell ref="E10:E13"/>
    <mergeCell ref="C14:C17"/>
    <mergeCell ref="E14:E17"/>
    <mergeCell ref="C19:C20"/>
    <mergeCell ref="E19:E20"/>
    <mergeCell ref="A21:E21"/>
    <mergeCell ref="A23:E23"/>
    <mergeCell ref="A24:B24"/>
    <mergeCell ref="A25:B25"/>
    <mergeCell ref="C25:D25"/>
    <mergeCell ref="A26:B26"/>
    <mergeCell ref="C26:D26"/>
  </mergeCells>
  <conditionalFormatting sqref="E20">
    <cfRule type="cellIs" dxfId="2" priority="3" stopIfTrue="1" operator="lessThan">
      <formula>300</formula>
    </cfRule>
  </conditionalFormatting>
  <conditionalFormatting sqref="F20:F21">
    <cfRule type="cellIs" dxfId="1" priority="2" stopIfTrue="1" operator="equal">
      <formula>"No"</formula>
    </cfRule>
  </conditionalFormatting>
  <conditionalFormatting sqref="B20 D20">
    <cfRule type="cellIs" dxfId="0" priority="1" stopIfTrue="1" operator="lessThan">
      <formula>1365</formula>
    </cfRule>
  </conditionalFormatting>
  <printOptions horizontalCentered="1"/>
  <pageMargins left="0.5" right="0.5" top="0.5" bottom="0.5"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7"/>
  <sheetViews>
    <sheetView workbookViewId="0">
      <selection sqref="A1:K1"/>
    </sheetView>
  </sheetViews>
  <sheetFormatPr defaultRowHeight="15" x14ac:dyDescent="0.25"/>
  <cols>
    <col min="5" max="5" width="25.42578125" customWidth="1"/>
    <col min="6" max="6" width="18" customWidth="1"/>
    <col min="7" max="7" width="19" customWidth="1"/>
    <col min="8" max="8" width="16.28515625" customWidth="1"/>
    <col min="9" max="9" width="20.140625" customWidth="1"/>
    <col min="10" max="10" width="17.5703125" customWidth="1"/>
    <col min="11" max="11" width="25" customWidth="1"/>
  </cols>
  <sheetData>
    <row r="1" spans="1:11" ht="15.75" x14ac:dyDescent="0.25">
      <c r="A1" s="100" t="s">
        <v>85</v>
      </c>
      <c r="B1" s="100"/>
      <c r="C1" s="100"/>
      <c r="D1" s="100"/>
      <c r="E1" s="100"/>
      <c r="F1" s="100"/>
      <c r="G1" s="100"/>
      <c r="H1" s="100"/>
      <c r="I1" s="100"/>
      <c r="J1" s="100"/>
      <c r="K1" s="100"/>
    </row>
    <row r="2" spans="1:11" ht="15.75" x14ac:dyDescent="0.25">
      <c r="A2" s="100" t="s">
        <v>8</v>
      </c>
      <c r="B2" s="100"/>
      <c r="C2" s="100"/>
      <c r="D2" s="100"/>
      <c r="E2" s="100"/>
      <c r="F2" s="100"/>
      <c r="G2" s="100"/>
      <c r="H2" s="100"/>
      <c r="I2" s="100"/>
      <c r="J2" s="100"/>
      <c r="K2" s="100"/>
    </row>
    <row r="3" spans="1:11" ht="85.5" customHeight="1" x14ac:dyDescent="0.25">
      <c r="A3" s="146" t="s">
        <v>119</v>
      </c>
      <c r="B3" s="146"/>
      <c r="C3" s="146"/>
      <c r="D3" s="146"/>
      <c r="E3" s="146"/>
      <c r="F3" s="146"/>
      <c r="G3" s="146"/>
      <c r="H3" s="146"/>
      <c r="I3" s="146"/>
      <c r="J3" s="146"/>
      <c r="K3" s="146"/>
    </row>
    <row r="4" spans="1:11" ht="8.25" customHeight="1" x14ac:dyDescent="0.25">
      <c r="A4" s="114"/>
      <c r="B4" s="114"/>
      <c r="C4" s="114"/>
      <c r="D4" s="114"/>
      <c r="E4" s="114"/>
      <c r="F4" s="114"/>
      <c r="G4" s="114"/>
      <c r="H4" s="114"/>
      <c r="I4" s="114"/>
      <c r="J4" s="114"/>
      <c r="K4" s="114"/>
    </row>
    <row r="5" spans="1:11" ht="42.95" customHeight="1" x14ac:dyDescent="0.25">
      <c r="A5" s="148" t="s">
        <v>115</v>
      </c>
      <c r="B5" s="149"/>
      <c r="C5" s="149"/>
      <c r="D5" s="149"/>
      <c r="E5" s="149"/>
      <c r="F5" s="149"/>
      <c r="G5" s="149"/>
      <c r="H5" s="149"/>
      <c r="I5" s="149"/>
      <c r="J5" s="149"/>
      <c r="K5" s="150"/>
    </row>
    <row r="6" spans="1:11" ht="29.25" customHeight="1" x14ac:dyDescent="0.25">
      <c r="A6" s="147" t="s">
        <v>99</v>
      </c>
      <c r="B6" s="147"/>
      <c r="C6" s="147"/>
      <c r="D6" s="147" t="s">
        <v>117</v>
      </c>
      <c r="E6" s="147"/>
      <c r="F6" s="147" t="s">
        <v>118</v>
      </c>
      <c r="G6" s="147"/>
      <c r="H6" s="147" t="s">
        <v>116</v>
      </c>
      <c r="I6" s="147"/>
      <c r="J6" s="147" t="s">
        <v>114</v>
      </c>
      <c r="K6" s="147"/>
    </row>
    <row r="7" spans="1:11" x14ac:dyDescent="0.25">
      <c r="A7" s="136" t="s">
        <v>100</v>
      </c>
      <c r="B7" s="137"/>
      <c r="C7" s="138"/>
      <c r="D7" s="157"/>
      <c r="E7" s="158"/>
      <c r="F7" s="157"/>
      <c r="G7" s="158"/>
      <c r="H7" s="157"/>
      <c r="I7" s="158"/>
      <c r="J7" s="157"/>
      <c r="K7" s="158"/>
    </row>
    <row r="8" spans="1:11" x14ac:dyDescent="0.25">
      <c r="A8" s="139"/>
      <c r="B8" s="140"/>
      <c r="C8" s="141"/>
      <c r="D8" s="159"/>
      <c r="E8" s="160"/>
      <c r="F8" s="159"/>
      <c r="G8" s="160"/>
      <c r="H8" s="159"/>
      <c r="I8" s="160"/>
      <c r="J8" s="159"/>
      <c r="K8" s="160"/>
    </row>
    <row r="9" spans="1:11" ht="54.6" customHeight="1" x14ac:dyDescent="0.25">
      <c r="A9" s="142"/>
      <c r="B9" s="143"/>
      <c r="C9" s="144"/>
      <c r="D9" s="161"/>
      <c r="E9" s="162"/>
      <c r="F9" s="161"/>
      <c r="G9" s="162"/>
      <c r="H9" s="161"/>
      <c r="I9" s="162"/>
      <c r="J9" s="161"/>
      <c r="K9" s="162"/>
    </row>
    <row r="10" spans="1:11" x14ac:dyDescent="0.25">
      <c r="A10" s="136" t="s">
        <v>101</v>
      </c>
      <c r="B10" s="137"/>
      <c r="C10" s="138"/>
      <c r="D10" s="157"/>
      <c r="E10" s="158"/>
      <c r="F10" s="157"/>
      <c r="G10" s="158"/>
      <c r="H10" s="157"/>
      <c r="I10" s="158"/>
      <c r="J10" s="157"/>
      <c r="K10" s="158"/>
    </row>
    <row r="11" spans="1:11" x14ac:dyDescent="0.25">
      <c r="A11" s="139"/>
      <c r="B11" s="140"/>
      <c r="C11" s="141"/>
      <c r="D11" s="159"/>
      <c r="E11" s="160"/>
      <c r="F11" s="159"/>
      <c r="G11" s="160"/>
      <c r="H11" s="159"/>
      <c r="I11" s="160"/>
      <c r="J11" s="159"/>
      <c r="K11" s="160"/>
    </row>
    <row r="12" spans="1:11" ht="48.95" customHeight="1" x14ac:dyDescent="0.25">
      <c r="A12" s="142"/>
      <c r="B12" s="143"/>
      <c r="C12" s="144"/>
      <c r="D12" s="161"/>
      <c r="E12" s="162"/>
      <c r="F12" s="161"/>
      <c r="G12" s="162"/>
      <c r="H12" s="161"/>
      <c r="I12" s="162"/>
      <c r="J12" s="161"/>
      <c r="K12" s="162"/>
    </row>
    <row r="13" spans="1:11" x14ac:dyDescent="0.25">
      <c r="A13" s="136" t="s">
        <v>102</v>
      </c>
      <c r="B13" s="137"/>
      <c r="C13" s="138"/>
      <c r="D13" s="157"/>
      <c r="E13" s="158"/>
      <c r="F13" s="157"/>
      <c r="G13" s="158"/>
      <c r="H13" s="157"/>
      <c r="I13" s="158"/>
      <c r="J13" s="157"/>
      <c r="K13" s="158"/>
    </row>
    <row r="14" spans="1:11" x14ac:dyDescent="0.25">
      <c r="A14" s="139"/>
      <c r="B14" s="140"/>
      <c r="C14" s="141"/>
      <c r="D14" s="159"/>
      <c r="E14" s="160"/>
      <c r="F14" s="159"/>
      <c r="G14" s="160"/>
      <c r="H14" s="159"/>
      <c r="I14" s="160"/>
      <c r="J14" s="159"/>
      <c r="K14" s="160"/>
    </row>
    <row r="15" spans="1:11" ht="39.950000000000003" customHeight="1" x14ac:dyDescent="0.25">
      <c r="A15" s="142"/>
      <c r="B15" s="143"/>
      <c r="C15" s="144"/>
      <c r="D15" s="161"/>
      <c r="E15" s="162"/>
      <c r="F15" s="161"/>
      <c r="G15" s="162"/>
      <c r="H15" s="161"/>
      <c r="I15" s="162"/>
      <c r="J15" s="161"/>
      <c r="K15" s="162"/>
    </row>
    <row r="16" spans="1:11" ht="89.1" customHeight="1" x14ac:dyDescent="0.25">
      <c r="A16" s="154" t="s">
        <v>103</v>
      </c>
      <c r="B16" s="155"/>
      <c r="C16" s="156"/>
      <c r="D16" s="166"/>
      <c r="E16" s="150"/>
      <c r="F16" s="166"/>
      <c r="G16" s="150"/>
      <c r="H16" s="166"/>
      <c r="I16" s="150"/>
      <c r="J16" s="166"/>
      <c r="K16" s="150"/>
    </row>
    <row r="17" spans="1:11" x14ac:dyDescent="0.25">
      <c r="A17" s="136" t="s">
        <v>104</v>
      </c>
      <c r="B17" s="137"/>
      <c r="C17" s="138"/>
      <c r="D17" s="157"/>
      <c r="E17" s="158"/>
      <c r="F17" s="157"/>
      <c r="G17" s="158"/>
      <c r="H17" s="157"/>
      <c r="I17" s="158"/>
      <c r="J17" s="157"/>
      <c r="K17" s="158"/>
    </row>
    <row r="18" spans="1:11" x14ac:dyDescent="0.25">
      <c r="A18" s="139"/>
      <c r="B18" s="140"/>
      <c r="C18" s="141"/>
      <c r="D18" s="159"/>
      <c r="E18" s="160"/>
      <c r="F18" s="159"/>
      <c r="G18" s="160"/>
      <c r="H18" s="159"/>
      <c r="I18" s="160"/>
      <c r="J18" s="159"/>
      <c r="K18" s="160"/>
    </row>
    <row r="19" spans="1:11" ht="68.099999999999994" customHeight="1" x14ac:dyDescent="0.25">
      <c r="A19" s="142"/>
      <c r="B19" s="143"/>
      <c r="C19" s="144"/>
      <c r="D19" s="161"/>
      <c r="E19" s="162"/>
      <c r="F19" s="161"/>
      <c r="G19" s="162"/>
      <c r="H19" s="161"/>
      <c r="I19" s="162"/>
      <c r="J19" s="161"/>
      <c r="K19" s="162"/>
    </row>
    <row r="20" spans="1:11" ht="68.099999999999994" customHeight="1" x14ac:dyDescent="0.25">
      <c r="A20" s="169" t="s">
        <v>120</v>
      </c>
      <c r="B20" s="155"/>
      <c r="C20" s="155"/>
      <c r="D20" s="155"/>
      <c r="E20" s="155"/>
      <c r="F20" s="155"/>
      <c r="G20" s="155"/>
      <c r="H20" s="155"/>
      <c r="I20" s="155"/>
      <c r="J20" s="155"/>
      <c r="K20" s="156"/>
    </row>
    <row r="21" spans="1:11" ht="83.1" customHeight="1" x14ac:dyDescent="0.25">
      <c r="A21" s="151" t="s">
        <v>113</v>
      </c>
      <c r="B21" s="152"/>
      <c r="C21" s="152"/>
      <c r="D21" s="152"/>
      <c r="E21" s="152"/>
      <c r="F21" s="152"/>
      <c r="G21" s="152"/>
      <c r="H21" s="152"/>
      <c r="I21" s="152"/>
      <c r="J21" s="152"/>
      <c r="K21" s="153"/>
    </row>
    <row r="22" spans="1:11" ht="30" customHeight="1" x14ac:dyDescent="0.25">
      <c r="A22" s="147" t="s">
        <v>108</v>
      </c>
      <c r="B22" s="147"/>
      <c r="C22" s="147"/>
      <c r="D22" s="147" t="s">
        <v>109</v>
      </c>
      <c r="E22" s="147"/>
      <c r="F22" s="147"/>
      <c r="G22" s="147"/>
      <c r="H22" s="147"/>
      <c r="I22" s="147"/>
      <c r="J22" s="147"/>
      <c r="K22" s="147"/>
    </row>
    <row r="23" spans="1:11" ht="34.5" customHeight="1" x14ac:dyDescent="0.25">
      <c r="A23" s="167"/>
      <c r="B23" s="167"/>
      <c r="C23" s="167"/>
      <c r="D23" s="157" t="s">
        <v>110</v>
      </c>
      <c r="E23" s="163"/>
      <c r="F23" s="163"/>
      <c r="G23" s="163"/>
      <c r="H23" s="163"/>
      <c r="I23" s="163"/>
      <c r="J23" s="163"/>
      <c r="K23" s="158"/>
    </row>
    <row r="24" spans="1:11" ht="23.45" customHeight="1" x14ac:dyDescent="0.25">
      <c r="A24" s="167"/>
      <c r="B24" s="167"/>
      <c r="C24" s="167"/>
      <c r="D24" s="161"/>
      <c r="E24" s="165"/>
      <c r="F24" s="165"/>
      <c r="G24" s="165"/>
      <c r="H24" s="165"/>
      <c r="I24" s="165"/>
      <c r="J24" s="165"/>
      <c r="K24" s="162"/>
    </row>
    <row r="25" spans="1:11" ht="60.95" customHeight="1" x14ac:dyDescent="0.25">
      <c r="A25" s="167"/>
      <c r="B25" s="167"/>
      <c r="C25" s="167"/>
      <c r="D25" s="166" t="s">
        <v>111</v>
      </c>
      <c r="E25" s="149"/>
      <c r="F25" s="149"/>
      <c r="G25" s="149"/>
      <c r="H25" s="149"/>
      <c r="I25" s="149"/>
      <c r="J25" s="149"/>
      <c r="K25" s="150"/>
    </row>
    <row r="26" spans="1:11" ht="23.45" customHeight="1" x14ac:dyDescent="0.25">
      <c r="A26" s="157"/>
      <c r="B26" s="163"/>
      <c r="C26" s="158"/>
      <c r="D26" s="157" t="s">
        <v>110</v>
      </c>
      <c r="E26" s="163"/>
      <c r="F26" s="163"/>
      <c r="G26" s="163"/>
      <c r="H26" s="163"/>
      <c r="I26" s="163"/>
      <c r="J26" s="163"/>
      <c r="K26" s="158"/>
    </row>
    <row r="27" spans="1:11" ht="37.5" customHeight="1" x14ac:dyDescent="0.25">
      <c r="A27" s="159"/>
      <c r="B27" s="164"/>
      <c r="C27" s="160"/>
      <c r="D27" s="161"/>
      <c r="E27" s="165"/>
      <c r="F27" s="165"/>
      <c r="G27" s="165"/>
      <c r="H27" s="165"/>
      <c r="I27" s="165"/>
      <c r="J27" s="165"/>
      <c r="K27" s="162"/>
    </row>
    <row r="28" spans="1:11" ht="60.95" customHeight="1" x14ac:dyDescent="0.25">
      <c r="A28" s="161"/>
      <c r="B28" s="165"/>
      <c r="C28" s="162"/>
      <c r="D28" s="166" t="s">
        <v>111</v>
      </c>
      <c r="E28" s="149"/>
      <c r="F28" s="149"/>
      <c r="G28" s="149"/>
      <c r="H28" s="149"/>
      <c r="I28" s="149"/>
      <c r="J28" s="149"/>
      <c r="K28" s="150"/>
    </row>
    <row r="29" spans="1:11" ht="18" customHeight="1" x14ac:dyDescent="0.25">
      <c r="A29" s="167"/>
      <c r="B29" s="167"/>
      <c r="C29" s="167"/>
      <c r="D29" s="157" t="s">
        <v>110</v>
      </c>
      <c r="E29" s="163"/>
      <c r="F29" s="163"/>
      <c r="G29" s="163"/>
      <c r="H29" s="163"/>
      <c r="I29" s="163"/>
      <c r="J29" s="163"/>
      <c r="K29" s="158"/>
    </row>
    <row r="30" spans="1:11" ht="42" customHeight="1" x14ac:dyDescent="0.25">
      <c r="A30" s="167"/>
      <c r="B30" s="167"/>
      <c r="C30" s="167"/>
      <c r="D30" s="161"/>
      <c r="E30" s="165"/>
      <c r="F30" s="165"/>
      <c r="G30" s="165"/>
      <c r="H30" s="165"/>
      <c r="I30" s="165"/>
      <c r="J30" s="165"/>
      <c r="K30" s="162"/>
    </row>
    <row r="31" spans="1:11" ht="60" customHeight="1" x14ac:dyDescent="0.25">
      <c r="A31" s="167"/>
      <c r="B31" s="167"/>
      <c r="C31" s="167"/>
      <c r="D31" s="166" t="s">
        <v>111</v>
      </c>
      <c r="E31" s="149"/>
      <c r="F31" s="149"/>
      <c r="G31" s="149"/>
      <c r="H31" s="149"/>
      <c r="I31" s="149"/>
      <c r="J31" s="149"/>
      <c r="K31" s="150"/>
    </row>
    <row r="32" spans="1:11" x14ac:dyDescent="0.25">
      <c r="A32" s="168"/>
      <c r="B32" s="168"/>
      <c r="C32" s="168"/>
      <c r="D32" s="157" t="s">
        <v>110</v>
      </c>
      <c r="E32" s="163"/>
      <c r="F32" s="163"/>
      <c r="G32" s="163"/>
      <c r="H32" s="163"/>
      <c r="I32" s="163"/>
      <c r="J32" s="163"/>
      <c r="K32" s="158"/>
    </row>
    <row r="33" spans="1:11" ht="49.5" customHeight="1" x14ac:dyDescent="0.25">
      <c r="A33" s="168"/>
      <c r="B33" s="168"/>
      <c r="C33" s="168"/>
      <c r="D33" s="161"/>
      <c r="E33" s="165"/>
      <c r="F33" s="165"/>
      <c r="G33" s="165"/>
      <c r="H33" s="165"/>
      <c r="I33" s="165"/>
      <c r="J33" s="165"/>
      <c r="K33" s="162"/>
    </row>
    <row r="34" spans="1:11" ht="69.599999999999994" customHeight="1" x14ac:dyDescent="0.25">
      <c r="A34" s="168"/>
      <c r="B34" s="168"/>
      <c r="C34" s="168"/>
      <c r="D34" s="166" t="s">
        <v>112</v>
      </c>
      <c r="E34" s="149"/>
      <c r="F34" s="149"/>
      <c r="G34" s="149"/>
      <c r="H34" s="149"/>
      <c r="I34" s="149"/>
      <c r="J34" s="149"/>
      <c r="K34" s="150"/>
    </row>
    <row r="35" spans="1:11" x14ac:dyDescent="0.25">
      <c r="A35" s="157"/>
      <c r="B35" s="163"/>
      <c r="C35" s="158"/>
      <c r="D35" s="157" t="s">
        <v>110</v>
      </c>
      <c r="E35" s="163"/>
      <c r="F35" s="163"/>
      <c r="G35" s="163"/>
      <c r="H35" s="163"/>
      <c r="I35" s="163"/>
      <c r="J35" s="163"/>
      <c r="K35" s="158"/>
    </row>
    <row r="36" spans="1:11" ht="48" customHeight="1" x14ac:dyDescent="0.25">
      <c r="A36" s="159"/>
      <c r="B36" s="164"/>
      <c r="C36" s="160"/>
      <c r="D36" s="161"/>
      <c r="E36" s="165"/>
      <c r="F36" s="165"/>
      <c r="G36" s="165"/>
      <c r="H36" s="165"/>
      <c r="I36" s="165"/>
      <c r="J36" s="165"/>
      <c r="K36" s="162"/>
    </row>
    <row r="37" spans="1:11" ht="72.599999999999994" customHeight="1" x14ac:dyDescent="0.25">
      <c r="A37" s="161"/>
      <c r="B37" s="165"/>
      <c r="C37" s="162"/>
      <c r="D37" s="166" t="s">
        <v>111</v>
      </c>
      <c r="E37" s="149"/>
      <c r="F37" s="149"/>
      <c r="G37" s="149"/>
      <c r="H37" s="149"/>
      <c r="I37" s="149"/>
      <c r="J37" s="149"/>
      <c r="K37" s="150"/>
    </row>
  </sheetData>
  <mergeCells count="54">
    <mergeCell ref="D17:E19"/>
    <mergeCell ref="F17:G19"/>
    <mergeCell ref="H17:I19"/>
    <mergeCell ref="J17:K19"/>
    <mergeCell ref="A20:K20"/>
    <mergeCell ref="D13:E15"/>
    <mergeCell ref="F13:G15"/>
    <mergeCell ref="H13:I15"/>
    <mergeCell ref="J13:K15"/>
    <mergeCell ref="D16:E16"/>
    <mergeCell ref="F16:G16"/>
    <mergeCell ref="H16:I16"/>
    <mergeCell ref="J16:K16"/>
    <mergeCell ref="A35:C37"/>
    <mergeCell ref="D35:K36"/>
    <mergeCell ref="D37:K37"/>
    <mergeCell ref="A29:C31"/>
    <mergeCell ref="A23:C25"/>
    <mergeCell ref="A26:C28"/>
    <mergeCell ref="A32:C34"/>
    <mergeCell ref="D23:K24"/>
    <mergeCell ref="D25:K25"/>
    <mergeCell ref="D26:K27"/>
    <mergeCell ref="D28:K28"/>
    <mergeCell ref="D29:K30"/>
    <mergeCell ref="D31:K31"/>
    <mergeCell ref="D32:K33"/>
    <mergeCell ref="D34:K34"/>
    <mergeCell ref="A21:K21"/>
    <mergeCell ref="A22:C22"/>
    <mergeCell ref="D22:K22"/>
    <mergeCell ref="A7:C9"/>
    <mergeCell ref="A10:C12"/>
    <mergeCell ref="A17:C19"/>
    <mergeCell ref="A13:C15"/>
    <mergeCell ref="A16:C16"/>
    <mergeCell ref="D7:E9"/>
    <mergeCell ref="F7:G9"/>
    <mergeCell ref="H7:I9"/>
    <mergeCell ref="J7:K9"/>
    <mergeCell ref="D10:E12"/>
    <mergeCell ref="F10:G12"/>
    <mergeCell ref="H10:I12"/>
    <mergeCell ref="J10:K12"/>
    <mergeCell ref="A1:K1"/>
    <mergeCell ref="A2:K2"/>
    <mergeCell ref="A3:K3"/>
    <mergeCell ref="A6:C6"/>
    <mergeCell ref="A4:K4"/>
    <mergeCell ref="D6:E6"/>
    <mergeCell ref="F6:G6"/>
    <mergeCell ref="H6:I6"/>
    <mergeCell ref="J6:K6"/>
    <mergeCell ref="A5:K5"/>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workbookViewId="0">
      <selection sqref="A1:K1"/>
    </sheetView>
  </sheetViews>
  <sheetFormatPr defaultRowHeight="15" x14ac:dyDescent="0.25"/>
  <cols>
    <col min="5" max="5" width="25.42578125" customWidth="1"/>
    <col min="6" max="6" width="18" customWidth="1"/>
    <col min="7" max="7" width="19" customWidth="1"/>
    <col min="8" max="8" width="16.28515625" customWidth="1"/>
    <col min="9" max="9" width="20.140625" customWidth="1"/>
    <col min="10" max="10" width="17.5703125" customWidth="1"/>
    <col min="11" max="11" width="25" customWidth="1"/>
  </cols>
  <sheetData>
    <row r="1" spans="1:11" ht="15.75" x14ac:dyDescent="0.25">
      <c r="A1" s="100" t="s">
        <v>85</v>
      </c>
      <c r="B1" s="100"/>
      <c r="C1" s="100"/>
      <c r="D1" s="100"/>
      <c r="E1" s="100"/>
      <c r="F1" s="100"/>
      <c r="G1" s="100"/>
      <c r="H1" s="100"/>
      <c r="I1" s="100"/>
      <c r="J1" s="100"/>
      <c r="K1" s="100"/>
    </row>
    <row r="2" spans="1:11" ht="15.75" x14ac:dyDescent="0.25">
      <c r="A2" s="100" t="s">
        <v>8</v>
      </c>
      <c r="B2" s="100"/>
      <c r="C2" s="100"/>
      <c r="D2" s="100"/>
      <c r="E2" s="100"/>
      <c r="F2" s="100"/>
      <c r="G2" s="100"/>
      <c r="H2" s="100"/>
      <c r="I2" s="100"/>
      <c r="J2" s="100"/>
      <c r="K2" s="100"/>
    </row>
    <row r="3" spans="1:11" ht="85.5" customHeight="1" x14ac:dyDescent="0.25">
      <c r="A3" s="146" t="s">
        <v>119</v>
      </c>
      <c r="B3" s="146"/>
      <c r="C3" s="146"/>
      <c r="D3" s="146"/>
      <c r="E3" s="146"/>
      <c r="F3" s="146"/>
      <c r="G3" s="146"/>
      <c r="H3" s="146"/>
      <c r="I3" s="146"/>
      <c r="J3" s="146"/>
      <c r="K3" s="146"/>
    </row>
    <row r="4" spans="1:11" ht="8.25" customHeight="1" x14ac:dyDescent="0.25">
      <c r="A4" s="114"/>
      <c r="B4" s="114"/>
      <c r="C4" s="114"/>
      <c r="D4" s="114"/>
      <c r="E4" s="114"/>
      <c r="F4" s="114"/>
      <c r="G4" s="114"/>
      <c r="H4" s="114"/>
      <c r="I4" s="114"/>
      <c r="J4" s="114"/>
      <c r="K4" s="114"/>
    </row>
    <row r="5" spans="1:11" ht="42.95" customHeight="1" x14ac:dyDescent="0.25">
      <c r="A5" s="148" t="s">
        <v>115</v>
      </c>
      <c r="B5" s="149"/>
      <c r="C5" s="149"/>
      <c r="D5" s="149"/>
      <c r="E5" s="149"/>
      <c r="F5" s="149"/>
      <c r="G5" s="149"/>
      <c r="H5" s="149"/>
      <c r="I5" s="149"/>
      <c r="J5" s="149"/>
      <c r="K5" s="150"/>
    </row>
    <row r="6" spans="1:11" ht="29.25" customHeight="1" x14ac:dyDescent="0.25">
      <c r="A6" s="147" t="s">
        <v>99</v>
      </c>
      <c r="B6" s="147"/>
      <c r="C6" s="147"/>
      <c r="D6" s="147" t="s">
        <v>117</v>
      </c>
      <c r="E6" s="147"/>
      <c r="F6" s="147" t="s">
        <v>118</v>
      </c>
      <c r="G6" s="147"/>
      <c r="H6" s="147" t="s">
        <v>116</v>
      </c>
      <c r="I6" s="147"/>
      <c r="J6" s="147" t="s">
        <v>114</v>
      </c>
      <c r="K6" s="147"/>
    </row>
    <row r="7" spans="1:11" x14ac:dyDescent="0.25">
      <c r="A7" s="136" t="s">
        <v>100</v>
      </c>
      <c r="B7" s="137"/>
      <c r="C7" s="138"/>
      <c r="D7" s="157"/>
      <c r="E7" s="158"/>
      <c r="F7" s="157"/>
      <c r="G7" s="158"/>
      <c r="H7" s="157"/>
      <c r="I7" s="158"/>
      <c r="J7" s="157"/>
      <c r="K7" s="158"/>
    </row>
    <row r="8" spans="1:11" x14ac:dyDescent="0.25">
      <c r="A8" s="139"/>
      <c r="B8" s="140"/>
      <c r="C8" s="141"/>
      <c r="D8" s="159"/>
      <c r="E8" s="160"/>
      <c r="F8" s="159"/>
      <c r="G8" s="160"/>
      <c r="H8" s="159"/>
      <c r="I8" s="160"/>
      <c r="J8" s="159"/>
      <c r="K8" s="160"/>
    </row>
    <row r="9" spans="1:11" ht="54.6" customHeight="1" x14ac:dyDescent="0.25">
      <c r="A9" s="142"/>
      <c r="B9" s="143"/>
      <c r="C9" s="144"/>
      <c r="D9" s="161"/>
      <c r="E9" s="162"/>
      <c r="F9" s="161"/>
      <c r="G9" s="162"/>
      <c r="H9" s="161"/>
      <c r="I9" s="162"/>
      <c r="J9" s="161"/>
      <c r="K9" s="162"/>
    </row>
    <row r="10" spans="1:11" x14ac:dyDescent="0.25">
      <c r="A10" s="136" t="s">
        <v>101</v>
      </c>
      <c r="B10" s="137"/>
      <c r="C10" s="138"/>
      <c r="D10" s="157"/>
      <c r="E10" s="158"/>
      <c r="F10" s="157"/>
      <c r="G10" s="158"/>
      <c r="H10" s="157"/>
      <c r="I10" s="158"/>
      <c r="J10" s="157"/>
      <c r="K10" s="158"/>
    </row>
    <row r="11" spans="1:11" x14ac:dyDescent="0.25">
      <c r="A11" s="139"/>
      <c r="B11" s="140"/>
      <c r="C11" s="141"/>
      <c r="D11" s="159"/>
      <c r="E11" s="160"/>
      <c r="F11" s="159"/>
      <c r="G11" s="160"/>
      <c r="H11" s="159"/>
      <c r="I11" s="160"/>
      <c r="J11" s="159"/>
      <c r="K11" s="160"/>
    </row>
    <row r="12" spans="1:11" ht="48.95" customHeight="1" x14ac:dyDescent="0.25">
      <c r="A12" s="142"/>
      <c r="B12" s="143"/>
      <c r="C12" s="144"/>
      <c r="D12" s="161"/>
      <c r="E12" s="162"/>
      <c r="F12" s="161"/>
      <c r="G12" s="162"/>
      <c r="H12" s="161"/>
      <c r="I12" s="162"/>
      <c r="J12" s="161"/>
      <c r="K12" s="162"/>
    </row>
    <row r="13" spans="1:11" x14ac:dyDescent="0.25">
      <c r="A13" s="136" t="s">
        <v>102</v>
      </c>
      <c r="B13" s="137"/>
      <c r="C13" s="138"/>
      <c r="D13" s="157"/>
      <c r="E13" s="158"/>
      <c r="F13" s="157"/>
      <c r="G13" s="158"/>
      <c r="H13" s="157"/>
      <c r="I13" s="158"/>
      <c r="J13" s="157"/>
      <c r="K13" s="158"/>
    </row>
    <row r="14" spans="1:11" x14ac:dyDescent="0.25">
      <c r="A14" s="139"/>
      <c r="B14" s="140"/>
      <c r="C14" s="141"/>
      <c r="D14" s="159"/>
      <c r="E14" s="160"/>
      <c r="F14" s="159"/>
      <c r="G14" s="160"/>
      <c r="H14" s="159"/>
      <c r="I14" s="160"/>
      <c r="J14" s="159"/>
      <c r="K14" s="160"/>
    </row>
    <row r="15" spans="1:11" ht="39.950000000000003" customHeight="1" x14ac:dyDescent="0.25">
      <c r="A15" s="142"/>
      <c r="B15" s="143"/>
      <c r="C15" s="144"/>
      <c r="D15" s="161"/>
      <c r="E15" s="162"/>
      <c r="F15" s="161"/>
      <c r="G15" s="162"/>
      <c r="H15" s="161"/>
      <c r="I15" s="162"/>
      <c r="J15" s="161"/>
      <c r="K15" s="162"/>
    </row>
    <row r="16" spans="1:11" ht="89.1" customHeight="1" x14ac:dyDescent="0.25">
      <c r="A16" s="154" t="s">
        <v>103</v>
      </c>
      <c r="B16" s="155"/>
      <c r="C16" s="156"/>
      <c r="D16" s="166"/>
      <c r="E16" s="150"/>
      <c r="F16" s="166"/>
      <c r="G16" s="150"/>
      <c r="H16" s="166"/>
      <c r="I16" s="150"/>
      <c r="J16" s="166"/>
      <c r="K16" s="150"/>
    </row>
    <row r="17" spans="1:11" x14ac:dyDescent="0.25">
      <c r="A17" s="136" t="s">
        <v>104</v>
      </c>
      <c r="B17" s="137"/>
      <c r="C17" s="138"/>
      <c r="D17" s="157"/>
      <c r="E17" s="158"/>
      <c r="F17" s="157"/>
      <c r="G17" s="158"/>
      <c r="H17" s="157"/>
      <c r="I17" s="158"/>
      <c r="J17" s="157"/>
      <c r="K17" s="158"/>
    </row>
    <row r="18" spans="1:11" x14ac:dyDescent="0.25">
      <c r="A18" s="139"/>
      <c r="B18" s="140"/>
      <c r="C18" s="141"/>
      <c r="D18" s="159"/>
      <c r="E18" s="160"/>
      <c r="F18" s="159"/>
      <c r="G18" s="160"/>
      <c r="H18" s="159"/>
      <c r="I18" s="160"/>
      <c r="J18" s="159"/>
      <c r="K18" s="160"/>
    </row>
    <row r="19" spans="1:11" ht="68.099999999999994" customHeight="1" x14ac:dyDescent="0.25">
      <c r="A19" s="142"/>
      <c r="B19" s="143"/>
      <c r="C19" s="144"/>
      <c r="D19" s="161"/>
      <c r="E19" s="162"/>
      <c r="F19" s="161"/>
      <c r="G19" s="162"/>
      <c r="H19" s="161"/>
      <c r="I19" s="162"/>
      <c r="J19" s="161"/>
      <c r="K19" s="162"/>
    </row>
    <row r="20" spans="1:11" ht="68.099999999999994" customHeight="1" x14ac:dyDescent="0.25">
      <c r="A20" s="169" t="s">
        <v>120</v>
      </c>
      <c r="B20" s="155"/>
      <c r="C20" s="155"/>
      <c r="D20" s="155"/>
      <c r="E20" s="155"/>
      <c r="F20" s="155"/>
      <c r="G20" s="155"/>
      <c r="H20" s="155"/>
      <c r="I20" s="155"/>
      <c r="J20" s="155"/>
      <c r="K20" s="156"/>
    </row>
    <row r="21" spans="1:11" ht="83.1" customHeight="1" x14ac:dyDescent="0.25">
      <c r="A21" s="151" t="s">
        <v>113</v>
      </c>
      <c r="B21" s="152"/>
      <c r="C21" s="152"/>
      <c r="D21" s="152"/>
      <c r="E21" s="152"/>
      <c r="F21" s="152"/>
      <c r="G21" s="152"/>
      <c r="H21" s="152"/>
      <c r="I21" s="152"/>
      <c r="J21" s="152"/>
      <c r="K21" s="153"/>
    </row>
    <row r="22" spans="1:11" ht="30" customHeight="1" x14ac:dyDescent="0.25">
      <c r="A22" s="147" t="s">
        <v>108</v>
      </c>
      <c r="B22" s="147"/>
      <c r="C22" s="147"/>
      <c r="D22" s="147" t="s">
        <v>109</v>
      </c>
      <c r="E22" s="147"/>
      <c r="F22" s="147"/>
      <c r="G22" s="147"/>
      <c r="H22" s="147"/>
      <c r="I22" s="147"/>
      <c r="J22" s="147"/>
      <c r="K22" s="147"/>
    </row>
    <row r="23" spans="1:11" ht="34.5" customHeight="1" x14ac:dyDescent="0.25">
      <c r="A23" s="167"/>
      <c r="B23" s="167"/>
      <c r="C23" s="167"/>
      <c r="D23" s="157" t="s">
        <v>110</v>
      </c>
      <c r="E23" s="163"/>
      <c r="F23" s="163"/>
      <c r="G23" s="163"/>
      <c r="H23" s="163"/>
      <c r="I23" s="163"/>
      <c r="J23" s="163"/>
      <c r="K23" s="158"/>
    </row>
    <row r="24" spans="1:11" ht="23.45" customHeight="1" x14ac:dyDescent="0.25">
      <c r="A24" s="167"/>
      <c r="B24" s="167"/>
      <c r="C24" s="167"/>
      <c r="D24" s="161"/>
      <c r="E24" s="165"/>
      <c r="F24" s="165"/>
      <c r="G24" s="165"/>
      <c r="H24" s="165"/>
      <c r="I24" s="165"/>
      <c r="J24" s="165"/>
      <c r="K24" s="162"/>
    </row>
    <row r="25" spans="1:11" ht="60.95" customHeight="1" x14ac:dyDescent="0.25">
      <c r="A25" s="167"/>
      <c r="B25" s="167"/>
      <c r="C25" s="167"/>
      <c r="D25" s="166" t="s">
        <v>111</v>
      </c>
      <c r="E25" s="149"/>
      <c r="F25" s="149"/>
      <c r="G25" s="149"/>
      <c r="H25" s="149"/>
      <c r="I25" s="149"/>
      <c r="J25" s="149"/>
      <c r="K25" s="150"/>
    </row>
    <row r="26" spans="1:11" ht="23.45" customHeight="1" x14ac:dyDescent="0.25">
      <c r="A26" s="157"/>
      <c r="B26" s="163"/>
      <c r="C26" s="158"/>
      <c r="D26" s="157" t="s">
        <v>110</v>
      </c>
      <c r="E26" s="163"/>
      <c r="F26" s="163"/>
      <c r="G26" s="163"/>
      <c r="H26" s="163"/>
      <c r="I26" s="163"/>
      <c r="J26" s="163"/>
      <c r="K26" s="158"/>
    </row>
    <row r="27" spans="1:11" ht="37.5" customHeight="1" x14ac:dyDescent="0.25">
      <c r="A27" s="159"/>
      <c r="B27" s="164"/>
      <c r="C27" s="160"/>
      <c r="D27" s="161"/>
      <c r="E27" s="165"/>
      <c r="F27" s="165"/>
      <c r="G27" s="165"/>
      <c r="H27" s="165"/>
      <c r="I27" s="165"/>
      <c r="J27" s="165"/>
      <c r="K27" s="162"/>
    </row>
    <row r="28" spans="1:11" ht="60.95" customHeight="1" x14ac:dyDescent="0.25">
      <c r="A28" s="161"/>
      <c r="B28" s="165"/>
      <c r="C28" s="162"/>
      <c r="D28" s="166" t="s">
        <v>111</v>
      </c>
      <c r="E28" s="149"/>
      <c r="F28" s="149"/>
      <c r="G28" s="149"/>
      <c r="H28" s="149"/>
      <c r="I28" s="149"/>
      <c r="J28" s="149"/>
      <c r="K28" s="150"/>
    </row>
    <row r="29" spans="1:11" ht="18" customHeight="1" x14ac:dyDescent="0.25">
      <c r="A29" s="167"/>
      <c r="B29" s="167"/>
      <c r="C29" s="167"/>
      <c r="D29" s="157" t="s">
        <v>110</v>
      </c>
      <c r="E29" s="163"/>
      <c r="F29" s="163"/>
      <c r="G29" s="163"/>
      <c r="H29" s="163"/>
      <c r="I29" s="163"/>
      <c r="J29" s="163"/>
      <c r="K29" s="158"/>
    </row>
    <row r="30" spans="1:11" ht="42" customHeight="1" x14ac:dyDescent="0.25">
      <c r="A30" s="167"/>
      <c r="B30" s="167"/>
      <c r="C30" s="167"/>
      <c r="D30" s="161"/>
      <c r="E30" s="165"/>
      <c r="F30" s="165"/>
      <c r="G30" s="165"/>
      <c r="H30" s="165"/>
      <c r="I30" s="165"/>
      <c r="J30" s="165"/>
      <c r="K30" s="162"/>
    </row>
    <row r="31" spans="1:11" ht="60" customHeight="1" x14ac:dyDescent="0.25">
      <c r="A31" s="167"/>
      <c r="B31" s="167"/>
      <c r="C31" s="167"/>
      <c r="D31" s="166" t="s">
        <v>111</v>
      </c>
      <c r="E31" s="149"/>
      <c r="F31" s="149"/>
      <c r="G31" s="149"/>
      <c r="H31" s="149"/>
      <c r="I31" s="149"/>
      <c r="J31" s="149"/>
      <c r="K31" s="150"/>
    </row>
    <row r="32" spans="1:11" x14ac:dyDescent="0.25">
      <c r="A32" s="168"/>
      <c r="B32" s="168"/>
      <c r="C32" s="168"/>
      <c r="D32" s="157" t="s">
        <v>110</v>
      </c>
      <c r="E32" s="163"/>
      <c r="F32" s="163"/>
      <c r="G32" s="163"/>
      <c r="H32" s="163"/>
      <c r="I32" s="163"/>
      <c r="J32" s="163"/>
      <c r="K32" s="158"/>
    </row>
    <row r="33" spans="1:11" ht="49.5" customHeight="1" x14ac:dyDescent="0.25">
      <c r="A33" s="168"/>
      <c r="B33" s="168"/>
      <c r="C33" s="168"/>
      <c r="D33" s="161"/>
      <c r="E33" s="165"/>
      <c r="F33" s="165"/>
      <c r="G33" s="165"/>
      <c r="H33" s="165"/>
      <c r="I33" s="165"/>
      <c r="J33" s="165"/>
      <c r="K33" s="162"/>
    </row>
    <row r="34" spans="1:11" ht="69.599999999999994" customHeight="1" x14ac:dyDescent="0.25">
      <c r="A34" s="168"/>
      <c r="B34" s="168"/>
      <c r="C34" s="168"/>
      <c r="D34" s="166" t="s">
        <v>112</v>
      </c>
      <c r="E34" s="149"/>
      <c r="F34" s="149"/>
      <c r="G34" s="149"/>
      <c r="H34" s="149"/>
      <c r="I34" s="149"/>
      <c r="J34" s="149"/>
      <c r="K34" s="150"/>
    </row>
    <row r="35" spans="1:11" x14ac:dyDescent="0.25">
      <c r="A35" s="157"/>
      <c r="B35" s="163"/>
      <c r="C35" s="158"/>
      <c r="D35" s="157" t="s">
        <v>110</v>
      </c>
      <c r="E35" s="163"/>
      <c r="F35" s="163"/>
      <c r="G35" s="163"/>
      <c r="H35" s="163"/>
      <c r="I35" s="163"/>
      <c r="J35" s="163"/>
      <c r="K35" s="158"/>
    </row>
    <row r="36" spans="1:11" ht="48" customHeight="1" x14ac:dyDescent="0.25">
      <c r="A36" s="159"/>
      <c r="B36" s="164"/>
      <c r="C36" s="160"/>
      <c r="D36" s="161"/>
      <c r="E36" s="165"/>
      <c r="F36" s="165"/>
      <c r="G36" s="165"/>
      <c r="H36" s="165"/>
      <c r="I36" s="165"/>
      <c r="J36" s="165"/>
      <c r="K36" s="162"/>
    </row>
    <row r="37" spans="1:11" ht="72.599999999999994" customHeight="1" x14ac:dyDescent="0.25">
      <c r="A37" s="161"/>
      <c r="B37" s="165"/>
      <c r="C37" s="162"/>
      <c r="D37" s="166" t="s">
        <v>111</v>
      </c>
      <c r="E37" s="149"/>
      <c r="F37" s="149"/>
      <c r="G37" s="149"/>
      <c r="H37" s="149"/>
      <c r="I37" s="149"/>
      <c r="J37" s="149"/>
      <c r="K37" s="150"/>
    </row>
  </sheetData>
  <mergeCells count="54">
    <mergeCell ref="A32:C34"/>
    <mergeCell ref="D32:K33"/>
    <mergeCell ref="D34:K34"/>
    <mergeCell ref="A35:C37"/>
    <mergeCell ref="D35:K36"/>
    <mergeCell ref="D37:K37"/>
    <mergeCell ref="A26:C28"/>
    <mergeCell ref="D26:K27"/>
    <mergeCell ref="D28:K28"/>
    <mergeCell ref="A29:C31"/>
    <mergeCell ref="D29:K30"/>
    <mergeCell ref="D31:K31"/>
    <mergeCell ref="A21:K21"/>
    <mergeCell ref="A22:C22"/>
    <mergeCell ref="D22:K22"/>
    <mergeCell ref="A23:C25"/>
    <mergeCell ref="D23:K24"/>
    <mergeCell ref="D25:K25"/>
    <mergeCell ref="A20:K20"/>
    <mergeCell ref="A13:C15"/>
    <mergeCell ref="D13:E15"/>
    <mergeCell ref="F13:G15"/>
    <mergeCell ref="H13:I15"/>
    <mergeCell ref="J13:K15"/>
    <mergeCell ref="A16:C16"/>
    <mergeCell ref="D16:E16"/>
    <mergeCell ref="F16:G16"/>
    <mergeCell ref="H16:I16"/>
    <mergeCell ref="J16:K16"/>
    <mergeCell ref="A17:C19"/>
    <mergeCell ref="D17:E19"/>
    <mergeCell ref="F17:G19"/>
    <mergeCell ref="H17:I19"/>
    <mergeCell ref="J17:K19"/>
    <mergeCell ref="A7:C9"/>
    <mergeCell ref="D7:E9"/>
    <mergeCell ref="F7:G9"/>
    <mergeCell ref="H7:I9"/>
    <mergeCell ref="J7:K9"/>
    <mergeCell ref="A10:C12"/>
    <mergeCell ref="D10:E12"/>
    <mergeCell ref="F10:G12"/>
    <mergeCell ref="H10:I12"/>
    <mergeCell ref="J10:K12"/>
    <mergeCell ref="A1:K1"/>
    <mergeCell ref="A2:K2"/>
    <mergeCell ref="A3:K3"/>
    <mergeCell ref="A4:K4"/>
    <mergeCell ref="A5:K5"/>
    <mergeCell ref="A6:C6"/>
    <mergeCell ref="D6:E6"/>
    <mergeCell ref="F6:G6"/>
    <mergeCell ref="H6:I6"/>
    <mergeCell ref="J6:K6"/>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workbookViewId="0">
      <selection sqref="A1:K1"/>
    </sheetView>
  </sheetViews>
  <sheetFormatPr defaultRowHeight="15" x14ac:dyDescent="0.25"/>
  <cols>
    <col min="5" max="5" width="25.42578125" customWidth="1"/>
    <col min="6" max="6" width="18" customWidth="1"/>
    <col min="7" max="7" width="19" customWidth="1"/>
    <col min="8" max="8" width="16.28515625" customWidth="1"/>
    <col min="9" max="9" width="20.140625" customWidth="1"/>
    <col min="10" max="10" width="17.5703125" customWidth="1"/>
    <col min="11" max="11" width="25" customWidth="1"/>
  </cols>
  <sheetData>
    <row r="1" spans="1:11" ht="15.75" x14ac:dyDescent="0.25">
      <c r="A1" s="100" t="s">
        <v>85</v>
      </c>
      <c r="B1" s="100"/>
      <c r="C1" s="100"/>
      <c r="D1" s="100"/>
      <c r="E1" s="100"/>
      <c r="F1" s="100"/>
      <c r="G1" s="100"/>
      <c r="H1" s="100"/>
      <c r="I1" s="100"/>
      <c r="J1" s="100"/>
      <c r="K1" s="100"/>
    </row>
    <row r="2" spans="1:11" ht="15.75" x14ac:dyDescent="0.25">
      <c r="A2" s="100" t="s">
        <v>8</v>
      </c>
      <c r="B2" s="100"/>
      <c r="C2" s="100"/>
      <c r="D2" s="100"/>
      <c r="E2" s="100"/>
      <c r="F2" s="100"/>
      <c r="G2" s="100"/>
      <c r="H2" s="100"/>
      <c r="I2" s="100"/>
      <c r="J2" s="100"/>
      <c r="K2" s="100"/>
    </row>
    <row r="3" spans="1:11" ht="85.5" customHeight="1" x14ac:dyDescent="0.25">
      <c r="A3" s="146" t="s">
        <v>119</v>
      </c>
      <c r="B3" s="146"/>
      <c r="C3" s="146"/>
      <c r="D3" s="146"/>
      <c r="E3" s="146"/>
      <c r="F3" s="146"/>
      <c r="G3" s="146"/>
      <c r="H3" s="146"/>
      <c r="I3" s="146"/>
      <c r="J3" s="146"/>
      <c r="K3" s="146"/>
    </row>
    <row r="4" spans="1:11" ht="8.25" customHeight="1" x14ac:dyDescent="0.25">
      <c r="A4" s="114"/>
      <c r="B4" s="114"/>
      <c r="C4" s="114"/>
      <c r="D4" s="114"/>
      <c r="E4" s="114"/>
      <c r="F4" s="114"/>
      <c r="G4" s="114"/>
      <c r="H4" s="114"/>
      <c r="I4" s="114"/>
      <c r="J4" s="114"/>
      <c r="K4" s="114"/>
    </row>
    <row r="5" spans="1:11" ht="42.95" customHeight="1" x14ac:dyDescent="0.25">
      <c r="A5" s="148" t="s">
        <v>115</v>
      </c>
      <c r="B5" s="149"/>
      <c r="C5" s="149"/>
      <c r="D5" s="149"/>
      <c r="E5" s="149"/>
      <c r="F5" s="149"/>
      <c r="G5" s="149"/>
      <c r="H5" s="149"/>
      <c r="I5" s="149"/>
      <c r="J5" s="149"/>
      <c r="K5" s="150"/>
    </row>
    <row r="6" spans="1:11" ht="29.25" customHeight="1" x14ac:dyDescent="0.25">
      <c r="A6" s="147" t="s">
        <v>99</v>
      </c>
      <c r="B6" s="147"/>
      <c r="C6" s="147"/>
      <c r="D6" s="147" t="s">
        <v>117</v>
      </c>
      <c r="E6" s="147"/>
      <c r="F6" s="147" t="s">
        <v>118</v>
      </c>
      <c r="G6" s="147"/>
      <c r="H6" s="147" t="s">
        <v>116</v>
      </c>
      <c r="I6" s="147"/>
      <c r="J6" s="147" t="s">
        <v>114</v>
      </c>
      <c r="K6" s="147"/>
    </row>
    <row r="7" spans="1:11" x14ac:dyDescent="0.25">
      <c r="A7" s="136" t="s">
        <v>100</v>
      </c>
      <c r="B7" s="137"/>
      <c r="C7" s="138"/>
      <c r="D7" s="157"/>
      <c r="E7" s="158"/>
      <c r="F7" s="157"/>
      <c r="G7" s="158"/>
      <c r="H7" s="157"/>
      <c r="I7" s="158"/>
      <c r="J7" s="157"/>
      <c r="K7" s="158"/>
    </row>
    <row r="8" spans="1:11" x14ac:dyDescent="0.25">
      <c r="A8" s="139"/>
      <c r="B8" s="140"/>
      <c r="C8" s="141"/>
      <c r="D8" s="159"/>
      <c r="E8" s="160"/>
      <c r="F8" s="159"/>
      <c r="G8" s="160"/>
      <c r="H8" s="159"/>
      <c r="I8" s="160"/>
      <c r="J8" s="159"/>
      <c r="K8" s="160"/>
    </row>
    <row r="9" spans="1:11" ht="54.6" customHeight="1" x14ac:dyDescent="0.25">
      <c r="A9" s="142"/>
      <c r="B9" s="143"/>
      <c r="C9" s="144"/>
      <c r="D9" s="161"/>
      <c r="E9" s="162"/>
      <c r="F9" s="161"/>
      <c r="G9" s="162"/>
      <c r="H9" s="161"/>
      <c r="I9" s="162"/>
      <c r="J9" s="161"/>
      <c r="K9" s="162"/>
    </row>
    <row r="10" spans="1:11" x14ac:dyDescent="0.25">
      <c r="A10" s="136" t="s">
        <v>101</v>
      </c>
      <c r="B10" s="137"/>
      <c r="C10" s="138"/>
      <c r="D10" s="157"/>
      <c r="E10" s="158"/>
      <c r="F10" s="157"/>
      <c r="G10" s="158"/>
      <c r="H10" s="157"/>
      <c r="I10" s="158"/>
      <c r="J10" s="157"/>
      <c r="K10" s="158"/>
    </row>
    <row r="11" spans="1:11" x14ac:dyDescent="0.25">
      <c r="A11" s="139"/>
      <c r="B11" s="140"/>
      <c r="C11" s="141"/>
      <c r="D11" s="159"/>
      <c r="E11" s="160"/>
      <c r="F11" s="159"/>
      <c r="G11" s="160"/>
      <c r="H11" s="159"/>
      <c r="I11" s="160"/>
      <c r="J11" s="159"/>
      <c r="K11" s="160"/>
    </row>
    <row r="12" spans="1:11" ht="48.95" customHeight="1" x14ac:dyDescent="0.25">
      <c r="A12" s="142"/>
      <c r="B12" s="143"/>
      <c r="C12" s="144"/>
      <c r="D12" s="161"/>
      <c r="E12" s="162"/>
      <c r="F12" s="161"/>
      <c r="G12" s="162"/>
      <c r="H12" s="161"/>
      <c r="I12" s="162"/>
      <c r="J12" s="161"/>
      <c r="K12" s="162"/>
    </row>
    <row r="13" spans="1:11" x14ac:dyDescent="0.25">
      <c r="A13" s="136" t="s">
        <v>102</v>
      </c>
      <c r="B13" s="137"/>
      <c r="C13" s="138"/>
      <c r="D13" s="157"/>
      <c r="E13" s="158"/>
      <c r="F13" s="157"/>
      <c r="G13" s="158"/>
      <c r="H13" s="157"/>
      <c r="I13" s="158"/>
      <c r="J13" s="157"/>
      <c r="K13" s="158"/>
    </row>
    <row r="14" spans="1:11" x14ac:dyDescent="0.25">
      <c r="A14" s="139"/>
      <c r="B14" s="140"/>
      <c r="C14" s="141"/>
      <c r="D14" s="159"/>
      <c r="E14" s="160"/>
      <c r="F14" s="159"/>
      <c r="G14" s="160"/>
      <c r="H14" s="159"/>
      <c r="I14" s="160"/>
      <c r="J14" s="159"/>
      <c r="K14" s="160"/>
    </row>
    <row r="15" spans="1:11" ht="39.950000000000003" customHeight="1" x14ac:dyDescent="0.25">
      <c r="A15" s="142"/>
      <c r="B15" s="143"/>
      <c r="C15" s="144"/>
      <c r="D15" s="161"/>
      <c r="E15" s="162"/>
      <c r="F15" s="161"/>
      <c r="G15" s="162"/>
      <c r="H15" s="161"/>
      <c r="I15" s="162"/>
      <c r="J15" s="161"/>
      <c r="K15" s="162"/>
    </row>
    <row r="16" spans="1:11" ht="89.1" customHeight="1" x14ac:dyDescent="0.25">
      <c r="A16" s="154" t="s">
        <v>103</v>
      </c>
      <c r="B16" s="155"/>
      <c r="C16" s="156"/>
      <c r="D16" s="166"/>
      <c r="E16" s="150"/>
      <c r="F16" s="166"/>
      <c r="G16" s="150"/>
      <c r="H16" s="166"/>
      <c r="I16" s="150"/>
      <c r="J16" s="166"/>
      <c r="K16" s="150"/>
    </row>
    <row r="17" spans="1:11" x14ac:dyDescent="0.25">
      <c r="A17" s="136" t="s">
        <v>104</v>
      </c>
      <c r="B17" s="137"/>
      <c r="C17" s="138"/>
      <c r="D17" s="157"/>
      <c r="E17" s="158"/>
      <c r="F17" s="157"/>
      <c r="G17" s="158"/>
      <c r="H17" s="157"/>
      <c r="I17" s="158"/>
      <c r="J17" s="157"/>
      <c r="K17" s="158"/>
    </row>
    <row r="18" spans="1:11" x14ac:dyDescent="0.25">
      <c r="A18" s="139"/>
      <c r="B18" s="140"/>
      <c r="C18" s="141"/>
      <c r="D18" s="159"/>
      <c r="E18" s="160"/>
      <c r="F18" s="159"/>
      <c r="G18" s="160"/>
      <c r="H18" s="159"/>
      <c r="I18" s="160"/>
      <c r="J18" s="159"/>
      <c r="K18" s="160"/>
    </row>
    <row r="19" spans="1:11" ht="68.099999999999994" customHeight="1" x14ac:dyDescent="0.25">
      <c r="A19" s="142"/>
      <c r="B19" s="143"/>
      <c r="C19" s="144"/>
      <c r="D19" s="161"/>
      <c r="E19" s="162"/>
      <c r="F19" s="161"/>
      <c r="G19" s="162"/>
      <c r="H19" s="161"/>
      <c r="I19" s="162"/>
      <c r="J19" s="161"/>
      <c r="K19" s="162"/>
    </row>
    <row r="20" spans="1:11" ht="68.099999999999994" customHeight="1" x14ac:dyDescent="0.25">
      <c r="A20" s="169" t="s">
        <v>120</v>
      </c>
      <c r="B20" s="155"/>
      <c r="C20" s="155"/>
      <c r="D20" s="155"/>
      <c r="E20" s="155"/>
      <c r="F20" s="155"/>
      <c r="G20" s="155"/>
      <c r="H20" s="155"/>
      <c r="I20" s="155"/>
      <c r="J20" s="155"/>
      <c r="K20" s="156"/>
    </row>
    <row r="21" spans="1:11" ht="83.1" customHeight="1" x14ac:dyDescent="0.25">
      <c r="A21" s="151" t="s">
        <v>113</v>
      </c>
      <c r="B21" s="152"/>
      <c r="C21" s="152"/>
      <c r="D21" s="152"/>
      <c r="E21" s="152"/>
      <c r="F21" s="152"/>
      <c r="G21" s="152"/>
      <c r="H21" s="152"/>
      <c r="I21" s="152"/>
      <c r="J21" s="152"/>
      <c r="K21" s="153"/>
    </row>
    <row r="22" spans="1:11" ht="30" customHeight="1" x14ac:dyDescent="0.25">
      <c r="A22" s="147" t="s">
        <v>108</v>
      </c>
      <c r="B22" s="147"/>
      <c r="C22" s="147"/>
      <c r="D22" s="147" t="s">
        <v>109</v>
      </c>
      <c r="E22" s="147"/>
      <c r="F22" s="147"/>
      <c r="G22" s="147"/>
      <c r="H22" s="147"/>
      <c r="I22" s="147"/>
      <c r="J22" s="147"/>
      <c r="K22" s="147"/>
    </row>
    <row r="23" spans="1:11" ht="34.5" customHeight="1" x14ac:dyDescent="0.25">
      <c r="A23" s="167"/>
      <c r="B23" s="167"/>
      <c r="C23" s="167"/>
      <c r="D23" s="157" t="s">
        <v>110</v>
      </c>
      <c r="E23" s="163"/>
      <c r="F23" s="163"/>
      <c r="G23" s="163"/>
      <c r="H23" s="163"/>
      <c r="I23" s="163"/>
      <c r="J23" s="163"/>
      <c r="K23" s="158"/>
    </row>
    <row r="24" spans="1:11" ht="23.45" customHeight="1" x14ac:dyDescent="0.25">
      <c r="A24" s="167"/>
      <c r="B24" s="167"/>
      <c r="C24" s="167"/>
      <c r="D24" s="161"/>
      <c r="E24" s="165"/>
      <c r="F24" s="165"/>
      <c r="G24" s="165"/>
      <c r="H24" s="165"/>
      <c r="I24" s="165"/>
      <c r="J24" s="165"/>
      <c r="K24" s="162"/>
    </row>
    <row r="25" spans="1:11" ht="60.95" customHeight="1" x14ac:dyDescent="0.25">
      <c r="A25" s="167"/>
      <c r="B25" s="167"/>
      <c r="C25" s="167"/>
      <c r="D25" s="166" t="s">
        <v>111</v>
      </c>
      <c r="E25" s="149"/>
      <c r="F25" s="149"/>
      <c r="G25" s="149"/>
      <c r="H25" s="149"/>
      <c r="I25" s="149"/>
      <c r="J25" s="149"/>
      <c r="K25" s="150"/>
    </row>
    <row r="26" spans="1:11" ht="23.45" customHeight="1" x14ac:dyDescent="0.25">
      <c r="A26" s="157"/>
      <c r="B26" s="163"/>
      <c r="C26" s="158"/>
      <c r="D26" s="157" t="s">
        <v>110</v>
      </c>
      <c r="E26" s="163"/>
      <c r="F26" s="163"/>
      <c r="G26" s="163"/>
      <c r="H26" s="163"/>
      <c r="I26" s="163"/>
      <c r="J26" s="163"/>
      <c r="K26" s="158"/>
    </row>
    <row r="27" spans="1:11" ht="37.5" customHeight="1" x14ac:dyDescent="0.25">
      <c r="A27" s="159"/>
      <c r="B27" s="164"/>
      <c r="C27" s="160"/>
      <c r="D27" s="161"/>
      <c r="E27" s="165"/>
      <c r="F27" s="165"/>
      <c r="G27" s="165"/>
      <c r="H27" s="165"/>
      <c r="I27" s="165"/>
      <c r="J27" s="165"/>
      <c r="K27" s="162"/>
    </row>
    <row r="28" spans="1:11" ht="60.95" customHeight="1" x14ac:dyDescent="0.25">
      <c r="A28" s="161"/>
      <c r="B28" s="165"/>
      <c r="C28" s="162"/>
      <c r="D28" s="166" t="s">
        <v>111</v>
      </c>
      <c r="E28" s="149"/>
      <c r="F28" s="149"/>
      <c r="G28" s="149"/>
      <c r="H28" s="149"/>
      <c r="I28" s="149"/>
      <c r="J28" s="149"/>
      <c r="K28" s="150"/>
    </row>
    <row r="29" spans="1:11" ht="18" customHeight="1" x14ac:dyDescent="0.25">
      <c r="A29" s="167"/>
      <c r="B29" s="167"/>
      <c r="C29" s="167"/>
      <c r="D29" s="157" t="s">
        <v>110</v>
      </c>
      <c r="E29" s="163"/>
      <c r="F29" s="163"/>
      <c r="G29" s="163"/>
      <c r="H29" s="163"/>
      <c r="I29" s="163"/>
      <c r="J29" s="163"/>
      <c r="K29" s="158"/>
    </row>
    <row r="30" spans="1:11" ht="42" customHeight="1" x14ac:dyDescent="0.25">
      <c r="A30" s="167"/>
      <c r="B30" s="167"/>
      <c r="C30" s="167"/>
      <c r="D30" s="161"/>
      <c r="E30" s="165"/>
      <c r="F30" s="165"/>
      <c r="G30" s="165"/>
      <c r="H30" s="165"/>
      <c r="I30" s="165"/>
      <c r="J30" s="165"/>
      <c r="K30" s="162"/>
    </row>
    <row r="31" spans="1:11" ht="60" customHeight="1" x14ac:dyDescent="0.25">
      <c r="A31" s="167"/>
      <c r="B31" s="167"/>
      <c r="C31" s="167"/>
      <c r="D31" s="166" t="s">
        <v>111</v>
      </c>
      <c r="E31" s="149"/>
      <c r="F31" s="149"/>
      <c r="G31" s="149"/>
      <c r="H31" s="149"/>
      <c r="I31" s="149"/>
      <c r="J31" s="149"/>
      <c r="K31" s="150"/>
    </row>
    <row r="32" spans="1:11" x14ac:dyDescent="0.25">
      <c r="A32" s="168"/>
      <c r="B32" s="168"/>
      <c r="C32" s="168"/>
      <c r="D32" s="157" t="s">
        <v>110</v>
      </c>
      <c r="E32" s="163"/>
      <c r="F32" s="163"/>
      <c r="G32" s="163"/>
      <c r="H32" s="163"/>
      <c r="I32" s="163"/>
      <c r="J32" s="163"/>
      <c r="K32" s="158"/>
    </row>
    <row r="33" spans="1:11" ht="49.5" customHeight="1" x14ac:dyDescent="0.25">
      <c r="A33" s="168"/>
      <c r="B33" s="168"/>
      <c r="C33" s="168"/>
      <c r="D33" s="161"/>
      <c r="E33" s="165"/>
      <c r="F33" s="165"/>
      <c r="G33" s="165"/>
      <c r="H33" s="165"/>
      <c r="I33" s="165"/>
      <c r="J33" s="165"/>
      <c r="K33" s="162"/>
    </row>
    <row r="34" spans="1:11" ht="69.599999999999994" customHeight="1" x14ac:dyDescent="0.25">
      <c r="A34" s="168"/>
      <c r="B34" s="168"/>
      <c r="C34" s="168"/>
      <c r="D34" s="166" t="s">
        <v>112</v>
      </c>
      <c r="E34" s="149"/>
      <c r="F34" s="149"/>
      <c r="G34" s="149"/>
      <c r="H34" s="149"/>
      <c r="I34" s="149"/>
      <c r="J34" s="149"/>
      <c r="K34" s="150"/>
    </row>
    <row r="35" spans="1:11" x14ac:dyDescent="0.25">
      <c r="A35" s="157"/>
      <c r="B35" s="163"/>
      <c r="C35" s="158"/>
      <c r="D35" s="157" t="s">
        <v>110</v>
      </c>
      <c r="E35" s="163"/>
      <c r="F35" s="163"/>
      <c r="G35" s="163"/>
      <c r="H35" s="163"/>
      <c r="I35" s="163"/>
      <c r="J35" s="163"/>
      <c r="K35" s="158"/>
    </row>
    <row r="36" spans="1:11" ht="48" customHeight="1" x14ac:dyDescent="0.25">
      <c r="A36" s="159"/>
      <c r="B36" s="164"/>
      <c r="C36" s="160"/>
      <c r="D36" s="161"/>
      <c r="E36" s="165"/>
      <c r="F36" s="165"/>
      <c r="G36" s="165"/>
      <c r="H36" s="165"/>
      <c r="I36" s="165"/>
      <c r="J36" s="165"/>
      <c r="K36" s="162"/>
    </row>
    <row r="37" spans="1:11" ht="72.599999999999994" customHeight="1" x14ac:dyDescent="0.25">
      <c r="A37" s="161"/>
      <c r="B37" s="165"/>
      <c r="C37" s="162"/>
      <c r="D37" s="166" t="s">
        <v>111</v>
      </c>
      <c r="E37" s="149"/>
      <c r="F37" s="149"/>
      <c r="G37" s="149"/>
      <c r="H37" s="149"/>
      <c r="I37" s="149"/>
      <c r="J37" s="149"/>
      <c r="K37" s="150"/>
    </row>
  </sheetData>
  <mergeCells count="54">
    <mergeCell ref="A32:C34"/>
    <mergeCell ref="D32:K33"/>
    <mergeCell ref="D34:K34"/>
    <mergeCell ref="A35:C37"/>
    <mergeCell ref="D35:K36"/>
    <mergeCell ref="D37:K37"/>
    <mergeCell ref="A26:C28"/>
    <mergeCell ref="D26:K27"/>
    <mergeCell ref="D28:K28"/>
    <mergeCell ref="A29:C31"/>
    <mergeCell ref="D29:K30"/>
    <mergeCell ref="D31:K31"/>
    <mergeCell ref="A21:K21"/>
    <mergeCell ref="A22:C22"/>
    <mergeCell ref="D22:K22"/>
    <mergeCell ref="A23:C25"/>
    <mergeCell ref="D23:K24"/>
    <mergeCell ref="D25:K25"/>
    <mergeCell ref="A20:K20"/>
    <mergeCell ref="A13:C15"/>
    <mergeCell ref="D13:E15"/>
    <mergeCell ref="F13:G15"/>
    <mergeCell ref="H13:I15"/>
    <mergeCell ref="J13:K15"/>
    <mergeCell ref="A16:C16"/>
    <mergeCell ref="D16:E16"/>
    <mergeCell ref="F16:G16"/>
    <mergeCell ref="H16:I16"/>
    <mergeCell ref="J16:K16"/>
    <mergeCell ref="A17:C19"/>
    <mergeCell ref="D17:E19"/>
    <mergeCell ref="F17:G19"/>
    <mergeCell ref="H17:I19"/>
    <mergeCell ref="J17:K19"/>
    <mergeCell ref="A7:C9"/>
    <mergeCell ref="D7:E9"/>
    <mergeCell ref="F7:G9"/>
    <mergeCell ref="H7:I9"/>
    <mergeCell ref="J7:K9"/>
    <mergeCell ref="A10:C12"/>
    <mergeCell ref="D10:E12"/>
    <mergeCell ref="F10:G12"/>
    <mergeCell ref="H10:I12"/>
    <mergeCell ref="J10:K12"/>
    <mergeCell ref="A1:K1"/>
    <mergeCell ref="A2:K2"/>
    <mergeCell ref="A3:K3"/>
    <mergeCell ref="A4:K4"/>
    <mergeCell ref="A5:K5"/>
    <mergeCell ref="A6:C6"/>
    <mergeCell ref="D6:E6"/>
    <mergeCell ref="F6:G6"/>
    <mergeCell ref="H6:I6"/>
    <mergeCell ref="J6:K6"/>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29"/>
  <sheetViews>
    <sheetView workbookViewId="0">
      <selection sqref="A1:M1"/>
    </sheetView>
  </sheetViews>
  <sheetFormatPr defaultRowHeight="15" x14ac:dyDescent="0.25"/>
  <sheetData>
    <row r="1" spans="1:13" ht="15.75" x14ac:dyDescent="0.25">
      <c r="A1" s="100" t="s">
        <v>85</v>
      </c>
      <c r="B1" s="100"/>
      <c r="C1" s="100"/>
      <c r="D1" s="100"/>
      <c r="E1" s="100"/>
      <c r="F1" s="100"/>
      <c r="G1" s="100"/>
      <c r="H1" s="100"/>
      <c r="I1" s="100"/>
      <c r="J1" s="100"/>
      <c r="K1" s="100"/>
      <c r="L1" s="100"/>
      <c r="M1" s="100"/>
    </row>
    <row r="2" spans="1:13" ht="15.75" x14ac:dyDescent="0.25">
      <c r="A2" s="100" t="s">
        <v>82</v>
      </c>
      <c r="B2" s="100"/>
      <c r="C2" s="100"/>
      <c r="D2" s="100"/>
      <c r="E2" s="100"/>
      <c r="F2" s="100"/>
      <c r="G2" s="100"/>
      <c r="H2" s="100"/>
      <c r="I2" s="100"/>
      <c r="J2" s="100"/>
      <c r="K2" s="100"/>
      <c r="L2" s="100"/>
      <c r="M2" s="100"/>
    </row>
    <row r="3" spans="1:13" ht="39.75" customHeight="1" x14ac:dyDescent="0.25">
      <c r="A3" s="171" t="s">
        <v>80</v>
      </c>
      <c r="B3" s="171"/>
      <c r="C3" s="171"/>
      <c r="D3" s="171"/>
      <c r="E3" s="171"/>
      <c r="F3" s="171"/>
      <c r="G3" s="171"/>
      <c r="H3" s="171"/>
      <c r="I3" s="171"/>
      <c r="J3" s="171"/>
      <c r="K3" s="171"/>
      <c r="L3" s="171"/>
      <c r="M3" s="171"/>
    </row>
    <row r="4" spans="1:13" x14ac:dyDescent="0.25">
      <c r="A4" s="172" t="s">
        <v>9</v>
      </c>
      <c r="B4" s="172"/>
      <c r="C4" s="172"/>
      <c r="D4" s="172"/>
      <c r="E4" s="172"/>
      <c r="F4" s="172"/>
      <c r="G4" s="172"/>
      <c r="H4" s="172"/>
      <c r="I4" s="172"/>
      <c r="J4" s="172"/>
      <c r="K4" s="172"/>
      <c r="L4" s="172"/>
      <c r="M4" s="172"/>
    </row>
    <row r="5" spans="1:13" ht="69" customHeight="1" x14ac:dyDescent="0.25">
      <c r="A5" s="174"/>
      <c r="B5" s="174"/>
      <c r="C5" s="175" t="s">
        <v>14</v>
      </c>
      <c r="D5" s="176"/>
      <c r="E5" s="175" t="s">
        <v>11</v>
      </c>
      <c r="F5" s="176"/>
      <c r="G5" s="177" t="s">
        <v>12</v>
      </c>
      <c r="H5" s="178"/>
      <c r="I5" s="175" t="s">
        <v>13</v>
      </c>
      <c r="J5" s="175"/>
      <c r="K5" s="175" t="s">
        <v>81</v>
      </c>
      <c r="L5" s="175"/>
      <c r="M5" s="175"/>
    </row>
    <row r="6" spans="1:13" ht="15" customHeight="1" x14ac:dyDescent="0.25">
      <c r="A6" s="173" t="s">
        <v>10</v>
      </c>
      <c r="B6" s="173"/>
      <c r="C6" s="170"/>
      <c r="D6" s="170"/>
      <c r="E6" s="170"/>
      <c r="F6" s="170"/>
      <c r="G6" s="170"/>
      <c r="H6" s="170"/>
      <c r="I6" s="170"/>
      <c r="J6" s="170"/>
      <c r="K6" s="170"/>
      <c r="L6" s="170"/>
      <c r="M6" s="170"/>
    </row>
    <row r="7" spans="1:13" x14ac:dyDescent="0.25">
      <c r="A7" s="173"/>
      <c r="B7" s="173"/>
      <c r="C7" s="170"/>
      <c r="D7" s="170"/>
      <c r="E7" s="170"/>
      <c r="F7" s="170"/>
      <c r="G7" s="170"/>
      <c r="H7" s="170"/>
      <c r="I7" s="170"/>
      <c r="J7" s="170"/>
      <c r="K7" s="170"/>
      <c r="L7" s="170"/>
      <c r="M7" s="170"/>
    </row>
    <row r="8" spans="1:13" ht="12.75" customHeight="1" x14ac:dyDescent="0.25">
      <c r="A8" s="173"/>
      <c r="B8" s="173"/>
      <c r="C8" s="170"/>
      <c r="D8" s="170"/>
      <c r="E8" s="170"/>
      <c r="F8" s="170"/>
      <c r="G8" s="170"/>
      <c r="H8" s="170"/>
      <c r="I8" s="170"/>
      <c r="J8" s="170"/>
      <c r="K8" s="170"/>
      <c r="L8" s="170"/>
      <c r="M8" s="170"/>
    </row>
    <row r="9" spans="1:13" x14ac:dyDescent="0.25">
      <c r="A9" s="191" t="s">
        <v>15</v>
      </c>
      <c r="B9" s="191"/>
      <c r="C9" s="170"/>
      <c r="D9" s="170"/>
      <c r="E9" s="170"/>
      <c r="F9" s="170"/>
      <c r="G9" s="170"/>
      <c r="H9" s="170"/>
      <c r="I9" s="170"/>
      <c r="J9" s="170"/>
      <c r="K9" s="170"/>
      <c r="L9" s="170"/>
      <c r="M9" s="170"/>
    </row>
    <row r="10" spans="1:13" x14ac:dyDescent="0.25">
      <c r="A10" s="191"/>
      <c r="B10" s="191"/>
      <c r="C10" s="170"/>
      <c r="D10" s="170"/>
      <c r="E10" s="170"/>
      <c r="F10" s="170"/>
      <c r="G10" s="170"/>
      <c r="H10" s="170"/>
      <c r="I10" s="170"/>
      <c r="J10" s="170"/>
      <c r="K10" s="170"/>
      <c r="L10" s="170"/>
      <c r="M10" s="170"/>
    </row>
    <row r="11" spans="1:13" x14ac:dyDescent="0.25">
      <c r="A11" s="191"/>
      <c r="B11" s="191"/>
      <c r="C11" s="170"/>
      <c r="D11" s="170"/>
      <c r="E11" s="170"/>
      <c r="F11" s="170"/>
      <c r="G11" s="170"/>
      <c r="H11" s="170"/>
      <c r="I11" s="170"/>
      <c r="J11" s="170"/>
      <c r="K11" s="170"/>
      <c r="L11" s="170"/>
      <c r="M11" s="170"/>
    </row>
    <row r="12" spans="1:13" x14ac:dyDescent="0.25">
      <c r="A12" s="179" t="s">
        <v>16</v>
      </c>
      <c r="B12" s="180"/>
      <c r="C12" s="185"/>
      <c r="D12" s="186"/>
      <c r="E12" s="185"/>
      <c r="F12" s="186"/>
      <c r="G12" s="185"/>
      <c r="H12" s="186"/>
      <c r="I12" s="170"/>
      <c r="J12" s="170"/>
      <c r="K12" s="170"/>
      <c r="L12" s="170"/>
      <c r="M12" s="170"/>
    </row>
    <row r="13" spans="1:13" x14ac:dyDescent="0.25">
      <c r="A13" s="181"/>
      <c r="B13" s="182"/>
      <c r="C13" s="187"/>
      <c r="D13" s="188"/>
      <c r="E13" s="187"/>
      <c r="F13" s="188"/>
      <c r="G13" s="187"/>
      <c r="H13" s="188"/>
      <c r="I13" s="170"/>
      <c r="J13" s="170"/>
      <c r="K13" s="170"/>
      <c r="L13" s="170"/>
      <c r="M13" s="170"/>
    </row>
    <row r="14" spans="1:13" x14ac:dyDescent="0.25">
      <c r="A14" s="183"/>
      <c r="B14" s="184"/>
      <c r="C14" s="189"/>
      <c r="D14" s="190"/>
      <c r="E14" s="189"/>
      <c r="F14" s="190"/>
      <c r="G14" s="189"/>
      <c r="H14" s="190"/>
      <c r="I14" s="170"/>
      <c r="J14" s="170"/>
      <c r="K14" s="170"/>
      <c r="L14" s="170"/>
      <c r="M14" s="170"/>
    </row>
    <row r="15" spans="1:13" x14ac:dyDescent="0.25">
      <c r="A15" s="179" t="s">
        <v>17</v>
      </c>
      <c r="B15" s="180"/>
      <c r="C15" s="170"/>
      <c r="D15" s="170"/>
      <c r="E15" s="170"/>
      <c r="F15" s="170"/>
      <c r="G15" s="170"/>
      <c r="H15" s="170"/>
      <c r="I15" s="170"/>
      <c r="J15" s="170"/>
      <c r="K15" s="170"/>
      <c r="L15" s="170"/>
      <c r="M15" s="170"/>
    </row>
    <row r="16" spans="1:13" x14ac:dyDescent="0.25">
      <c r="A16" s="181"/>
      <c r="B16" s="182"/>
      <c r="C16" s="170"/>
      <c r="D16" s="170"/>
      <c r="E16" s="170"/>
      <c r="F16" s="170"/>
      <c r="G16" s="170"/>
      <c r="H16" s="170"/>
      <c r="I16" s="170"/>
      <c r="J16" s="170"/>
      <c r="K16" s="170"/>
      <c r="L16" s="170"/>
      <c r="M16" s="170"/>
    </row>
    <row r="17" spans="1:13" x14ac:dyDescent="0.25">
      <c r="A17" s="183"/>
      <c r="B17" s="184"/>
      <c r="C17" s="170"/>
      <c r="D17" s="170"/>
      <c r="E17" s="170"/>
      <c r="F17" s="170"/>
      <c r="G17" s="170"/>
      <c r="H17" s="170"/>
      <c r="I17" s="170"/>
      <c r="J17" s="170"/>
      <c r="K17" s="170"/>
      <c r="L17" s="170"/>
      <c r="M17" s="170"/>
    </row>
    <row r="18" spans="1:13" x14ac:dyDescent="0.25">
      <c r="A18" s="179" t="s">
        <v>21</v>
      </c>
      <c r="B18" s="180"/>
      <c r="C18" s="170"/>
      <c r="D18" s="170"/>
      <c r="E18" s="170"/>
      <c r="F18" s="170"/>
      <c r="G18" s="170"/>
      <c r="H18" s="170"/>
      <c r="I18" s="170"/>
      <c r="J18" s="170"/>
      <c r="K18" s="170"/>
      <c r="L18" s="170"/>
      <c r="M18" s="170"/>
    </row>
    <row r="19" spans="1:13" x14ac:dyDescent="0.25">
      <c r="A19" s="181"/>
      <c r="B19" s="182"/>
      <c r="C19" s="170"/>
      <c r="D19" s="170"/>
      <c r="E19" s="170"/>
      <c r="F19" s="170"/>
      <c r="G19" s="170"/>
      <c r="H19" s="170"/>
      <c r="I19" s="170"/>
      <c r="J19" s="170"/>
      <c r="K19" s="170"/>
      <c r="L19" s="170"/>
      <c r="M19" s="170"/>
    </row>
    <row r="20" spans="1:13" ht="18.75" customHeight="1" x14ac:dyDescent="0.25">
      <c r="A20" s="183"/>
      <c r="B20" s="184"/>
      <c r="C20" s="170"/>
      <c r="D20" s="170"/>
      <c r="E20" s="170"/>
      <c r="F20" s="170"/>
      <c r="G20" s="170"/>
      <c r="H20" s="170"/>
      <c r="I20" s="170"/>
      <c r="J20" s="170"/>
      <c r="K20" s="170"/>
      <c r="L20" s="170"/>
      <c r="M20" s="170"/>
    </row>
    <row r="21" spans="1:13" x14ac:dyDescent="0.25">
      <c r="A21" s="179" t="s">
        <v>18</v>
      </c>
      <c r="B21" s="180"/>
      <c r="C21" s="170"/>
      <c r="D21" s="170"/>
      <c r="E21" s="170"/>
      <c r="F21" s="170"/>
      <c r="G21" s="170"/>
      <c r="H21" s="170"/>
      <c r="I21" s="170"/>
      <c r="J21" s="170"/>
      <c r="K21" s="170"/>
      <c r="L21" s="170"/>
      <c r="M21" s="170"/>
    </row>
    <row r="22" spans="1:13" x14ac:dyDescent="0.25">
      <c r="A22" s="181"/>
      <c r="B22" s="182"/>
      <c r="C22" s="170"/>
      <c r="D22" s="170"/>
      <c r="E22" s="170"/>
      <c r="F22" s="170"/>
      <c r="G22" s="170"/>
      <c r="H22" s="170"/>
      <c r="I22" s="170"/>
      <c r="J22" s="170"/>
      <c r="K22" s="170"/>
      <c r="L22" s="170"/>
      <c r="M22" s="170"/>
    </row>
    <row r="23" spans="1:13" x14ac:dyDescent="0.25">
      <c r="A23" s="183"/>
      <c r="B23" s="184"/>
      <c r="C23" s="170"/>
      <c r="D23" s="170"/>
      <c r="E23" s="170"/>
      <c r="F23" s="170"/>
      <c r="G23" s="170"/>
      <c r="H23" s="170"/>
      <c r="I23" s="170"/>
      <c r="J23" s="170"/>
      <c r="K23" s="170"/>
      <c r="L23" s="170"/>
      <c r="M23" s="170"/>
    </row>
    <row r="24" spans="1:13" x14ac:dyDescent="0.25">
      <c r="A24" s="179" t="s">
        <v>19</v>
      </c>
      <c r="B24" s="180"/>
      <c r="C24" s="170"/>
      <c r="D24" s="170"/>
      <c r="E24" s="170"/>
      <c r="F24" s="170"/>
      <c r="G24" s="170"/>
      <c r="H24" s="170"/>
      <c r="I24" s="170"/>
      <c r="J24" s="170"/>
      <c r="K24" s="170"/>
      <c r="L24" s="170"/>
      <c r="M24" s="170"/>
    </row>
    <row r="25" spans="1:13" x14ac:dyDescent="0.25">
      <c r="A25" s="181"/>
      <c r="B25" s="182"/>
      <c r="C25" s="170"/>
      <c r="D25" s="170"/>
      <c r="E25" s="170"/>
      <c r="F25" s="170"/>
      <c r="G25" s="170"/>
      <c r="H25" s="170"/>
      <c r="I25" s="170"/>
      <c r="J25" s="170"/>
      <c r="K25" s="170"/>
      <c r="L25" s="170"/>
      <c r="M25" s="170"/>
    </row>
    <row r="26" spans="1:13" x14ac:dyDescent="0.25">
      <c r="A26" s="183"/>
      <c r="B26" s="184"/>
      <c r="C26" s="170"/>
      <c r="D26" s="170"/>
      <c r="E26" s="170"/>
      <c r="F26" s="170"/>
      <c r="G26" s="170"/>
      <c r="H26" s="170"/>
      <c r="I26" s="170"/>
      <c r="J26" s="170"/>
      <c r="K26" s="170"/>
      <c r="L26" s="170"/>
      <c r="M26" s="170"/>
    </row>
    <row r="27" spans="1:13" x14ac:dyDescent="0.25">
      <c r="A27" s="173" t="s">
        <v>20</v>
      </c>
      <c r="B27" s="173"/>
      <c r="C27" s="170"/>
      <c r="D27" s="170"/>
      <c r="E27" s="170"/>
      <c r="F27" s="170"/>
      <c r="G27" s="170"/>
      <c r="H27" s="170"/>
      <c r="I27" s="170"/>
      <c r="J27" s="170"/>
      <c r="K27" s="170"/>
      <c r="L27" s="170"/>
      <c r="M27" s="170"/>
    </row>
    <row r="28" spans="1:13" x14ac:dyDescent="0.25">
      <c r="A28" s="173"/>
      <c r="B28" s="173"/>
      <c r="C28" s="170"/>
      <c r="D28" s="170"/>
      <c r="E28" s="170"/>
      <c r="F28" s="170"/>
      <c r="G28" s="170"/>
      <c r="H28" s="170"/>
      <c r="I28" s="170"/>
      <c r="J28" s="170"/>
      <c r="K28" s="170"/>
      <c r="L28" s="170"/>
      <c r="M28" s="170"/>
    </row>
    <row r="29" spans="1:13" x14ac:dyDescent="0.25">
      <c r="A29" s="173"/>
      <c r="B29" s="173"/>
      <c r="C29" s="170"/>
      <c r="D29" s="170"/>
      <c r="E29" s="170"/>
      <c r="F29" s="170"/>
      <c r="G29" s="170"/>
      <c r="H29" s="170"/>
      <c r="I29" s="170"/>
      <c r="J29" s="170"/>
      <c r="K29" s="170"/>
      <c r="L29" s="170"/>
      <c r="M29" s="170"/>
    </row>
  </sheetData>
  <mergeCells count="58">
    <mergeCell ref="K27:M29"/>
    <mergeCell ref="A24:B26"/>
    <mergeCell ref="C24:D26"/>
    <mergeCell ref="E24:F26"/>
    <mergeCell ref="G24:H26"/>
    <mergeCell ref="I24:J26"/>
    <mergeCell ref="K24:M26"/>
    <mergeCell ref="A27:B29"/>
    <mergeCell ref="C27:D29"/>
    <mergeCell ref="E27:F29"/>
    <mergeCell ref="G27:H29"/>
    <mergeCell ref="I27:J29"/>
    <mergeCell ref="C9:D11"/>
    <mergeCell ref="E9:F11"/>
    <mergeCell ref="K21:M23"/>
    <mergeCell ref="A18:B20"/>
    <mergeCell ref="C18:D20"/>
    <mergeCell ref="E18:F20"/>
    <mergeCell ref="G18:H20"/>
    <mergeCell ref="I18:J20"/>
    <mergeCell ref="K18:M20"/>
    <mergeCell ref="A21:B23"/>
    <mergeCell ref="C21:D23"/>
    <mergeCell ref="E21:F23"/>
    <mergeCell ref="G21:H23"/>
    <mergeCell ref="I21:J23"/>
    <mergeCell ref="E6:F8"/>
    <mergeCell ref="G6:H8"/>
    <mergeCell ref="K9:M11"/>
    <mergeCell ref="K15:M17"/>
    <mergeCell ref="A12:B14"/>
    <mergeCell ref="C12:D14"/>
    <mergeCell ref="E12:F14"/>
    <mergeCell ref="G12:H14"/>
    <mergeCell ref="I12:J14"/>
    <mergeCell ref="K12:M14"/>
    <mergeCell ref="A15:B17"/>
    <mergeCell ref="C15:D17"/>
    <mergeCell ref="E15:F17"/>
    <mergeCell ref="G15:H17"/>
    <mergeCell ref="I15:J17"/>
    <mergeCell ref="A9:B11"/>
    <mergeCell ref="I6:J8"/>
    <mergeCell ref="K6:M8"/>
    <mergeCell ref="G9:H11"/>
    <mergeCell ref="I9:J11"/>
    <mergeCell ref="A1:M1"/>
    <mergeCell ref="A2:M2"/>
    <mergeCell ref="A3:M3"/>
    <mergeCell ref="A4:M4"/>
    <mergeCell ref="A6:B8"/>
    <mergeCell ref="A5:B5"/>
    <mergeCell ref="C5:D5"/>
    <mergeCell ref="E5:F5"/>
    <mergeCell ref="G5:H5"/>
    <mergeCell ref="I5:J5"/>
    <mergeCell ref="K5:M5"/>
    <mergeCell ref="C6:D8"/>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11"/>
  <sheetViews>
    <sheetView workbookViewId="0">
      <selection activeCell="A12" sqref="A12"/>
    </sheetView>
  </sheetViews>
  <sheetFormatPr defaultRowHeight="15" x14ac:dyDescent="0.25"/>
  <cols>
    <col min="1" max="1" width="11" customWidth="1"/>
  </cols>
  <sheetData>
    <row r="1" spans="1:1" x14ac:dyDescent="0.25">
      <c r="A1" t="s">
        <v>22</v>
      </c>
    </row>
    <row r="2" spans="1:1" x14ac:dyDescent="0.25">
      <c r="A2" t="s">
        <v>23</v>
      </c>
    </row>
    <row r="3" spans="1:1" x14ac:dyDescent="0.25">
      <c r="A3" t="s">
        <v>24</v>
      </c>
    </row>
    <row r="4" spans="1:1" x14ac:dyDescent="0.25">
      <c r="A4" t="s">
        <v>25</v>
      </c>
    </row>
    <row r="5" spans="1:1" x14ac:dyDescent="0.25">
      <c r="A5" t="s">
        <v>26</v>
      </c>
    </row>
    <row r="6" spans="1:1" x14ac:dyDescent="0.25">
      <c r="A6" t="s">
        <v>27</v>
      </c>
    </row>
    <row r="7" spans="1:1" x14ac:dyDescent="0.25">
      <c r="A7" t="s">
        <v>28</v>
      </c>
    </row>
    <row r="8" spans="1:1" x14ac:dyDescent="0.25">
      <c r="A8" t="s">
        <v>29</v>
      </c>
    </row>
    <row r="9" spans="1:1" x14ac:dyDescent="0.25">
      <c r="A9" t="s">
        <v>30</v>
      </c>
    </row>
    <row r="10" spans="1:1" x14ac:dyDescent="0.25">
      <c r="A10" t="s">
        <v>31</v>
      </c>
    </row>
    <row r="11" spans="1:1" x14ac:dyDescent="0.25">
      <c r="A11" t="s">
        <v>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
  <sheetViews>
    <sheetView workbookViewId="0">
      <selection sqref="A1:M1"/>
    </sheetView>
  </sheetViews>
  <sheetFormatPr defaultRowHeight="15" x14ac:dyDescent="0.25"/>
  <sheetData>
    <row r="1" spans="1:13" ht="15.75" x14ac:dyDescent="0.25">
      <c r="A1" s="100" t="s">
        <v>85</v>
      </c>
      <c r="B1" s="100"/>
      <c r="C1" s="100"/>
      <c r="D1" s="100"/>
      <c r="E1" s="100"/>
      <c r="F1" s="100"/>
      <c r="G1" s="100"/>
      <c r="H1" s="100"/>
      <c r="I1" s="100"/>
      <c r="J1" s="100"/>
      <c r="K1" s="100"/>
      <c r="L1" s="100"/>
      <c r="M1" s="100"/>
    </row>
    <row r="2" spans="1:13" ht="15.75" x14ac:dyDescent="0.25">
      <c r="A2" s="100" t="s">
        <v>82</v>
      </c>
      <c r="B2" s="100"/>
      <c r="C2" s="100"/>
      <c r="D2" s="100"/>
      <c r="E2" s="100"/>
      <c r="F2" s="100"/>
      <c r="G2" s="100"/>
      <c r="H2" s="100"/>
      <c r="I2" s="100"/>
      <c r="J2" s="100"/>
      <c r="K2" s="100"/>
      <c r="L2" s="100"/>
      <c r="M2" s="100"/>
    </row>
    <row r="3" spans="1:13" ht="39.75" customHeight="1" x14ac:dyDescent="0.25">
      <c r="A3" s="171" t="s">
        <v>80</v>
      </c>
      <c r="B3" s="171"/>
      <c r="C3" s="171"/>
      <c r="D3" s="171"/>
      <c r="E3" s="171"/>
      <c r="F3" s="171"/>
      <c r="G3" s="171"/>
      <c r="H3" s="171"/>
      <c r="I3" s="171"/>
      <c r="J3" s="171"/>
      <c r="K3" s="171"/>
      <c r="L3" s="171"/>
      <c r="M3" s="171"/>
    </row>
    <row r="4" spans="1:13" x14ac:dyDescent="0.25">
      <c r="A4" s="172" t="s">
        <v>9</v>
      </c>
      <c r="B4" s="172"/>
      <c r="C4" s="172"/>
      <c r="D4" s="172"/>
      <c r="E4" s="172"/>
      <c r="F4" s="172"/>
      <c r="G4" s="172"/>
      <c r="H4" s="172"/>
      <c r="I4" s="172"/>
      <c r="J4" s="172"/>
      <c r="K4" s="172"/>
      <c r="L4" s="172"/>
      <c r="M4" s="172"/>
    </row>
    <row r="5" spans="1:13" ht="69" customHeight="1" x14ac:dyDescent="0.25">
      <c r="A5" s="174"/>
      <c r="B5" s="174"/>
      <c r="C5" s="175" t="s">
        <v>14</v>
      </c>
      <c r="D5" s="176"/>
      <c r="E5" s="175" t="s">
        <v>11</v>
      </c>
      <c r="F5" s="176"/>
      <c r="G5" s="177" t="s">
        <v>12</v>
      </c>
      <c r="H5" s="178"/>
      <c r="I5" s="175" t="s">
        <v>13</v>
      </c>
      <c r="J5" s="175"/>
      <c r="K5" s="175" t="s">
        <v>81</v>
      </c>
      <c r="L5" s="175"/>
      <c r="M5" s="175"/>
    </row>
    <row r="6" spans="1:13" ht="15" customHeight="1" x14ac:dyDescent="0.25">
      <c r="A6" s="173" t="s">
        <v>10</v>
      </c>
      <c r="B6" s="173"/>
      <c r="C6" s="170"/>
      <c r="D6" s="170"/>
      <c r="E6" s="170"/>
      <c r="F6" s="170"/>
      <c r="G6" s="170"/>
      <c r="H6" s="170"/>
      <c r="I6" s="170"/>
      <c r="J6" s="170"/>
      <c r="K6" s="170"/>
      <c r="L6" s="170"/>
      <c r="M6" s="170"/>
    </row>
    <row r="7" spans="1:13" x14ac:dyDescent="0.25">
      <c r="A7" s="173"/>
      <c r="B7" s="173"/>
      <c r="C7" s="170"/>
      <c r="D7" s="170"/>
      <c r="E7" s="170"/>
      <c r="F7" s="170"/>
      <c r="G7" s="170"/>
      <c r="H7" s="170"/>
      <c r="I7" s="170"/>
      <c r="J7" s="170"/>
      <c r="K7" s="170"/>
      <c r="L7" s="170"/>
      <c r="M7" s="170"/>
    </row>
    <row r="8" spans="1:13" ht="12.75" customHeight="1" x14ac:dyDescent="0.25">
      <c r="A8" s="173"/>
      <c r="B8" s="173"/>
      <c r="C8" s="170"/>
      <c r="D8" s="170"/>
      <c r="E8" s="170"/>
      <c r="F8" s="170"/>
      <c r="G8" s="170"/>
      <c r="H8" s="170"/>
      <c r="I8" s="170"/>
      <c r="J8" s="170"/>
      <c r="K8" s="170"/>
      <c r="L8" s="170"/>
      <c r="M8" s="170"/>
    </row>
    <row r="9" spans="1:13" x14ac:dyDescent="0.25">
      <c r="A9" s="191" t="s">
        <v>15</v>
      </c>
      <c r="B9" s="191"/>
      <c r="C9" s="170"/>
      <c r="D9" s="170"/>
      <c r="E9" s="170"/>
      <c r="F9" s="170"/>
      <c r="G9" s="170"/>
      <c r="H9" s="170"/>
      <c r="I9" s="170"/>
      <c r="J9" s="170"/>
      <c r="K9" s="170"/>
      <c r="L9" s="170"/>
      <c r="M9" s="170"/>
    </row>
    <row r="10" spans="1:13" x14ac:dyDescent="0.25">
      <c r="A10" s="191"/>
      <c r="B10" s="191"/>
      <c r="C10" s="170"/>
      <c r="D10" s="170"/>
      <c r="E10" s="170"/>
      <c r="F10" s="170"/>
      <c r="G10" s="170"/>
      <c r="H10" s="170"/>
      <c r="I10" s="170"/>
      <c r="J10" s="170"/>
      <c r="K10" s="170"/>
      <c r="L10" s="170"/>
      <c r="M10" s="170"/>
    </row>
    <row r="11" spans="1:13" x14ac:dyDescent="0.25">
      <c r="A11" s="191"/>
      <c r="B11" s="191"/>
      <c r="C11" s="170"/>
      <c r="D11" s="170"/>
      <c r="E11" s="170"/>
      <c r="F11" s="170"/>
      <c r="G11" s="170"/>
      <c r="H11" s="170"/>
      <c r="I11" s="170"/>
      <c r="J11" s="170"/>
      <c r="K11" s="170"/>
      <c r="L11" s="170"/>
      <c r="M11" s="170"/>
    </row>
    <row r="12" spans="1:13" x14ac:dyDescent="0.25">
      <c r="A12" s="179" t="s">
        <v>16</v>
      </c>
      <c r="B12" s="180"/>
      <c r="C12" s="185"/>
      <c r="D12" s="186"/>
      <c r="E12" s="185"/>
      <c r="F12" s="186"/>
      <c r="G12" s="185"/>
      <c r="H12" s="186"/>
      <c r="I12" s="170"/>
      <c r="J12" s="170"/>
      <c r="K12" s="170"/>
      <c r="L12" s="170"/>
      <c r="M12" s="170"/>
    </row>
    <row r="13" spans="1:13" x14ac:dyDescent="0.25">
      <c r="A13" s="181"/>
      <c r="B13" s="182"/>
      <c r="C13" s="187"/>
      <c r="D13" s="188"/>
      <c r="E13" s="187"/>
      <c r="F13" s="188"/>
      <c r="G13" s="187"/>
      <c r="H13" s="188"/>
      <c r="I13" s="170"/>
      <c r="J13" s="170"/>
      <c r="K13" s="170"/>
      <c r="L13" s="170"/>
      <c r="M13" s="170"/>
    </row>
    <row r="14" spans="1:13" x14ac:dyDescent="0.25">
      <c r="A14" s="183"/>
      <c r="B14" s="184"/>
      <c r="C14" s="189"/>
      <c r="D14" s="190"/>
      <c r="E14" s="189"/>
      <c r="F14" s="190"/>
      <c r="G14" s="189"/>
      <c r="H14" s="190"/>
      <c r="I14" s="170"/>
      <c r="J14" s="170"/>
      <c r="K14" s="170"/>
      <c r="L14" s="170"/>
      <c r="M14" s="170"/>
    </row>
    <row r="15" spans="1:13" x14ac:dyDescent="0.25">
      <c r="A15" s="179" t="s">
        <v>17</v>
      </c>
      <c r="B15" s="180"/>
      <c r="C15" s="170"/>
      <c r="D15" s="170"/>
      <c r="E15" s="170"/>
      <c r="F15" s="170"/>
      <c r="G15" s="170"/>
      <c r="H15" s="170"/>
      <c r="I15" s="170"/>
      <c r="J15" s="170"/>
      <c r="K15" s="170"/>
      <c r="L15" s="170"/>
      <c r="M15" s="170"/>
    </row>
    <row r="16" spans="1:13" x14ac:dyDescent="0.25">
      <c r="A16" s="181"/>
      <c r="B16" s="182"/>
      <c r="C16" s="170"/>
      <c r="D16" s="170"/>
      <c r="E16" s="170"/>
      <c r="F16" s="170"/>
      <c r="G16" s="170"/>
      <c r="H16" s="170"/>
      <c r="I16" s="170"/>
      <c r="J16" s="170"/>
      <c r="K16" s="170"/>
      <c r="L16" s="170"/>
      <c r="M16" s="170"/>
    </row>
    <row r="17" spans="1:13" x14ac:dyDescent="0.25">
      <c r="A17" s="183"/>
      <c r="B17" s="184"/>
      <c r="C17" s="170"/>
      <c r="D17" s="170"/>
      <c r="E17" s="170"/>
      <c r="F17" s="170"/>
      <c r="G17" s="170"/>
      <c r="H17" s="170"/>
      <c r="I17" s="170"/>
      <c r="J17" s="170"/>
      <c r="K17" s="170"/>
      <c r="L17" s="170"/>
      <c r="M17" s="170"/>
    </row>
    <row r="18" spans="1:13" x14ac:dyDescent="0.25">
      <c r="A18" s="179" t="s">
        <v>21</v>
      </c>
      <c r="B18" s="180"/>
      <c r="C18" s="170"/>
      <c r="D18" s="170"/>
      <c r="E18" s="170"/>
      <c r="F18" s="170"/>
      <c r="G18" s="170"/>
      <c r="H18" s="170"/>
      <c r="I18" s="170"/>
      <c r="J18" s="170"/>
      <c r="K18" s="170"/>
      <c r="L18" s="170"/>
      <c r="M18" s="170"/>
    </row>
    <row r="19" spans="1:13" x14ac:dyDescent="0.25">
      <c r="A19" s="181"/>
      <c r="B19" s="182"/>
      <c r="C19" s="170"/>
      <c r="D19" s="170"/>
      <c r="E19" s="170"/>
      <c r="F19" s="170"/>
      <c r="G19" s="170"/>
      <c r="H19" s="170"/>
      <c r="I19" s="170"/>
      <c r="J19" s="170"/>
      <c r="K19" s="170"/>
      <c r="L19" s="170"/>
      <c r="M19" s="170"/>
    </row>
    <row r="20" spans="1:13" ht="18.75" customHeight="1" x14ac:dyDescent="0.25">
      <c r="A20" s="183"/>
      <c r="B20" s="184"/>
      <c r="C20" s="170"/>
      <c r="D20" s="170"/>
      <c r="E20" s="170"/>
      <c r="F20" s="170"/>
      <c r="G20" s="170"/>
      <c r="H20" s="170"/>
      <c r="I20" s="170"/>
      <c r="J20" s="170"/>
      <c r="K20" s="170"/>
      <c r="L20" s="170"/>
      <c r="M20" s="170"/>
    </row>
    <row r="21" spans="1:13" x14ac:dyDescent="0.25">
      <c r="A21" s="179" t="s">
        <v>18</v>
      </c>
      <c r="B21" s="180"/>
      <c r="C21" s="170"/>
      <c r="D21" s="170"/>
      <c r="E21" s="170"/>
      <c r="F21" s="170"/>
      <c r="G21" s="170"/>
      <c r="H21" s="170"/>
      <c r="I21" s="170"/>
      <c r="J21" s="170"/>
      <c r="K21" s="170"/>
      <c r="L21" s="170"/>
      <c r="M21" s="170"/>
    </row>
    <row r="22" spans="1:13" x14ac:dyDescent="0.25">
      <c r="A22" s="181"/>
      <c r="B22" s="182"/>
      <c r="C22" s="170"/>
      <c r="D22" s="170"/>
      <c r="E22" s="170"/>
      <c r="F22" s="170"/>
      <c r="G22" s="170"/>
      <c r="H22" s="170"/>
      <c r="I22" s="170"/>
      <c r="J22" s="170"/>
      <c r="K22" s="170"/>
      <c r="L22" s="170"/>
      <c r="M22" s="170"/>
    </row>
    <row r="23" spans="1:13" x14ac:dyDescent="0.25">
      <c r="A23" s="183"/>
      <c r="B23" s="184"/>
      <c r="C23" s="170"/>
      <c r="D23" s="170"/>
      <c r="E23" s="170"/>
      <c r="F23" s="170"/>
      <c r="G23" s="170"/>
      <c r="H23" s="170"/>
      <c r="I23" s="170"/>
      <c r="J23" s="170"/>
      <c r="K23" s="170"/>
      <c r="L23" s="170"/>
      <c r="M23" s="170"/>
    </row>
    <row r="24" spans="1:13" x14ac:dyDescent="0.25">
      <c r="A24" s="179" t="s">
        <v>19</v>
      </c>
      <c r="B24" s="180"/>
      <c r="C24" s="170"/>
      <c r="D24" s="170"/>
      <c r="E24" s="170"/>
      <c r="F24" s="170"/>
      <c r="G24" s="170"/>
      <c r="H24" s="170"/>
      <c r="I24" s="170"/>
      <c r="J24" s="170"/>
      <c r="K24" s="170"/>
      <c r="L24" s="170"/>
      <c r="M24" s="170"/>
    </row>
    <row r="25" spans="1:13" x14ac:dyDescent="0.25">
      <c r="A25" s="181"/>
      <c r="B25" s="182"/>
      <c r="C25" s="170"/>
      <c r="D25" s="170"/>
      <c r="E25" s="170"/>
      <c r="F25" s="170"/>
      <c r="G25" s="170"/>
      <c r="H25" s="170"/>
      <c r="I25" s="170"/>
      <c r="J25" s="170"/>
      <c r="K25" s="170"/>
      <c r="L25" s="170"/>
      <c r="M25" s="170"/>
    </row>
    <row r="26" spans="1:13" x14ac:dyDescent="0.25">
      <c r="A26" s="183"/>
      <c r="B26" s="184"/>
      <c r="C26" s="170"/>
      <c r="D26" s="170"/>
      <c r="E26" s="170"/>
      <c r="F26" s="170"/>
      <c r="G26" s="170"/>
      <c r="H26" s="170"/>
      <c r="I26" s="170"/>
      <c r="J26" s="170"/>
      <c r="K26" s="170"/>
      <c r="L26" s="170"/>
      <c r="M26" s="170"/>
    </row>
    <row r="27" spans="1:13" x14ac:dyDescent="0.25">
      <c r="A27" s="173" t="s">
        <v>20</v>
      </c>
      <c r="B27" s="173"/>
      <c r="C27" s="170"/>
      <c r="D27" s="170"/>
      <c r="E27" s="170"/>
      <c r="F27" s="170"/>
      <c r="G27" s="170"/>
      <c r="H27" s="170"/>
      <c r="I27" s="170"/>
      <c r="J27" s="170"/>
      <c r="K27" s="170"/>
      <c r="L27" s="170"/>
      <c r="M27" s="170"/>
    </row>
    <row r="28" spans="1:13" x14ac:dyDescent="0.25">
      <c r="A28" s="173"/>
      <c r="B28" s="173"/>
      <c r="C28" s="170"/>
      <c r="D28" s="170"/>
      <c r="E28" s="170"/>
      <c r="F28" s="170"/>
      <c r="G28" s="170"/>
      <c r="H28" s="170"/>
      <c r="I28" s="170"/>
      <c r="J28" s="170"/>
      <c r="K28" s="170"/>
      <c r="L28" s="170"/>
      <c r="M28" s="170"/>
    </row>
    <row r="29" spans="1:13" x14ac:dyDescent="0.25">
      <c r="A29" s="173"/>
      <c r="B29" s="173"/>
      <c r="C29" s="170"/>
      <c r="D29" s="170"/>
      <c r="E29" s="170"/>
      <c r="F29" s="170"/>
      <c r="G29" s="170"/>
      <c r="H29" s="170"/>
      <c r="I29" s="170"/>
      <c r="J29" s="170"/>
      <c r="K29" s="170"/>
      <c r="L29" s="170"/>
      <c r="M29" s="170"/>
    </row>
  </sheetData>
  <mergeCells count="58">
    <mergeCell ref="A1:M1"/>
    <mergeCell ref="A2:M2"/>
    <mergeCell ref="A3:M3"/>
    <mergeCell ref="A4:M4"/>
    <mergeCell ref="A5:B5"/>
    <mergeCell ref="C5:D5"/>
    <mergeCell ref="E5:F5"/>
    <mergeCell ref="G5:H5"/>
    <mergeCell ref="I5:J5"/>
    <mergeCell ref="K5:M5"/>
    <mergeCell ref="K9:M11"/>
    <mergeCell ref="A6:B8"/>
    <mergeCell ref="C6:D8"/>
    <mergeCell ref="E6:F8"/>
    <mergeCell ref="G6:H8"/>
    <mergeCell ref="I6:J8"/>
    <mergeCell ref="K6:M8"/>
    <mergeCell ref="A9:B11"/>
    <mergeCell ref="C9:D11"/>
    <mergeCell ref="E9:F11"/>
    <mergeCell ref="G9:H11"/>
    <mergeCell ref="I9:J11"/>
    <mergeCell ref="K15:M17"/>
    <mergeCell ref="A12:B14"/>
    <mergeCell ref="C12:D14"/>
    <mergeCell ref="E12:F14"/>
    <mergeCell ref="G12:H14"/>
    <mergeCell ref="I12:J14"/>
    <mergeCell ref="K12:M14"/>
    <mergeCell ref="A15:B17"/>
    <mergeCell ref="C15:D17"/>
    <mergeCell ref="E15:F17"/>
    <mergeCell ref="G15:H17"/>
    <mergeCell ref="I15:J17"/>
    <mergeCell ref="K21:M23"/>
    <mergeCell ref="A18:B20"/>
    <mergeCell ref="C18:D20"/>
    <mergeCell ref="E18:F20"/>
    <mergeCell ref="G18:H20"/>
    <mergeCell ref="I18:J20"/>
    <mergeCell ref="K18:M20"/>
    <mergeCell ref="A21:B23"/>
    <mergeCell ref="C21:D23"/>
    <mergeCell ref="E21:F23"/>
    <mergeCell ref="G21:H23"/>
    <mergeCell ref="I21:J23"/>
    <mergeCell ref="K27:M29"/>
    <mergeCell ref="A24:B26"/>
    <mergeCell ref="C24:D26"/>
    <mergeCell ref="E24:F26"/>
    <mergeCell ref="G24:H26"/>
    <mergeCell ref="I24:J26"/>
    <mergeCell ref="K24:M26"/>
    <mergeCell ref="A27:B29"/>
    <mergeCell ref="C27:D29"/>
    <mergeCell ref="E27:F29"/>
    <mergeCell ref="G27:H29"/>
    <mergeCell ref="I27:J2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9"/>
  <sheetViews>
    <sheetView workbookViewId="0">
      <selection sqref="A1:M1"/>
    </sheetView>
  </sheetViews>
  <sheetFormatPr defaultRowHeight="15" x14ac:dyDescent="0.25"/>
  <sheetData>
    <row r="1" spans="1:13" ht="15.75" x14ac:dyDescent="0.25">
      <c r="A1" s="100" t="s">
        <v>85</v>
      </c>
      <c r="B1" s="100"/>
      <c r="C1" s="100"/>
      <c r="D1" s="100"/>
      <c r="E1" s="100"/>
      <c r="F1" s="100"/>
      <c r="G1" s="100"/>
      <c r="H1" s="100"/>
      <c r="I1" s="100"/>
      <c r="J1" s="100"/>
      <c r="K1" s="100"/>
      <c r="L1" s="100"/>
      <c r="M1" s="100"/>
    </row>
    <row r="2" spans="1:13" ht="15.75" x14ac:dyDescent="0.25">
      <c r="A2" s="100" t="s">
        <v>82</v>
      </c>
      <c r="B2" s="100"/>
      <c r="C2" s="100"/>
      <c r="D2" s="100"/>
      <c r="E2" s="100"/>
      <c r="F2" s="100"/>
      <c r="G2" s="100"/>
      <c r="H2" s="100"/>
      <c r="I2" s="100"/>
      <c r="J2" s="100"/>
      <c r="K2" s="100"/>
      <c r="L2" s="100"/>
      <c r="M2" s="100"/>
    </row>
    <row r="3" spans="1:13" ht="39.75" customHeight="1" x14ac:dyDescent="0.25">
      <c r="A3" s="171" t="s">
        <v>80</v>
      </c>
      <c r="B3" s="171"/>
      <c r="C3" s="171"/>
      <c r="D3" s="171"/>
      <c r="E3" s="171"/>
      <c r="F3" s="171"/>
      <c r="G3" s="171"/>
      <c r="H3" s="171"/>
      <c r="I3" s="171"/>
      <c r="J3" s="171"/>
      <c r="K3" s="171"/>
      <c r="L3" s="171"/>
      <c r="M3" s="171"/>
    </row>
    <row r="4" spans="1:13" x14ac:dyDescent="0.25">
      <c r="A4" s="172" t="s">
        <v>9</v>
      </c>
      <c r="B4" s="172"/>
      <c r="C4" s="172"/>
      <c r="D4" s="172"/>
      <c r="E4" s="172"/>
      <c r="F4" s="172"/>
      <c r="G4" s="172"/>
      <c r="H4" s="172"/>
      <c r="I4" s="172"/>
      <c r="J4" s="172"/>
      <c r="K4" s="172"/>
      <c r="L4" s="172"/>
      <c r="M4" s="172"/>
    </row>
    <row r="5" spans="1:13" ht="69" customHeight="1" x14ac:dyDescent="0.25">
      <c r="A5" s="174"/>
      <c r="B5" s="174"/>
      <c r="C5" s="175" t="s">
        <v>14</v>
      </c>
      <c r="D5" s="176"/>
      <c r="E5" s="175" t="s">
        <v>11</v>
      </c>
      <c r="F5" s="176"/>
      <c r="G5" s="177" t="s">
        <v>12</v>
      </c>
      <c r="H5" s="178"/>
      <c r="I5" s="175" t="s">
        <v>13</v>
      </c>
      <c r="J5" s="175"/>
      <c r="K5" s="175" t="s">
        <v>81</v>
      </c>
      <c r="L5" s="175"/>
      <c r="M5" s="175"/>
    </row>
    <row r="6" spans="1:13" ht="15" customHeight="1" x14ac:dyDescent="0.25">
      <c r="A6" s="173" t="s">
        <v>10</v>
      </c>
      <c r="B6" s="173"/>
      <c r="C6" s="170"/>
      <c r="D6" s="170"/>
      <c r="E6" s="170"/>
      <c r="F6" s="170"/>
      <c r="G6" s="170"/>
      <c r="H6" s="170"/>
      <c r="I6" s="170"/>
      <c r="J6" s="170"/>
      <c r="K6" s="170"/>
      <c r="L6" s="170"/>
      <c r="M6" s="170"/>
    </row>
    <row r="7" spans="1:13" x14ac:dyDescent="0.25">
      <c r="A7" s="173"/>
      <c r="B7" s="173"/>
      <c r="C7" s="170"/>
      <c r="D7" s="170"/>
      <c r="E7" s="170"/>
      <c r="F7" s="170"/>
      <c r="G7" s="170"/>
      <c r="H7" s="170"/>
      <c r="I7" s="170"/>
      <c r="J7" s="170"/>
      <c r="K7" s="170"/>
      <c r="L7" s="170"/>
      <c r="M7" s="170"/>
    </row>
    <row r="8" spans="1:13" ht="12.75" customHeight="1" x14ac:dyDescent="0.25">
      <c r="A8" s="173"/>
      <c r="B8" s="173"/>
      <c r="C8" s="170"/>
      <c r="D8" s="170"/>
      <c r="E8" s="170"/>
      <c r="F8" s="170"/>
      <c r="G8" s="170"/>
      <c r="H8" s="170"/>
      <c r="I8" s="170"/>
      <c r="J8" s="170"/>
      <c r="K8" s="170"/>
      <c r="L8" s="170"/>
      <c r="M8" s="170"/>
    </row>
    <row r="9" spans="1:13" x14ac:dyDescent="0.25">
      <c r="A9" s="191" t="s">
        <v>15</v>
      </c>
      <c r="B9" s="191"/>
      <c r="C9" s="170"/>
      <c r="D9" s="170"/>
      <c r="E9" s="170"/>
      <c r="F9" s="170"/>
      <c r="G9" s="170"/>
      <c r="H9" s="170"/>
      <c r="I9" s="170"/>
      <c r="J9" s="170"/>
      <c r="K9" s="170"/>
      <c r="L9" s="170"/>
      <c r="M9" s="170"/>
    </row>
    <row r="10" spans="1:13" x14ac:dyDescent="0.25">
      <c r="A10" s="191"/>
      <c r="B10" s="191"/>
      <c r="C10" s="170"/>
      <c r="D10" s="170"/>
      <c r="E10" s="170"/>
      <c r="F10" s="170"/>
      <c r="G10" s="170"/>
      <c r="H10" s="170"/>
      <c r="I10" s="170"/>
      <c r="J10" s="170"/>
      <c r="K10" s="170"/>
      <c r="L10" s="170"/>
      <c r="M10" s="170"/>
    </row>
    <row r="11" spans="1:13" x14ac:dyDescent="0.25">
      <c r="A11" s="191"/>
      <c r="B11" s="191"/>
      <c r="C11" s="170"/>
      <c r="D11" s="170"/>
      <c r="E11" s="170"/>
      <c r="F11" s="170"/>
      <c r="G11" s="170"/>
      <c r="H11" s="170"/>
      <c r="I11" s="170"/>
      <c r="J11" s="170"/>
      <c r="K11" s="170"/>
      <c r="L11" s="170"/>
      <c r="M11" s="170"/>
    </row>
    <row r="12" spans="1:13" x14ac:dyDescent="0.25">
      <c r="A12" s="179" t="s">
        <v>16</v>
      </c>
      <c r="B12" s="180"/>
      <c r="C12" s="185"/>
      <c r="D12" s="186"/>
      <c r="E12" s="185"/>
      <c r="F12" s="186"/>
      <c r="G12" s="185"/>
      <c r="H12" s="186"/>
      <c r="I12" s="170"/>
      <c r="J12" s="170"/>
      <c r="K12" s="170"/>
      <c r="L12" s="170"/>
      <c r="M12" s="170"/>
    </row>
    <row r="13" spans="1:13" x14ac:dyDescent="0.25">
      <c r="A13" s="181"/>
      <c r="B13" s="182"/>
      <c r="C13" s="187"/>
      <c r="D13" s="188"/>
      <c r="E13" s="187"/>
      <c r="F13" s="188"/>
      <c r="G13" s="187"/>
      <c r="H13" s="188"/>
      <c r="I13" s="170"/>
      <c r="J13" s="170"/>
      <c r="K13" s="170"/>
      <c r="L13" s="170"/>
      <c r="M13" s="170"/>
    </row>
    <row r="14" spans="1:13" x14ac:dyDescent="0.25">
      <c r="A14" s="183"/>
      <c r="B14" s="184"/>
      <c r="C14" s="189"/>
      <c r="D14" s="190"/>
      <c r="E14" s="189"/>
      <c r="F14" s="190"/>
      <c r="G14" s="189"/>
      <c r="H14" s="190"/>
      <c r="I14" s="170"/>
      <c r="J14" s="170"/>
      <c r="K14" s="170"/>
      <c r="L14" s="170"/>
      <c r="M14" s="170"/>
    </row>
    <row r="15" spans="1:13" x14ac:dyDescent="0.25">
      <c r="A15" s="179" t="s">
        <v>17</v>
      </c>
      <c r="B15" s="180"/>
      <c r="C15" s="170"/>
      <c r="D15" s="170"/>
      <c r="E15" s="170"/>
      <c r="F15" s="170"/>
      <c r="G15" s="170"/>
      <c r="H15" s="170"/>
      <c r="I15" s="170"/>
      <c r="J15" s="170"/>
      <c r="K15" s="170"/>
      <c r="L15" s="170"/>
      <c r="M15" s="170"/>
    </row>
    <row r="16" spans="1:13" x14ac:dyDescent="0.25">
      <c r="A16" s="181"/>
      <c r="B16" s="182"/>
      <c r="C16" s="170"/>
      <c r="D16" s="170"/>
      <c r="E16" s="170"/>
      <c r="F16" s="170"/>
      <c r="G16" s="170"/>
      <c r="H16" s="170"/>
      <c r="I16" s="170"/>
      <c r="J16" s="170"/>
      <c r="K16" s="170"/>
      <c r="L16" s="170"/>
      <c r="M16" s="170"/>
    </row>
    <row r="17" spans="1:13" x14ac:dyDescent="0.25">
      <c r="A17" s="183"/>
      <c r="B17" s="184"/>
      <c r="C17" s="170"/>
      <c r="D17" s="170"/>
      <c r="E17" s="170"/>
      <c r="F17" s="170"/>
      <c r="G17" s="170"/>
      <c r="H17" s="170"/>
      <c r="I17" s="170"/>
      <c r="J17" s="170"/>
      <c r="K17" s="170"/>
      <c r="L17" s="170"/>
      <c r="M17" s="170"/>
    </row>
    <row r="18" spans="1:13" x14ac:dyDescent="0.25">
      <c r="A18" s="179" t="s">
        <v>21</v>
      </c>
      <c r="B18" s="180"/>
      <c r="C18" s="170"/>
      <c r="D18" s="170"/>
      <c r="E18" s="170"/>
      <c r="F18" s="170"/>
      <c r="G18" s="170"/>
      <c r="H18" s="170"/>
      <c r="I18" s="170"/>
      <c r="J18" s="170"/>
      <c r="K18" s="170"/>
      <c r="L18" s="170"/>
      <c r="M18" s="170"/>
    </row>
    <row r="19" spans="1:13" x14ac:dyDescent="0.25">
      <c r="A19" s="181"/>
      <c r="B19" s="182"/>
      <c r="C19" s="170"/>
      <c r="D19" s="170"/>
      <c r="E19" s="170"/>
      <c r="F19" s="170"/>
      <c r="G19" s="170"/>
      <c r="H19" s="170"/>
      <c r="I19" s="170"/>
      <c r="J19" s="170"/>
      <c r="K19" s="170"/>
      <c r="L19" s="170"/>
      <c r="M19" s="170"/>
    </row>
    <row r="20" spans="1:13" ht="18.75" customHeight="1" x14ac:dyDescent="0.25">
      <c r="A20" s="183"/>
      <c r="B20" s="184"/>
      <c r="C20" s="170"/>
      <c r="D20" s="170"/>
      <c r="E20" s="170"/>
      <c r="F20" s="170"/>
      <c r="G20" s="170"/>
      <c r="H20" s="170"/>
      <c r="I20" s="170"/>
      <c r="J20" s="170"/>
      <c r="K20" s="170"/>
      <c r="L20" s="170"/>
      <c r="M20" s="170"/>
    </row>
    <row r="21" spans="1:13" x14ac:dyDescent="0.25">
      <c r="A21" s="179" t="s">
        <v>18</v>
      </c>
      <c r="B21" s="180"/>
      <c r="C21" s="170"/>
      <c r="D21" s="170"/>
      <c r="E21" s="170"/>
      <c r="F21" s="170"/>
      <c r="G21" s="170"/>
      <c r="H21" s="170"/>
      <c r="I21" s="170"/>
      <c r="J21" s="170"/>
      <c r="K21" s="170"/>
      <c r="L21" s="170"/>
      <c r="M21" s="170"/>
    </row>
    <row r="22" spans="1:13" x14ac:dyDescent="0.25">
      <c r="A22" s="181"/>
      <c r="B22" s="182"/>
      <c r="C22" s="170"/>
      <c r="D22" s="170"/>
      <c r="E22" s="170"/>
      <c r="F22" s="170"/>
      <c r="G22" s="170"/>
      <c r="H22" s="170"/>
      <c r="I22" s="170"/>
      <c r="J22" s="170"/>
      <c r="K22" s="170"/>
      <c r="L22" s="170"/>
      <c r="M22" s="170"/>
    </row>
    <row r="23" spans="1:13" x14ac:dyDescent="0.25">
      <c r="A23" s="183"/>
      <c r="B23" s="184"/>
      <c r="C23" s="170"/>
      <c r="D23" s="170"/>
      <c r="E23" s="170"/>
      <c r="F23" s="170"/>
      <c r="G23" s="170"/>
      <c r="H23" s="170"/>
      <c r="I23" s="170"/>
      <c r="J23" s="170"/>
      <c r="K23" s="170"/>
      <c r="L23" s="170"/>
      <c r="M23" s="170"/>
    </row>
    <row r="24" spans="1:13" x14ac:dyDescent="0.25">
      <c r="A24" s="179" t="s">
        <v>19</v>
      </c>
      <c r="B24" s="180"/>
      <c r="C24" s="170"/>
      <c r="D24" s="170"/>
      <c r="E24" s="170"/>
      <c r="F24" s="170"/>
      <c r="G24" s="170"/>
      <c r="H24" s="170"/>
      <c r="I24" s="170"/>
      <c r="J24" s="170"/>
      <c r="K24" s="170"/>
      <c r="L24" s="170"/>
      <c r="M24" s="170"/>
    </row>
    <row r="25" spans="1:13" x14ac:dyDescent="0.25">
      <c r="A25" s="181"/>
      <c r="B25" s="182"/>
      <c r="C25" s="170"/>
      <c r="D25" s="170"/>
      <c r="E25" s="170"/>
      <c r="F25" s="170"/>
      <c r="G25" s="170"/>
      <c r="H25" s="170"/>
      <c r="I25" s="170"/>
      <c r="J25" s="170"/>
      <c r="K25" s="170"/>
      <c r="L25" s="170"/>
      <c r="M25" s="170"/>
    </row>
    <row r="26" spans="1:13" x14ac:dyDescent="0.25">
      <c r="A26" s="183"/>
      <c r="B26" s="184"/>
      <c r="C26" s="170"/>
      <c r="D26" s="170"/>
      <c r="E26" s="170"/>
      <c r="F26" s="170"/>
      <c r="G26" s="170"/>
      <c r="H26" s="170"/>
      <c r="I26" s="170"/>
      <c r="J26" s="170"/>
      <c r="K26" s="170"/>
      <c r="L26" s="170"/>
      <c r="M26" s="170"/>
    </row>
    <row r="27" spans="1:13" x14ac:dyDescent="0.25">
      <c r="A27" s="173" t="s">
        <v>20</v>
      </c>
      <c r="B27" s="173"/>
      <c r="C27" s="170"/>
      <c r="D27" s="170"/>
      <c r="E27" s="170"/>
      <c r="F27" s="170"/>
      <c r="G27" s="170"/>
      <c r="H27" s="170"/>
      <c r="I27" s="170"/>
      <c r="J27" s="170"/>
      <c r="K27" s="170"/>
      <c r="L27" s="170"/>
      <c r="M27" s="170"/>
    </row>
    <row r="28" spans="1:13" x14ac:dyDescent="0.25">
      <c r="A28" s="173"/>
      <c r="B28" s="173"/>
      <c r="C28" s="170"/>
      <c r="D28" s="170"/>
      <c r="E28" s="170"/>
      <c r="F28" s="170"/>
      <c r="G28" s="170"/>
      <c r="H28" s="170"/>
      <c r="I28" s="170"/>
      <c r="J28" s="170"/>
      <c r="K28" s="170"/>
      <c r="L28" s="170"/>
      <c r="M28" s="170"/>
    </row>
    <row r="29" spans="1:13" x14ac:dyDescent="0.25">
      <c r="A29" s="173"/>
      <c r="B29" s="173"/>
      <c r="C29" s="170"/>
      <c r="D29" s="170"/>
      <c r="E29" s="170"/>
      <c r="F29" s="170"/>
      <c r="G29" s="170"/>
      <c r="H29" s="170"/>
      <c r="I29" s="170"/>
      <c r="J29" s="170"/>
      <c r="K29" s="170"/>
      <c r="L29" s="170"/>
      <c r="M29" s="170"/>
    </row>
  </sheetData>
  <mergeCells count="58">
    <mergeCell ref="A1:M1"/>
    <mergeCell ref="A2:M2"/>
    <mergeCell ref="A3:M3"/>
    <mergeCell ref="A4:M4"/>
    <mergeCell ref="A5:B5"/>
    <mergeCell ref="C5:D5"/>
    <mergeCell ref="E5:F5"/>
    <mergeCell ref="G5:H5"/>
    <mergeCell ref="I5:J5"/>
    <mergeCell ref="K5:M5"/>
    <mergeCell ref="K9:M11"/>
    <mergeCell ref="A6:B8"/>
    <mergeCell ref="C6:D8"/>
    <mergeCell ref="E6:F8"/>
    <mergeCell ref="G6:H8"/>
    <mergeCell ref="I6:J8"/>
    <mergeCell ref="K6:M8"/>
    <mergeCell ref="A9:B11"/>
    <mergeCell ref="C9:D11"/>
    <mergeCell ref="E9:F11"/>
    <mergeCell ref="G9:H11"/>
    <mergeCell ref="I9:J11"/>
    <mergeCell ref="K15:M17"/>
    <mergeCell ref="A12:B14"/>
    <mergeCell ref="C12:D14"/>
    <mergeCell ref="E12:F14"/>
    <mergeCell ref="G12:H14"/>
    <mergeCell ref="I12:J14"/>
    <mergeCell ref="K12:M14"/>
    <mergeCell ref="A15:B17"/>
    <mergeCell ref="C15:D17"/>
    <mergeCell ref="E15:F17"/>
    <mergeCell ref="G15:H17"/>
    <mergeCell ref="I15:J17"/>
    <mergeCell ref="K21:M23"/>
    <mergeCell ref="A18:B20"/>
    <mergeCell ref="C18:D20"/>
    <mergeCell ref="E18:F20"/>
    <mergeCell ref="G18:H20"/>
    <mergeCell ref="I18:J20"/>
    <mergeCell ref="K18:M20"/>
    <mergeCell ref="A21:B23"/>
    <mergeCell ref="C21:D23"/>
    <mergeCell ref="E21:F23"/>
    <mergeCell ref="G21:H23"/>
    <mergeCell ref="I21:J23"/>
    <mergeCell ref="K27:M29"/>
    <mergeCell ref="A24:B26"/>
    <mergeCell ref="C24:D26"/>
    <mergeCell ref="E24:F26"/>
    <mergeCell ref="G24:H26"/>
    <mergeCell ref="I24:J26"/>
    <mergeCell ref="K24:M26"/>
    <mergeCell ref="A27:B29"/>
    <mergeCell ref="C27:D29"/>
    <mergeCell ref="E27:F29"/>
    <mergeCell ref="G27:H29"/>
    <mergeCell ref="I27:J29"/>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DESE-231-51670</_dlc_DocId>
    <_dlc_DocIdUrl xmlns="733efe1c-5bbe-4968-87dc-d400e65c879f">
      <Url>https://sharepoint.doemass.org/ese/webteam/cps/_layouts/DocIdRedir.aspx?ID=DESE-231-51670</Url>
      <Description>DESE-231-51670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DFE8A3FB-4DB6-4BD9-8850-FBBA874FA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002C6C-1CE6-4F7A-A778-1F6ECE4B3110}">
  <ds:schemaRefs>
    <ds:schemaRef ds:uri="http://schemas.microsoft.com/office/infopath/2007/PartnerControls"/>
    <ds:schemaRef ds:uri="http://purl.org/dc/dcmitype/"/>
    <ds:schemaRef ds:uri="http://schemas.microsoft.com/office/2006/metadata/properties"/>
    <ds:schemaRef ds:uri="http://purl.org/dc/elements/1.1/"/>
    <ds:schemaRef ds:uri="0a4e05da-b9bc-4326-ad73-01ef31b95567"/>
    <ds:schemaRef ds:uri="733efe1c-5bbe-4968-87dc-d400e65c879f"/>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838E9E30-F854-4C65-A7AE-89DEF7DC1C90}">
  <ds:schemaRefs>
    <ds:schemaRef ds:uri="http://schemas.microsoft.com/sharepoint/events"/>
  </ds:schemaRefs>
</ds:datastoreItem>
</file>

<file path=customXml/itemProps4.xml><?xml version="1.0" encoding="utf-8"?>
<ds:datastoreItem xmlns:ds="http://schemas.openxmlformats.org/officeDocument/2006/customXml" ds:itemID="{9EE180AA-36F4-4874-93D3-9DA8000CAD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Part III-Required Program Info</vt:lpstr>
      <vt:lpstr>District Report</vt:lpstr>
      <vt:lpstr>School Report (A)</vt:lpstr>
      <vt:lpstr>School Report (A) (2)</vt:lpstr>
      <vt:lpstr>School Report (A) (3)</vt:lpstr>
      <vt:lpstr>School Report (C)</vt:lpstr>
      <vt:lpstr>Sheet6</vt:lpstr>
      <vt:lpstr>School Report (C) (2)</vt:lpstr>
      <vt:lpstr>School Report (C) (3)</vt:lpstr>
      <vt:lpstr>Academic (School 1)</vt:lpstr>
      <vt:lpstr>Academic (School 2)</vt:lpstr>
      <vt:lpstr>Academic (School 3)</vt:lpstr>
      <vt:lpstr>Teacher (School 1)</vt:lpstr>
      <vt:lpstr>Teacher (School 2)</vt:lpstr>
      <vt:lpstr>Teacher (School 3)</vt:lpstr>
      <vt:lpstr>Enrichment (School 1)</vt:lpstr>
      <vt:lpstr>Enrichment (School 2)</vt:lpstr>
      <vt:lpstr>Enrichment (School 3)</vt:lpstr>
      <vt:lpstr>Annual Hours Sample</vt:lpstr>
      <vt:lpstr>School 1</vt:lpstr>
      <vt:lpstr>School 2</vt:lpstr>
      <vt:lpstr>School 3</vt:lpstr>
      <vt:lpstr>LIST</vt:lpstr>
      <vt:lpstr>'Academic (School 1)'!Print_Titles</vt:lpstr>
      <vt:lpstr>'Academic (School 2)'!Print_Titles</vt:lpstr>
      <vt:lpstr>'Academic (School 3)'!Print_Titles</vt:lpstr>
      <vt:lpstr>'Enrichment (School 1)'!Print_Titles</vt:lpstr>
      <vt:lpstr>'Enrichment (School 2)'!Print_Titles</vt:lpstr>
      <vt:lpstr>'Enrichment (School 3)'!Print_Titles</vt:lpstr>
      <vt:lpstr>'Teacher (School 1)'!Print_Titles</vt:lpstr>
      <vt:lpstr>'Teacher (School 2)'!Print_Titles</vt:lpstr>
      <vt:lpstr>'Teacher (School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FC225 ELT Part III</dc:title>
  <dc:creator>DESE</dc:creator>
  <cp:lastModifiedBy>Zou, Dong (EOE)</cp:lastModifiedBy>
  <cp:lastPrinted>2019-05-08T15:00:21Z</cp:lastPrinted>
  <dcterms:created xsi:type="dcterms:W3CDTF">2017-04-20T16:27:28Z</dcterms:created>
  <dcterms:modified xsi:type="dcterms:W3CDTF">2019-05-29T21:27:58Z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29 2019</vt:lpwstr>
  </property>
</Properties>
</file>