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642\"/>
    </mc:Choice>
  </mc:AlternateContent>
  <xr:revisionPtr revIDLastSave="0" documentId="13_ncr:1_{6BD22853-F788-45DC-9A63-D65F1ED3BF52}" xr6:coauthVersionLast="41" xr6:coauthVersionMax="41" xr10:uidLastSave="{00000000-0000-0000-0000-000000000000}"/>
  <bookViews>
    <workbookView xWindow="-120" yWindow="-120" windowWidth="29040" windowHeight="15840" tabRatio="889" xr2:uid="{00000000-000D-0000-FFFF-FFFF00000000}"/>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M43" i="34"/>
  <c r="C19" i="13"/>
  <c r="N30" i="34"/>
  <c r="N43" i="34"/>
  <c r="N21" i="34"/>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34" l="1"/>
  <c r="P52" i="34" s="1"/>
  <c r="P94" i="34" s="1"/>
  <c r="P45" i="9"/>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<sst xmlns="http://schemas.openxmlformats.org/spreadsheetml/2006/main" count="24344" uniqueCount="6600">
  <si>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</si>
  <si>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</si>
  <si>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</si>
  <si>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</si>
  <si>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</si>
  <si>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</si>
  <si>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</si>
  <si>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</si>
  <si>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</si>
  <si>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</si>
  <si>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</si>
  <si>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</si>
  <si>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</si>
  <si>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</si>
  <si>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</si>
  <si>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</si>
  <si>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</si>
  <si>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</si>
  <si>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</si>
  <si>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</si>
  <si>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</si>
  <si>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</si>
  <si>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</si>
  <si>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</si>
  <si>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</si>
  <si>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</si>
  <si>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</si>
  <si>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</si>
  <si>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</si>
  <si>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</si>
  <si>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</si>
  <si>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</si>
  <si>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</si>
  <si>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</si>
  <si>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</si>
  <si>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</si>
  <si>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</si>
  <si>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</si>
  <si>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</si>
  <si>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</si>
  <si>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</si>
  <si>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</si>
  <si>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</si>
  <si>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</si>
  <si>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</si>
  <si>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</si>
  <si>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</si>
  <si>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</si>
  <si>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</si>
  <si>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</si>
  <si>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</si>
  <si>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</si>
  <si>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</si>
  <si>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</si>
  <si>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</si>
  <si>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</si>
  <si>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</si>
  <si>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</si>
  <si>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</si>
  <si>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</si>
  <si>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</si>
  <si>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</si>
  <si>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</si>
  <si>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</si>
  <si>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</si>
  <si>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</si>
  <si>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</si>
  <si>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</si>
  <si>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</si>
  <si>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</si>
  <si>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</si>
  <si>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</si>
  <si>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</si>
  <si>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</si>
  <si>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</si>
  <si>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</si>
  <si>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</si>
  <si>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</si>
  <si>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</si>
  <si>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</si>
  <si>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</si>
  <si>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</si>
  <si>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</si>
  <si>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</si>
  <si>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</si>
  <si>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</si>
  <si>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</si>
  <si>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</si>
  <si>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</si>
  <si>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</si>
  <si>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</si>
  <si>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</si>
  <si>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</si>
  <si>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</si>
  <si>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</si>
  <si>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</si>
  <si>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</si>
  <si>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</si>
  <si>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</si>
  <si>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</si>
  <si>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</si>
  <si>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</si>
  <si>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</si>
  <si>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</si>
  <si>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</si>
  <si>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</si>
  <si>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</si>
  <si>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</si>
  <si>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</si>
  <si>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</si>
  <si>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</si>
  <si>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</si>
  <si>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</si>
  <si>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</si>
  <si>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</si>
  <si>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</si>
  <si>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</si>
  <si>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</si>
  <si>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</si>
  <si>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</si>
  <si>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</si>
  <si>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</si>
  <si>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</si>
  <si>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</si>
  <si>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</si>
  <si>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</si>
  <si>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</si>
  <si>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</si>
  <si>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</si>
  <si>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</si>
  <si>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</si>
  <si>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</si>
  <si>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</si>
  <si>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</si>
  <si>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</si>
  <si>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</si>
  <si>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</si>
  <si>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</si>
  <si>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</si>
  <si>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</si>
  <si>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</si>
  <si>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</si>
  <si>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</si>
  <si>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</si>
  <si>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</si>
  <si>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</si>
  <si>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</si>
  <si>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</si>
  <si>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</si>
  <si>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</si>
  <si>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</si>
  <si>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</si>
  <si>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</si>
  <si>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</si>
  <si>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</si>
  <si>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</si>
  <si>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</si>
  <si>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</si>
  <si>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</si>
  <si>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</si>
  <si>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</si>
  <si>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</si>
  <si>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</si>
  <si>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</si>
  <si>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</si>
  <si>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</si>
  <si>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</si>
  <si>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</si>
  <si>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</si>
  <si>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</si>
  <si>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</si>
  <si>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</si>
  <si>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</si>
  <si>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</si>
  <si>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</si>
  <si>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</si>
  <si>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</si>
  <si>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</si>
  <si>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</si>
  <si>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</si>
  <si>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</si>
  <si>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</si>
  <si>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</si>
  <si>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</si>
  <si>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</si>
  <si>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</si>
  <si>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</si>
  <si>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</si>
  <si>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</si>
  <si>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</si>
  <si>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</si>
  <si>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</si>
  <si>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</si>
  <si>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</si>
  <si>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</si>
  <si>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</si>
  <si>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</si>
  <si>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</si>
  <si>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</si>
  <si>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</si>
  <si>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</si>
  <si>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</si>
  <si>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</si>
  <si>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</si>
  <si>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</si>
  <si>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</si>
  <si>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</si>
  <si>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</si>
  <si>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</si>
  <si>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</si>
  <si>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</si>
  <si>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</si>
  <si>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</si>
  <si>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</si>
  <si>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</si>
  <si>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</si>
  <si>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</si>
  <si>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</si>
  <si>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</si>
  <si>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</si>
  <si>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</si>
  <si>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</si>
  <si>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</si>
  <si>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</si>
  <si>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</si>
  <si>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</si>
  <si>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</si>
  <si>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</si>
  <si>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</si>
  <si>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</si>
  <si>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</si>
  <si>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</si>
  <si>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</si>
  <si>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</si>
  <si>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</si>
  <si>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</si>
  <si>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</si>
  <si>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</si>
  <si>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</si>
  <si>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</si>
  <si>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</si>
  <si>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</si>
  <si>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</si>
  <si>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</si>
  <si>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</si>
  <si>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</si>
  <si>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</si>
  <si>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</si>
  <si>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</si>
  <si>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</si>
  <si>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</si>
  <si>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</si>
  <si>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</si>
  <si>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</si>
  <si>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</si>
  <si>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</si>
  <si>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</si>
  <si>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</si>
  <si>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</si>
  <si>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</si>
  <si>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</si>
  <si>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</si>
  <si>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</si>
  <si>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</si>
  <si>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</si>
  <si>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</si>
  <si>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</si>
  <si>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</si>
  <si>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</si>
  <si>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</si>
  <si>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</si>
  <si>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</si>
  <si>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</si>
  <si>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</si>
  <si>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</si>
  <si>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</si>
  <si>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</si>
  <si>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</si>
  <si>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</si>
  <si>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</si>
  <si>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</si>
  <si>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</si>
  <si>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</si>
  <si>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</si>
  <si>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</si>
  <si>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</si>
  <si>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</si>
  <si>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</si>
  <si>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</si>
  <si>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</si>
  <si>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</si>
  <si>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</si>
  <si>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</si>
  <si>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</si>
  <si>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</si>
  <si>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</si>
  <si>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</si>
  <si>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</si>
  <si>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</si>
  <si>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</si>
  <si>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</si>
  <si>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</si>
  <si>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</si>
  <si>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</si>
  <si>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</si>
  <si>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</si>
  <si>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</si>
  <si>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</si>
  <si>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</si>
  <si>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</si>
  <si>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</si>
  <si>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</si>
  <si>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</si>
  <si>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</si>
  <si>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</si>
  <si>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</si>
  <si>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</si>
  <si>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</si>
  <si>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</si>
  <si>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</si>
  <si>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</si>
  <si>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</si>
  <si>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</si>
  <si>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</si>
  <si>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</si>
  <si>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</si>
  <si>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</si>
  <si>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</si>
  <si>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</si>
  <si>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</si>
  <si>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</si>
  <si>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</si>
  <si>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</si>
  <si>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</si>
  <si>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</si>
  <si>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</si>
  <si>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</si>
  <si>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</si>
  <si>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</si>
  <si>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</si>
  <si>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</si>
  <si>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</si>
  <si>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</si>
  <si>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</si>
  <si>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</si>
  <si>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</si>
  <si>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</si>
  <si>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</si>
  <si>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</si>
  <si>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</si>
  <si>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</si>
  <si>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</si>
  <si>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</si>
  <si>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</si>
  <si>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</si>
  <si>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</si>
  <si>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</si>
  <si>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</si>
  <si>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</si>
  <si>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</si>
  <si>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</si>
  <si>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</si>
  <si>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</si>
  <si>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</si>
  <si>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</si>
  <si>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</si>
  <si>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</si>
  <si>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</si>
  <si>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</si>
  <si>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</si>
  <si>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</si>
  <si>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</si>
  <si>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</si>
  <si>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</si>
  <si>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</si>
  <si>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</si>
  <si>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</si>
  <si>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</si>
  <si>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</si>
  <si>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</si>
  <si>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</si>
  <si>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</si>
  <si>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</si>
  <si>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</si>
  <si>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</si>
  <si>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</si>
  <si>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</si>
  <si>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</si>
  <si>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</si>
  <si>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</si>
  <si>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</si>
  <si>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</si>
  <si>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</si>
  <si>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</si>
  <si>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</si>
  <si>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</si>
  <si>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</si>
  <si>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</si>
  <si>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</si>
  <si>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</si>
  <si>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</si>
  <si>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</si>
  <si>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</si>
  <si>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</si>
  <si>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</si>
  <si>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</si>
  <si>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</si>
  <si>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</si>
  <si>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</si>
  <si>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</si>
  <si>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</si>
  <si>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</si>
  <si>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</si>
  <si>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</si>
  <si>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</si>
  <si>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</si>
  <si>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</si>
  <si>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</si>
  <si>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</si>
  <si>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</si>
  <si>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</si>
  <si>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</si>
  <si>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</si>
  <si>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</si>
  <si>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</si>
  <si>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</si>
  <si>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</si>
  <si>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</si>
  <si>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</si>
  <si>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</si>
  <si>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</si>
  <si>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</si>
  <si>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</si>
  <si>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</si>
  <si>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</si>
  <si>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</si>
  <si>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</si>
  <si>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</si>
  <si>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</si>
  <si>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</si>
  <si>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</si>
  <si>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</si>
  <si>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</si>
  <si>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</si>
  <si>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</si>
  <si>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</si>
  <si>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</si>
  <si>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</si>
  <si>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</si>
  <si>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</si>
  <si>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</si>
  <si>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</si>
  <si>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</si>
  <si>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</si>
  <si>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</si>
  <si>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</si>
  <si>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</si>
  <si>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</si>
  <si>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</si>
  <si>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</si>
  <si>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</si>
  <si>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</si>
  <si>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</si>
  <si>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</si>
  <si>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</si>
  <si>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</si>
  <si>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</si>
  <si>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</si>
  <si>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</si>
  <si>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</si>
  <si>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</si>
  <si>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</si>
  <si>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</si>
  <si>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</si>
  <si>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</si>
  <si>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</si>
  <si>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</si>
  <si>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</si>
  <si>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</si>
  <si>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</si>
  <si>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</si>
  <si>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</si>
  <si>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</si>
  <si>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</si>
  <si>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</si>
  <si>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</si>
  <si>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</si>
  <si>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</si>
  <si>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</si>
  <si>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</si>
  <si>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</si>
  <si>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</si>
  <si>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</si>
  <si>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</si>
  <si>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</si>
  <si>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</si>
  <si>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</si>
  <si>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</si>
  <si>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</si>
  <si>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</si>
  <si>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</si>
  <si>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</si>
  <si>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</si>
  <si>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</si>
  <si>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</si>
  <si>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</si>
  <si>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</si>
  <si>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</si>
  <si>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</si>
  <si>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</si>
  <si>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</si>
  <si>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</si>
  <si>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</si>
  <si>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</si>
  <si>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</si>
  <si>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</si>
  <si>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</si>
  <si>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</si>
  <si>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</si>
  <si>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</si>
  <si>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</si>
  <si>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</si>
  <si>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</si>
  <si>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</si>
  <si>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</si>
  <si>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</si>
  <si>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</si>
  <si>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</si>
  <si>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</si>
  <si>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</si>
  <si>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</si>
  <si>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</si>
  <si>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</si>
  <si>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</si>
  <si>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</si>
  <si>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</si>
  <si>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</si>
  <si>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</si>
  <si>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</si>
  <si>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</si>
  <si>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</si>
  <si>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</si>
  <si>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</si>
  <si>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</si>
  <si>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</si>
  <si>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</si>
  <si>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</si>
  <si>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</si>
  <si>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</si>
  <si>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</si>
  <si>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</si>
  <si>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</si>
  <si>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</si>
  <si>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</si>
  <si>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</si>
  <si>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</si>
  <si>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</si>
  <si>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</si>
  <si>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</si>
  <si>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</si>
  <si>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</si>
  <si>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</si>
  <si>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</si>
  <si>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</si>
  <si>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</si>
  <si>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</si>
  <si>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</si>
  <si>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</si>
  <si>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</si>
  <si>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</si>
  <si>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</si>
  <si>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</si>
  <si>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</si>
  <si>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</si>
  <si>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</si>
  <si>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</si>
  <si>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</si>
  <si>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</si>
  <si>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</si>
  <si>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</si>
  <si>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</si>
  <si>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</si>
  <si>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</si>
  <si>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</si>
  <si>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</si>
  <si>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</si>
  <si>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</si>
  <si>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</si>
  <si>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</si>
  <si>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</si>
  <si>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</si>
  <si>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</si>
  <si>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</si>
  <si>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</si>
  <si>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</si>
  <si>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</si>
  <si>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</si>
  <si>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</si>
  <si>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</si>
  <si>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</si>
  <si>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</si>
  <si>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</si>
  <si>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</si>
  <si>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</si>
  <si>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</si>
  <si>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</si>
  <si>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</si>
  <si>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</si>
  <si>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</si>
  <si>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</si>
  <si>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</si>
  <si>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</si>
  <si>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</si>
  <si>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</si>
  <si>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</si>
  <si>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</si>
  <si>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</si>
  <si>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</si>
  <si>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</si>
  <si>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</si>
  <si>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</si>
  <si>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</si>
  <si>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</si>
  <si>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</si>
  <si>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</si>
  <si>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</si>
  <si>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</si>
  <si>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</si>
  <si>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</si>
  <si>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</si>
  <si>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</si>
  <si>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</si>
  <si>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</si>
  <si>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</si>
  <si>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</si>
  <si>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</si>
  <si>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</si>
  <si>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</si>
  <si>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</si>
  <si>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</si>
  <si>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</si>
  <si>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</si>
  <si>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</si>
  <si>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</si>
  <si>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</si>
  <si>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</si>
  <si>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</si>
  <si>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</si>
  <si>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</si>
  <si>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</si>
  <si>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</si>
  <si>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</si>
  <si>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</si>
  <si>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</si>
  <si>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</si>
  <si>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</si>
  <si>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</si>
  <si>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</si>
  <si>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</si>
  <si>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</si>
  <si>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</si>
  <si>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</si>
  <si>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</si>
  <si>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</si>
  <si>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</si>
  <si>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</si>
  <si>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</si>
  <si>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</si>
  <si>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</si>
  <si>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</si>
  <si>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</si>
  <si>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</si>
  <si>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</si>
  <si>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</si>
  <si>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</si>
  <si>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</si>
  <si>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</si>
  <si>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</si>
  <si>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</si>
  <si>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</si>
  <si>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</si>
  <si>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</si>
  <si>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</si>
  <si>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</si>
  <si>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</si>
  <si>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</si>
  <si>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</si>
  <si>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</si>
  <si>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</si>
  <si>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</si>
  <si>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</si>
  <si>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</si>
  <si>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</si>
  <si>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</si>
  <si>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</si>
  <si>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</si>
  <si>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</si>
  <si>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</si>
  <si>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</si>
  <si>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</si>
  <si>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</si>
  <si>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</si>
  <si>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</si>
  <si>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</si>
  <si>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</si>
  <si>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</si>
  <si>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</si>
  <si>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</si>
  <si>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</si>
  <si>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</si>
  <si>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</si>
  <si>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</si>
  <si>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</si>
  <si>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</si>
  <si>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</si>
  <si>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</si>
  <si>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</si>
  <si>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</si>
  <si>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</si>
  <si>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</si>
  <si>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</si>
  <si>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</si>
  <si>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</si>
  <si>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</si>
  <si>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</si>
  <si>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</si>
  <si>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</si>
  <si>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</si>
  <si>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</si>
  <si>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</si>
  <si>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</si>
  <si>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</si>
  <si>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</si>
  <si>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</si>
  <si>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</si>
  <si>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</si>
  <si>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</si>
  <si>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</si>
  <si>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</si>
  <si>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</si>
  <si>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</si>
  <si>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</si>
  <si>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</si>
  <si>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</si>
  <si>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</si>
  <si>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</si>
  <si>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</si>
  <si>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</si>
  <si>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</si>
  <si>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</si>
  <si>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</si>
  <si>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</si>
  <si>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</si>
  <si>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</si>
  <si>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</si>
  <si>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</si>
  <si>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</si>
  <si>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</si>
  <si>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</si>
  <si>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</si>
  <si>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</si>
  <si>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</si>
  <si>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</si>
  <si>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</si>
  <si>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</si>
  <si>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</si>
  <si>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</si>
  <si>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</si>
  <si>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</si>
  <si>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</si>
  <si>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</si>
  <si>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</si>
  <si>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</si>
  <si>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</si>
  <si>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</si>
  <si>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</si>
  <si>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</si>
  <si>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</si>
  <si>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</si>
  <si>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</si>
  <si>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</si>
  <si>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</si>
  <si>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</si>
  <si>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</si>
  <si>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</si>
  <si>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</si>
  <si>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</si>
  <si>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</si>
  <si>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</si>
  <si>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</si>
  <si>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</si>
  <si>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</si>
  <si>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</si>
  <si>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</si>
  <si>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</si>
  <si>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</si>
  <si>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</si>
  <si>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</si>
  <si>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</si>
  <si>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</si>
  <si>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</si>
  <si>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</si>
  <si>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</si>
  <si>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</si>
  <si>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</si>
  <si>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</si>
  <si>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</si>
  <si>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</si>
  <si>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</si>
  <si>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</si>
  <si>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</si>
  <si>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</si>
  <si>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</si>
  <si>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</si>
  <si>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</si>
  <si>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</si>
  <si>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</si>
  <si>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</si>
  <si>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</si>
  <si>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</si>
  <si>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</si>
  <si>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</si>
  <si>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</si>
  <si>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</si>
  <si>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</si>
  <si>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</si>
  <si>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</si>
  <si>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</si>
  <si>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</si>
  <si>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</si>
  <si>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</si>
  <si>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</si>
  <si>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</si>
  <si>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</si>
  <si>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</si>
  <si>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</si>
  <si>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</si>
  <si>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</si>
  <si>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</si>
  <si>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</si>
  <si>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</si>
  <si>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</si>
  <si>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</si>
  <si>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</si>
  <si>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</si>
  <si>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</si>
  <si>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</si>
  <si>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</si>
  <si>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</si>
  <si>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</si>
  <si>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</si>
  <si>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</si>
  <si>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</si>
  <si>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</si>
  <si>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</si>
  <si>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</si>
  <si>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</si>
  <si>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</si>
  <si>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</si>
  <si>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</si>
  <si>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</si>
  <si>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</si>
  <si>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</si>
  <si>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</si>
  <si>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</si>
  <si>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</si>
  <si>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</si>
  <si>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</si>
  <si>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</si>
  <si>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</si>
  <si>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</si>
  <si>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</si>
  <si>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</si>
  <si>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</si>
  <si>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</si>
  <si>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</si>
  <si>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</si>
  <si>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</si>
  <si>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</si>
  <si>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</si>
  <si>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</si>
  <si>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</si>
  <si>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</si>
  <si>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</si>
  <si>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</si>
  <si>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</si>
  <si>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</si>
  <si>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</si>
  <si>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</si>
  <si>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</si>
  <si>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</si>
  <si>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</si>
  <si>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</si>
  <si>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</si>
  <si>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</si>
  <si>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</si>
  <si>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</si>
  <si>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</si>
  <si>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</si>
  <si>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</si>
  <si>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</si>
  <si>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</si>
  <si>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</si>
  <si>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</si>
  <si>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</si>
  <si>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</si>
  <si>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</si>
  <si>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</si>
  <si>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</si>
  <si>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</si>
  <si>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</si>
  <si>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</si>
  <si>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</si>
  <si>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</si>
  <si>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</si>
  <si>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</si>
  <si>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</si>
  <si>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</si>
  <si>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</si>
  <si>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</si>
  <si>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</si>
  <si>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</si>
  <si>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</si>
  <si>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</si>
  <si>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</si>
  <si>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</si>
  <si>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</si>
  <si>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</si>
  <si>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</si>
  <si>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</si>
  <si>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</si>
  <si>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</si>
  <si>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</si>
  <si>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</si>
  <si>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</si>
  <si>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</si>
  <si>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</si>
  <si>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</si>
  <si>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</si>
  <si>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</si>
  <si>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</si>
  <si>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</si>
  <si>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</si>
  <si>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</si>
  <si>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</si>
  <si>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</si>
  <si>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</si>
  <si>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</si>
  <si>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</si>
  <si>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</si>
  <si>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</si>
  <si>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</si>
  <si>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</si>
  <si>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</si>
  <si>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</si>
  <si>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</si>
  <si>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</si>
  <si>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</si>
  <si>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</si>
  <si>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</si>
  <si>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</si>
  <si>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</si>
  <si>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</si>
  <si>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</si>
  <si>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</si>
  <si>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</si>
  <si>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</si>
  <si>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</si>
  <si>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</si>
  <si>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</si>
  <si>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</si>
  <si>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</si>
  <si>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</si>
  <si>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</si>
  <si>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</si>
  <si>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</si>
  <si>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</si>
  <si>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</si>
  <si>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</si>
  <si>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</si>
  <si>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</si>
  <si>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</si>
  <si>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</si>
  <si>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</si>
  <si>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</si>
  <si>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</si>
  <si>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</si>
  <si>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</si>
  <si>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</si>
  <si>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</si>
  <si>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</si>
  <si>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</si>
  <si>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</si>
  <si>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</si>
  <si>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</si>
  <si>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</si>
  <si>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</si>
  <si>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</si>
  <si>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</si>
  <si>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</si>
  <si>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</si>
  <si>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</si>
  <si>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</si>
  <si>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</si>
  <si>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</si>
  <si>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</si>
  <si>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</si>
  <si>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</si>
  <si>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</si>
  <si>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</si>
  <si>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</si>
  <si>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</si>
  <si>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</si>
  <si>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</si>
  <si>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</si>
  <si>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</si>
  <si>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</si>
  <si>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</si>
  <si>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</si>
  <si>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</si>
  <si>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</si>
  <si>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</si>
  <si>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</si>
  <si>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</si>
  <si>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</si>
  <si>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</si>
  <si>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</si>
  <si>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</si>
  <si>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</si>
  <si>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</si>
  <si>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</si>
  <si>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</si>
  <si>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</si>
  <si>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</si>
  <si>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</si>
  <si>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</si>
  <si>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</si>
  <si>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</si>
  <si>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</si>
  <si>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</si>
  <si>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</si>
  <si>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</si>
  <si>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</si>
  <si>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</si>
  <si>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</si>
  <si>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</si>
  <si>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</si>
  <si>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</si>
  <si>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</si>
  <si>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</si>
  <si>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</si>
  <si>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</si>
  <si>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</si>
  <si>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</si>
  <si>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</si>
  <si>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</si>
  <si>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</si>
  <si>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</si>
  <si>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</si>
  <si>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</si>
  <si>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</si>
  <si>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</si>
  <si>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</si>
  <si>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</si>
  <si>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</si>
  <si>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</si>
  <si>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</si>
  <si>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</si>
  <si>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</si>
  <si>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</si>
  <si>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</si>
  <si>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</si>
  <si>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</si>
  <si>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</si>
  <si>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</si>
  <si>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</si>
  <si>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</si>
  <si>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</si>
  <si>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</si>
  <si>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</si>
  <si>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</si>
  <si>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</si>
  <si>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</si>
  <si>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</si>
  <si>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</si>
  <si>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</si>
  <si>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</si>
  <si>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</si>
  <si>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</si>
  <si>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</si>
  <si>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</si>
  <si>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</si>
  <si>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</si>
  <si>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</si>
  <si>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</si>
  <si>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</si>
  <si>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</si>
  <si>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</si>
  <si>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</si>
  <si>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</si>
  <si>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</si>
  <si>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</si>
  <si>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</si>
  <si>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</si>
  <si>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</si>
  <si>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</si>
  <si>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</si>
  <si>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</si>
  <si>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</si>
  <si>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</si>
  <si>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</si>
  <si>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</si>
  <si>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</si>
  <si>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</si>
  <si>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</si>
  <si>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</si>
  <si>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</si>
  <si>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</si>
  <si>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</si>
  <si>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</si>
  <si>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</si>
  <si>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</si>
  <si>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</si>
  <si>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</si>
  <si>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</si>
  <si>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</si>
  <si>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</si>
  <si>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</si>
  <si>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</si>
  <si>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</si>
  <si>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</si>
  <si>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</si>
  <si>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</si>
  <si>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</si>
  <si>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</si>
  <si>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</si>
  <si>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</si>
  <si>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</si>
  <si>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</si>
  <si>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</si>
  <si>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</si>
  <si>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</si>
  <si>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</si>
  <si>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</si>
  <si>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</si>
  <si>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</si>
  <si>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</si>
  <si>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</si>
  <si>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</si>
  <si>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</si>
  <si>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</si>
  <si>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</si>
  <si>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</si>
  <si>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</si>
  <si>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</si>
  <si>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</si>
  <si>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</si>
  <si>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</si>
  <si>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</si>
  <si>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</si>
  <si>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</si>
  <si>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</si>
  <si>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</si>
  <si>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</si>
  <si>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</si>
  <si>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</si>
  <si>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</si>
  <si>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</si>
  <si>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</si>
  <si>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</si>
  <si>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</si>
  <si>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</si>
  <si>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</si>
  <si>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</si>
  <si>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</si>
  <si>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</si>
  <si>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</si>
  <si>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</si>
  <si>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</si>
  <si>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</si>
  <si>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</si>
  <si>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</si>
  <si>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</si>
  <si>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</si>
  <si>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</si>
  <si>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</si>
  <si>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</si>
  <si>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</si>
  <si>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</si>
  <si>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</si>
  <si>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</si>
  <si>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</si>
  <si>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</si>
  <si>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</si>
  <si>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</si>
  <si>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</si>
  <si>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</si>
  <si>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</si>
  <si>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</si>
  <si>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</si>
  <si>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</si>
  <si>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</si>
  <si>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</si>
  <si>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</si>
  <si>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</si>
  <si>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</si>
  <si>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</si>
  <si>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</si>
  <si>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</si>
  <si>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</si>
  <si>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</si>
  <si>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</si>
  <si>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</si>
  <si>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</si>
  <si>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</si>
  <si>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</si>
  <si>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</si>
  <si>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</si>
  <si>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</si>
  <si>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</si>
  <si>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</si>
  <si>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</si>
  <si>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</si>
  <si>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</si>
  <si>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</si>
  <si>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</si>
  <si>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</si>
  <si>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</si>
  <si>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</si>
  <si>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</si>
  <si>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</si>
  <si>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</si>
  <si>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</si>
  <si>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</si>
  <si>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</si>
  <si>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</si>
  <si>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</si>
  <si>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</si>
  <si>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</si>
  <si>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</si>
  <si>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</si>
  <si>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</si>
  <si>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</si>
  <si>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</si>
  <si>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</si>
  <si>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</si>
  <si>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</si>
  <si>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</si>
  <si>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</si>
  <si>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</si>
  <si>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</si>
  <si>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</si>
  <si>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</si>
  <si>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</si>
  <si>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</si>
  <si>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</si>
  <si>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</si>
  <si>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</si>
  <si>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</si>
  <si>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</si>
  <si>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</si>
  <si>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</si>
  <si>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</si>
  <si>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</si>
  <si>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</si>
  <si>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</si>
  <si>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</si>
  <si>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</si>
  <si>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</si>
  <si>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</si>
  <si>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</si>
  <si>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</si>
  <si>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</si>
  <si>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</si>
  <si>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</si>
  <si>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</si>
  <si>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</si>
  <si>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</si>
  <si>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</si>
  <si>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</si>
  <si>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</si>
  <si>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</si>
  <si>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</si>
  <si>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</si>
  <si>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</si>
  <si>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</si>
  <si>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</si>
  <si>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</si>
  <si>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</si>
  <si>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</si>
  <si>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</si>
  <si>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</si>
  <si>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</si>
  <si>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</si>
  <si>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</si>
  <si>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</si>
  <si>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</si>
  <si>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</si>
  <si>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</si>
  <si>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</si>
  <si>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</si>
  <si>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</si>
  <si>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</si>
  <si>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</si>
  <si>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</si>
  <si>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</si>
  <si>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</si>
  <si>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</si>
  <si>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</si>
  <si>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</si>
  <si>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</si>
  <si>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</si>
  <si>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</si>
  <si>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</si>
  <si>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</si>
  <si>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</si>
  <si>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</si>
  <si>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</si>
  <si>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</si>
  <si>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</si>
  <si>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</si>
  <si>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</si>
  <si>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</si>
  <si>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</si>
  <si>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</si>
  <si>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</si>
  <si>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</si>
  <si>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</si>
  <si>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</si>
  <si>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</si>
  <si>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</si>
  <si>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</si>
  <si>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</si>
  <si>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</si>
  <si>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</si>
  <si>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</si>
  <si>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</si>
  <si>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</si>
  <si>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</si>
  <si>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</si>
  <si>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</si>
  <si>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</si>
  <si>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</si>
  <si>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</si>
  <si>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</si>
  <si>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</si>
  <si>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</si>
  <si>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</si>
  <si>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</si>
  <si>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</si>
  <si>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</si>
  <si>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</si>
  <si>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</si>
  <si>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</si>
  <si>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</si>
  <si>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</si>
  <si>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</si>
  <si>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</si>
  <si>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</si>
  <si>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</si>
  <si>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</si>
  <si>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</si>
  <si>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</si>
  <si>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</si>
  <si>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</si>
  <si>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</si>
  <si>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</si>
  <si>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</si>
  <si>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</si>
  <si>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</si>
  <si>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</si>
  <si>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</si>
  <si>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</si>
  <si>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</si>
  <si>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</si>
  <si>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</si>
  <si>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</si>
  <si>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</si>
  <si>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</si>
  <si>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</si>
  <si>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</si>
  <si>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</si>
  <si>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</si>
  <si>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</si>
  <si>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</si>
  <si>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</si>
  <si>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</si>
  <si>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</si>
  <si>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</si>
  <si>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</si>
  <si>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</si>
  <si>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</si>
  <si>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</si>
  <si>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</si>
  <si>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</si>
  <si>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</si>
  <si>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</si>
  <si>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</si>
  <si>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</si>
  <si>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</si>
  <si>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</si>
  <si>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</si>
  <si>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</si>
  <si>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</si>
  <si>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</si>
  <si>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</si>
  <si>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</si>
  <si>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</si>
  <si>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</si>
  <si>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</si>
  <si>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</si>
  <si>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</si>
  <si>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</si>
  <si>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</si>
  <si>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</si>
  <si>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</si>
  <si>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</si>
  <si>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</si>
  <si>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</si>
  <si>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</si>
  <si>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</si>
  <si>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</si>
  <si>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</si>
  <si>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</si>
  <si>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</si>
  <si>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</si>
  <si>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</si>
  <si>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</si>
  <si>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</si>
  <si>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</si>
  <si>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</si>
  <si>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</si>
  <si>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</si>
  <si>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</si>
  <si>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</si>
  <si>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</si>
  <si>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</si>
  <si>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</si>
  <si>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</si>
  <si>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</si>
  <si>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</si>
  <si>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</si>
  <si>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</si>
  <si>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</si>
  <si>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</si>
  <si>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</si>
  <si>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</si>
  <si>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</si>
  <si>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</si>
  <si>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</si>
  <si>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</si>
  <si>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</si>
  <si>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</si>
  <si>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</si>
  <si>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</si>
  <si>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</si>
  <si>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</si>
  <si>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</si>
  <si>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</si>
  <si>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</si>
  <si>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</si>
  <si>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</si>
  <si>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</si>
  <si>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</si>
  <si>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</si>
  <si>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</si>
  <si>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</si>
  <si>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</si>
  <si>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</si>
  <si>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</si>
  <si>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</si>
  <si>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</si>
  <si>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</si>
  <si>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</si>
  <si>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</si>
  <si>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</si>
  <si>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</si>
  <si>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</si>
  <si>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</si>
  <si>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</si>
  <si>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</si>
  <si>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</si>
  <si>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</si>
  <si>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</si>
  <si>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</si>
  <si>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</si>
  <si>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</si>
  <si>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</si>
  <si>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</si>
  <si>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</si>
  <si>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</si>
  <si>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</si>
  <si>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</si>
  <si>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</si>
  <si>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</si>
  <si>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</si>
  <si>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</si>
  <si>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</si>
  <si>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</si>
  <si>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</si>
  <si>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</si>
  <si>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</si>
  <si>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</si>
  <si>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</si>
  <si>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</si>
  <si>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</si>
  <si>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</si>
  <si>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</si>
  <si>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</si>
  <si>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</si>
  <si>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</si>
  <si>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</si>
  <si>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</si>
  <si>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</si>
  <si>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</si>
  <si>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</si>
  <si>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</si>
  <si>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</si>
  <si>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</si>
  <si>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</si>
  <si>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</si>
  <si>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</si>
  <si>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</si>
  <si>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</si>
  <si>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</si>
  <si>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</si>
  <si>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</si>
  <si>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</si>
  <si>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</si>
  <si>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</si>
  <si>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</si>
  <si>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</si>
  <si>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</si>
  <si>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</si>
  <si>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</si>
  <si>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</si>
  <si>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</si>
  <si>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</si>
  <si>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</si>
  <si>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</si>
  <si>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</si>
  <si>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</si>
  <si>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</si>
  <si>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</si>
  <si>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</si>
  <si>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</si>
  <si>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</si>
  <si>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</si>
  <si>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</si>
  <si>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</si>
  <si>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</si>
  <si>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</si>
  <si>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</si>
  <si>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</si>
  <si>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</si>
  <si>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</si>
  <si>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</si>
  <si>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</si>
  <si>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</si>
  <si>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</si>
  <si>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</si>
  <si>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</si>
  <si>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</si>
  <si>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</si>
  <si>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</si>
  <si>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</si>
  <si>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</si>
  <si>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</si>
  <si>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</si>
  <si>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</si>
  <si>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</si>
  <si>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</si>
  <si>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</si>
  <si>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</si>
  <si>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</si>
  <si>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</si>
  <si>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</si>
  <si>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</si>
  <si>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</si>
  <si>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</si>
  <si>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</si>
  <si>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</si>
  <si>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</si>
  <si>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</si>
  <si>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</si>
  <si>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</si>
  <si>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</si>
  <si>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</si>
  <si>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</si>
  <si>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</si>
  <si>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</si>
  <si>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</si>
  <si>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</si>
  <si>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</si>
  <si>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</si>
  <si>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</si>
  <si>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</si>
  <si>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</si>
  <si>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</si>
  <si>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</si>
  <si>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</si>
  <si>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</si>
  <si>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</si>
  <si>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</si>
  <si>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</si>
  <si>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</si>
  <si>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</si>
  <si>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</si>
  <si>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</si>
  <si>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</si>
  <si>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</si>
  <si>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</si>
  <si>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</si>
  <si>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</si>
  <si>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</si>
  <si>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</si>
  <si>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</si>
  <si>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</si>
  <si>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</si>
  <si>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</si>
  <si>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</si>
  <si>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</si>
  <si>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</si>
  <si>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</si>
  <si>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</si>
  <si>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</si>
  <si>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</si>
  <si>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</si>
  <si>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</si>
  <si>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</si>
  <si>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</si>
  <si>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</si>
  <si>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</si>
  <si>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</si>
  <si>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</si>
  <si>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</si>
  <si>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</si>
  <si>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</si>
  <si>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</si>
  <si>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</si>
  <si>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</si>
  <si>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</si>
  <si>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</si>
  <si>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</si>
  <si>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</si>
  <si>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</si>
  <si>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</si>
  <si>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</si>
  <si>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</si>
  <si>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</si>
  <si>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</si>
  <si>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</si>
  <si>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</si>
  <si>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</si>
  <si>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</si>
  <si>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</si>
  <si>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</si>
  <si>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</si>
  <si>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</si>
  <si>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</si>
  <si>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</si>
  <si>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</si>
  <si>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</si>
  <si>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</si>
  <si>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</si>
  <si>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</si>
  <si>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</si>
  <si>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</si>
  <si>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</si>
  <si>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</si>
  <si>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</si>
  <si>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</si>
  <si>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</si>
  <si>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</si>
  <si>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</si>
  <si>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</si>
  <si>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</si>
  <si>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</si>
  <si>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</si>
  <si>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</si>
  <si>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</si>
  <si>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</si>
  <si>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</si>
  <si>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</si>
  <si>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</si>
  <si>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</si>
  <si>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</si>
  <si>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</si>
  <si>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</si>
  <si>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</si>
  <si>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</si>
  <si>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</si>
  <si>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</si>
  <si>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</si>
  <si>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</si>
  <si>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</si>
  <si>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</si>
  <si>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</si>
  <si>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</si>
  <si>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</si>
  <si>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</si>
  <si>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</si>
  <si>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</si>
  <si>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</si>
  <si>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</si>
  <si>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</si>
  <si>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</si>
  <si>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</si>
  <si>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</si>
  <si>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</si>
  <si>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</si>
  <si>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</si>
  <si>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</si>
  <si>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</si>
  <si>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</si>
  <si>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</si>
  <si>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</si>
  <si>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</si>
  <si>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</si>
  <si>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</si>
  <si>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</si>
  <si>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</si>
  <si>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</si>
  <si>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</si>
  <si>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</si>
  <si>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</si>
  <si>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</si>
  <si>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</si>
  <si>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</si>
  <si>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</si>
  <si>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</si>
  <si>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</si>
  <si>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</si>
  <si>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</si>
  <si>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</si>
  <si>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</si>
  <si>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</si>
  <si>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</si>
  <si>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</si>
  <si>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</si>
  <si>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</si>
  <si>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</si>
  <si>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</si>
  <si>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</si>
  <si>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</si>
  <si>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</si>
  <si>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</si>
  <si>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</si>
  <si>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</si>
  <si>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</si>
  <si>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</si>
  <si>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</si>
  <si>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</si>
  <si>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</si>
  <si>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</si>
  <si>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</si>
  <si>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</si>
  <si>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</si>
  <si>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</si>
  <si>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</si>
  <si>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</si>
  <si>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</si>
  <si>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</si>
  <si>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</si>
  <si>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</si>
  <si>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</si>
  <si>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</si>
  <si>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</si>
  <si>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</si>
  <si>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</si>
  <si>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</si>
  <si>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</si>
  <si>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</si>
  <si>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</si>
  <si>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</si>
  <si>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</si>
  <si>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</si>
  <si>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</si>
  <si>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</si>
  <si>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</si>
  <si>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</si>
  <si>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</si>
  <si>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</si>
  <si>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</si>
  <si>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</si>
  <si>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</si>
  <si>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</si>
  <si>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</si>
  <si>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</si>
  <si>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</si>
  <si>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</si>
  <si>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</si>
  <si>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</si>
  <si>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</si>
  <si>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</si>
  <si>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</si>
  <si>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</si>
  <si>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</si>
  <si>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</si>
  <si>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</si>
  <si>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</si>
  <si>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</si>
  <si>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</si>
  <si>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</si>
  <si>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</si>
  <si>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</si>
  <si>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</si>
  <si>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</si>
  <si>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</si>
  <si>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</si>
  <si>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</si>
  <si>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</si>
  <si>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</si>
  <si>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</si>
  <si>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</si>
  <si>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</si>
  <si>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</si>
  <si>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</si>
  <si>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</si>
  <si>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</si>
  <si>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</si>
  <si>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</si>
  <si>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</si>
  <si>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</si>
  <si>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</si>
  <si>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</si>
  <si>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</si>
  <si>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</si>
  <si>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</si>
  <si>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</si>
  <si>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</si>
  <si>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</si>
  <si>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</si>
  <si>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</si>
  <si>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</si>
  <si>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</si>
  <si>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</si>
  <si>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</si>
  <si>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</si>
  <si>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</si>
  <si>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</si>
  <si>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</si>
  <si>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</si>
  <si>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</si>
  <si>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</si>
  <si>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</si>
  <si>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</si>
  <si>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</si>
  <si>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</si>
  <si>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</si>
  <si>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</si>
  <si>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</si>
  <si>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</si>
  <si>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</si>
  <si>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</si>
  <si>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</si>
  <si>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</si>
  <si>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</si>
  <si>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</si>
  <si>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</si>
  <si>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</si>
  <si>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</si>
  <si>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</si>
  <si>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</si>
  <si>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</si>
  <si>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</si>
  <si>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</si>
  <si>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</si>
  <si>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</si>
  <si>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</si>
  <si>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</si>
  <si>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</si>
  <si>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</si>
  <si>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</si>
  <si>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</si>
  <si>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</si>
  <si>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</si>
  <si>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</si>
  <si>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</si>
  <si>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</si>
  <si>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</si>
  <si>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</si>
  <si>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</si>
  <si>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</si>
  <si>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</si>
  <si>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</si>
  <si>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</si>
  <si>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</si>
  <si>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</si>
  <si>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</si>
  <si>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</si>
  <si>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</si>
  <si>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</si>
  <si>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</si>
  <si>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</si>
  <si>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</si>
  <si>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</si>
  <si>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</si>
  <si>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</si>
  <si>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</si>
  <si>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</si>
  <si>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</si>
  <si>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</si>
  <si>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</si>
  <si>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</si>
  <si>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</si>
  <si>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</si>
  <si>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</si>
  <si>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</si>
  <si>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</si>
  <si>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</si>
  <si>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</si>
  <si>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</si>
  <si>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</si>
  <si>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</si>
  <si>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</si>
  <si>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</si>
  <si>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</si>
  <si>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</si>
  <si>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</si>
  <si>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</si>
  <si>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</si>
  <si>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</si>
  <si>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</si>
  <si>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</si>
  <si>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</si>
  <si>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</si>
  <si>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</si>
  <si>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</si>
  <si>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</si>
  <si>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</si>
  <si>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</si>
  <si>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</si>
  <si>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</si>
  <si>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</si>
  <si>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</si>
  <si>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</si>
  <si>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</si>
  <si>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</si>
  <si>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</si>
  <si>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</si>
  <si>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</si>
  <si>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</si>
  <si>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</si>
  <si>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</si>
  <si>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</si>
  <si>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</si>
  <si>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</si>
  <si>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</si>
  <si>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</si>
  <si>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</si>
  <si>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</si>
  <si>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</si>
  <si>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</si>
  <si>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</si>
  <si>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</si>
  <si>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</si>
  <si>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</si>
  <si>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</si>
  <si>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</si>
  <si>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</si>
  <si>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</si>
  <si>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</si>
  <si>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</si>
  <si>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</si>
  <si>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</si>
  <si>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</si>
  <si>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</si>
  <si>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</si>
  <si>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</si>
  <si>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</si>
  <si>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</si>
  <si>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</si>
  <si>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</si>
  <si>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</si>
  <si>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</si>
  <si>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</si>
  <si>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</si>
  <si>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</si>
  <si>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</si>
  <si>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</si>
  <si>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</si>
  <si>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</si>
  <si>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</si>
  <si>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</si>
  <si>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</si>
  <si>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</si>
  <si>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</si>
  <si>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</si>
  <si>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</si>
  <si>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</si>
  <si>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</si>
  <si>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</si>
  <si>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</si>
  <si>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</si>
  <si>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</si>
  <si>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</si>
  <si>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</si>
  <si>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</si>
  <si>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</si>
  <si>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</si>
  <si>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</si>
  <si>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</si>
  <si>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</si>
  <si>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</si>
  <si>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</si>
  <si>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</si>
  <si>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</si>
  <si>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</si>
  <si>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</si>
  <si>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</si>
  <si>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</si>
  <si>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</si>
  <si>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</si>
  <si>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</si>
  <si>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</si>
  <si>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</si>
  <si>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</si>
  <si>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</si>
  <si>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</si>
  <si>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</si>
  <si>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</si>
  <si>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</si>
  <si>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</si>
  <si>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</si>
  <si>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</si>
  <si>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</si>
  <si>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</si>
  <si>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</si>
  <si>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</si>
  <si>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</si>
  <si>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</si>
  <si>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</si>
  <si>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</si>
  <si>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</si>
  <si>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</si>
  <si>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</si>
  <si>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</si>
  <si>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</si>
  <si>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</si>
  <si>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</si>
  <si>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</si>
  <si>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</si>
  <si>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</si>
  <si>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</si>
  <si>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</si>
  <si>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</si>
  <si>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</si>
  <si>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</si>
  <si>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</si>
  <si>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</si>
  <si>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</si>
  <si>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</si>
  <si>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</si>
  <si>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</si>
  <si>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</si>
  <si>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</si>
  <si>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</si>
  <si>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</si>
  <si>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</si>
  <si>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</si>
  <si>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</si>
  <si>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</si>
  <si>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</si>
  <si>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</si>
  <si>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</si>
  <si>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</si>
  <si>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</si>
  <si>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</si>
  <si>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</si>
  <si>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</si>
  <si>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</si>
  <si>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</si>
  <si>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</si>
  <si>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</si>
  <si>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</si>
  <si>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</si>
  <si>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</si>
  <si>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</si>
  <si>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</si>
  <si>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</si>
  <si>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</si>
  <si>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</si>
  <si>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</si>
  <si>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</si>
  <si>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</si>
  <si>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</si>
  <si>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</si>
  <si>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</si>
  <si>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</si>
  <si>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</si>
  <si>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</si>
  <si>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</si>
  <si>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</si>
  <si>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</si>
  <si>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</si>
  <si>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</si>
  <si>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</si>
  <si>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</si>
  <si>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</si>
  <si>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</si>
  <si>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</si>
  <si>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</si>
  <si>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</si>
  <si>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</si>
  <si>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</si>
  <si>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</si>
  <si>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</si>
  <si>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</si>
  <si>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</si>
  <si>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</si>
  <si>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</si>
  <si>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</si>
  <si>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</si>
  <si>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</si>
  <si>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</si>
  <si>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</si>
  <si>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</si>
  <si>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</si>
  <si>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</si>
  <si>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</si>
  <si>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</si>
  <si>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</si>
  <si>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</si>
  <si>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</si>
  <si>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</si>
  <si>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</si>
  <si>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</si>
  <si>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</si>
  <si>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</si>
  <si>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</si>
  <si>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</si>
  <si>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</si>
  <si>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</si>
  <si>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</si>
  <si>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</si>
  <si>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</si>
  <si>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</si>
  <si>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</si>
  <si>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</si>
  <si>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</si>
  <si>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</si>
  <si>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</si>
  <si>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</si>
  <si>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</si>
  <si>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</si>
  <si>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</si>
  <si>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</si>
  <si>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</si>
  <si>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</si>
  <si>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</si>
  <si>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</si>
  <si>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</si>
  <si>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</si>
  <si>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</si>
  <si>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</si>
  <si>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</si>
  <si>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</si>
  <si>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</si>
  <si>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</si>
  <si>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</si>
  <si>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</si>
  <si>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</si>
  <si>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</si>
  <si>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</si>
  <si>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</si>
  <si>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</si>
  <si>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</si>
  <si>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</si>
  <si>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</si>
  <si>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</si>
  <si>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</si>
  <si>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</si>
  <si>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</si>
  <si>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</si>
  <si>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</si>
  <si>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</si>
  <si>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</si>
  <si>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</si>
  <si>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</si>
  <si>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</si>
  <si>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</si>
  <si>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</si>
  <si>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</si>
  <si>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</si>
  <si>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</si>
  <si>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</si>
  <si>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</si>
  <si>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</si>
  <si>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</si>
  <si>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</si>
  <si>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</si>
  <si>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</si>
  <si>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</si>
  <si>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</si>
  <si>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</si>
  <si>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</si>
  <si>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</si>
  <si>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</si>
  <si>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</si>
  <si>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</si>
  <si>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</si>
  <si>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</si>
  <si>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</si>
  <si>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</si>
  <si>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</si>
  <si>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</si>
  <si>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</si>
  <si>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</si>
  <si>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</si>
  <si>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</si>
  <si>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</si>
  <si>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</si>
  <si>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</si>
  <si>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</si>
  <si>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</si>
  <si>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</si>
  <si>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</si>
  <si>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</si>
  <si>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</si>
  <si>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</si>
  <si>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</si>
  <si>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</si>
  <si>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</si>
  <si>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</si>
  <si>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</si>
  <si>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</si>
  <si>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</si>
  <si>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</si>
  <si>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</si>
  <si>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</si>
  <si>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</si>
  <si>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</si>
  <si>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</si>
  <si>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</si>
  <si>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</si>
  <si>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</si>
  <si>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</si>
  <si>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</si>
  <si>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</si>
  <si>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</si>
  <si>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</si>
  <si>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</si>
  <si>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</si>
  <si>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</si>
  <si>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</si>
  <si>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</si>
  <si>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</si>
  <si>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</si>
  <si>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</si>
  <si>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</si>
  <si>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</si>
  <si>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</si>
  <si>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</si>
  <si>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</si>
  <si>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</si>
  <si>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</si>
  <si>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</si>
  <si>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</si>
  <si>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</si>
  <si>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</si>
  <si>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</si>
  <si>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</si>
  <si>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</si>
  <si>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</si>
  <si>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</si>
  <si>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</si>
  <si>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</si>
  <si>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</si>
  <si>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</si>
  <si>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</si>
  <si>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</si>
  <si>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</si>
  <si>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</si>
  <si>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</si>
  <si>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</si>
  <si>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</si>
  <si>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</si>
  <si>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</si>
  <si>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</si>
  <si>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</si>
  <si>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</si>
  <si>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</si>
  <si>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</si>
  <si>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</si>
  <si>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</si>
  <si>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</si>
  <si>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</si>
  <si>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</si>
  <si>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</si>
  <si>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</si>
  <si>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</si>
  <si>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</si>
  <si>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</si>
  <si>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</si>
  <si>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</si>
  <si>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</si>
  <si>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</si>
  <si>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</si>
  <si>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</si>
  <si>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</si>
  <si>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</si>
  <si>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</si>
  <si>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</si>
  <si>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</si>
  <si>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</si>
  <si>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</si>
  <si>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</si>
  <si>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</si>
  <si>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</si>
  <si>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</si>
  <si>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</si>
  <si>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</si>
  <si>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</si>
  <si>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</si>
  <si>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</si>
  <si>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</si>
  <si>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</si>
  <si>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</si>
  <si>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</si>
  <si>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</si>
  <si>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</si>
  <si>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</si>
  <si>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</si>
  <si>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</si>
  <si>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</si>
  <si>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</si>
  <si>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</si>
  <si>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</si>
  <si>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</si>
  <si>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</si>
  <si>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</si>
  <si>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</si>
  <si>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</si>
  <si>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</si>
  <si>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</si>
  <si>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</si>
  <si>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</si>
  <si>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</si>
  <si>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</si>
  <si>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</si>
  <si>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</si>
  <si>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</si>
  <si>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</si>
  <si>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</si>
  <si>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</si>
  <si>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</si>
  <si>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</si>
  <si>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</si>
  <si>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</si>
  <si>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</si>
  <si>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</si>
  <si>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</si>
  <si>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</si>
  <si>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</si>
  <si>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</si>
  <si>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</si>
  <si>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</si>
  <si>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</si>
  <si>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</si>
  <si>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</si>
  <si>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</si>
  <si>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</si>
  <si>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</si>
  <si>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</si>
  <si>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</si>
  <si>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</si>
  <si>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</si>
  <si>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</si>
  <si>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</si>
  <si>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</si>
  <si>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</si>
  <si>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</si>
  <si>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</si>
  <si>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</si>
  <si>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</si>
  <si>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</si>
  <si>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</si>
  <si>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</si>
  <si>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</si>
  <si>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</si>
  <si>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</si>
  <si>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</si>
  <si>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</si>
  <si>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</si>
  <si>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</si>
  <si>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</si>
  <si>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</si>
  <si>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</si>
  <si>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</si>
  <si>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</si>
  <si>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</si>
  <si>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</si>
  <si>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</si>
  <si>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</si>
  <si>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</si>
  <si>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</si>
  <si>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</si>
  <si>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</si>
  <si>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</si>
  <si>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</si>
  <si>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</si>
  <si>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</si>
  <si>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</si>
  <si>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</si>
  <si>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</si>
  <si>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</si>
  <si>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</si>
  <si>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</si>
  <si>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</si>
  <si>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</si>
  <si>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</si>
  <si>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</si>
  <si>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</si>
  <si>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</si>
  <si>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</si>
  <si>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</si>
  <si>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</si>
  <si>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</si>
  <si>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</si>
  <si>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</si>
  <si>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</si>
  <si>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</si>
  <si>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</si>
  <si>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</si>
  <si>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</si>
  <si>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</si>
  <si>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</si>
  <si>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</si>
  <si>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</si>
  <si>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</si>
  <si>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</si>
  <si>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</si>
  <si>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</si>
  <si>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</si>
  <si>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</si>
  <si>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</si>
  <si>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</si>
  <si>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</si>
  <si>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</si>
  <si>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</si>
  <si>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</si>
  <si>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</si>
  <si>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</si>
  <si>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</si>
  <si>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</si>
  <si>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</si>
  <si>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</si>
  <si>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</si>
  <si>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</si>
  <si>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</si>
  <si>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</si>
  <si>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</si>
  <si>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</si>
  <si>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</si>
  <si>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</si>
  <si>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</si>
  <si>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</si>
  <si>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</si>
  <si>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</si>
  <si>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</si>
  <si>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</si>
  <si>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</si>
  <si>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</si>
  <si>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</si>
  <si>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</si>
  <si>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</si>
  <si>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</si>
  <si>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</si>
  <si>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</si>
  <si>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</si>
  <si>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</si>
  <si>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</si>
  <si>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</si>
  <si>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</si>
  <si>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</si>
  <si>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</si>
  <si>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</si>
  <si>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</si>
  <si>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</si>
  <si>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</si>
  <si>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</si>
  <si>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</si>
  <si>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</si>
  <si>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</si>
  <si>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</si>
  <si>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</si>
  <si>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</si>
  <si>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</si>
  <si>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</si>
  <si>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</si>
  <si>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</si>
  <si>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</si>
  <si>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</si>
  <si>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</si>
  <si>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</si>
  <si>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</si>
  <si>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</si>
  <si>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</si>
  <si>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</si>
  <si>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</si>
  <si>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</si>
  <si>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</si>
  <si>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</si>
  <si>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</si>
  <si>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</si>
  <si>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</si>
  <si>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</si>
  <si>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</si>
  <si>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</si>
  <si>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</si>
  <si>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</si>
  <si>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</si>
  <si>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</si>
  <si>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</si>
  <si>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</si>
  <si>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</si>
  <si>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</si>
  <si>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</si>
  <si>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</si>
  <si>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</si>
  <si>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</si>
  <si>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</si>
  <si>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</si>
  <si>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</si>
  <si>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</si>
  <si>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</si>
  <si>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</si>
  <si>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</si>
  <si>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</si>
  <si>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</si>
  <si>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</si>
  <si>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</si>
  <si>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</si>
  <si>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</si>
  <si>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</si>
  <si>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</si>
  <si>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</si>
  <si>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</si>
  <si>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</si>
  <si>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</si>
  <si>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</si>
  <si>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</si>
  <si>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</si>
  <si>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</si>
  <si>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</si>
  <si>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</si>
  <si>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</si>
  <si>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</si>
  <si>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</si>
  <si>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</si>
  <si>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</si>
  <si>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</si>
  <si>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</si>
  <si>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</si>
  <si>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</si>
  <si>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</si>
  <si>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</si>
  <si>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</si>
  <si>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</si>
  <si>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</si>
  <si>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</si>
  <si>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</si>
  <si>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</si>
  <si>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</si>
  <si>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</si>
  <si>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</si>
  <si>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</si>
  <si>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</si>
  <si>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</si>
  <si>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</si>
  <si>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</si>
  <si>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</si>
  <si>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</si>
  <si>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</si>
  <si>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</si>
  <si>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</si>
  <si>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</si>
  <si>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</si>
  <si>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</si>
  <si>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</si>
  <si>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</si>
  <si>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</si>
  <si>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</si>
  <si>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</si>
  <si>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</si>
  <si>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</si>
  <si>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</si>
  <si>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</si>
  <si>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</si>
  <si>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</si>
  <si>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</si>
  <si>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</si>
  <si>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</si>
  <si>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</si>
  <si>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</si>
  <si>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</si>
  <si>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</si>
  <si>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</si>
  <si>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</si>
  <si>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</si>
  <si>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</si>
  <si>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</si>
  <si>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</si>
  <si>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</si>
  <si>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</si>
  <si>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</si>
  <si>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</si>
  <si>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</si>
  <si>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</si>
  <si>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</si>
  <si>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</si>
  <si>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</si>
  <si>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</si>
  <si>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</si>
  <si>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</si>
  <si>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</si>
  <si>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</si>
  <si>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</si>
  <si>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</si>
  <si>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</si>
  <si>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</si>
  <si>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</si>
  <si>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</si>
  <si>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</si>
  <si>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</si>
  <si>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</si>
  <si>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</si>
  <si>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</si>
  <si>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</si>
  <si>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</si>
  <si>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</si>
  <si>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</si>
  <si>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</si>
  <si>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</si>
  <si>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</si>
  <si>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</si>
  <si>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</si>
  <si>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</si>
  <si>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</si>
  <si>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</si>
  <si>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</si>
  <si>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</si>
  <si>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</si>
  <si>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</si>
  <si>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</si>
  <si>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</si>
  <si>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</si>
  <si>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</si>
  <si>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</si>
  <si>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</si>
  <si>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</si>
  <si>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</si>
  <si>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</si>
  <si>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</si>
  <si>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</si>
  <si>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</si>
  <si>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</si>
  <si>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</si>
  <si>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</si>
  <si>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</si>
  <si>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</si>
  <si>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</si>
  <si>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</si>
  <si>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</si>
  <si>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</si>
  <si>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</si>
  <si>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</si>
  <si>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</si>
  <si>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</si>
  <si>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</si>
  <si>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</si>
  <si>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</si>
  <si>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</si>
  <si>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</si>
  <si>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</si>
  <si>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</si>
  <si>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</si>
  <si>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</si>
  <si>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</si>
  <si>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</si>
  <si>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</si>
  <si>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</si>
  <si>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</si>
  <si>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</si>
  <si>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</si>
  <si>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</si>
  <si>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</si>
  <si>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</si>
  <si>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</si>
  <si>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</si>
  <si>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</si>
  <si>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</si>
  <si>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</si>
  <si>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</si>
  <si>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</si>
  <si>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</si>
  <si>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</si>
  <si>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</si>
  <si>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</si>
  <si>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</si>
  <si>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</si>
  <si>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</si>
  <si>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</si>
  <si>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</si>
  <si>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</si>
  <si>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</si>
  <si>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</si>
  <si>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</si>
  <si>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</si>
  <si>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</si>
  <si>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</si>
  <si>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</si>
  <si>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</si>
  <si>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</si>
  <si>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</si>
  <si>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</si>
  <si>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</si>
  <si>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</si>
  <si>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</si>
  <si>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</si>
  <si>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</si>
  <si>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</si>
  <si>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</si>
  <si>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</si>
  <si>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</si>
  <si>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</si>
  <si>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</si>
  <si>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</si>
  <si>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</si>
  <si>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</si>
  <si>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</si>
  <si>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</si>
  <si>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</si>
  <si>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</si>
  <si>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</si>
  <si>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</si>
  <si>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</si>
  <si>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</si>
  <si>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</si>
  <si>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</si>
  <si>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</si>
  <si>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</si>
  <si>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</si>
  <si>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</si>
  <si>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</si>
  <si>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</si>
  <si>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</si>
  <si>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</si>
  <si>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</si>
  <si>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</si>
  <si>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</si>
  <si>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</si>
  <si>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</si>
  <si>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</si>
  <si>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</si>
  <si>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</si>
  <si>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</si>
  <si>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</si>
  <si>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</si>
  <si>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</si>
  <si>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</si>
  <si>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</si>
  <si>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</si>
  <si>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</si>
  <si>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</si>
  <si>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</si>
  <si>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</si>
  <si>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</si>
  <si>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</si>
  <si>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</si>
  <si>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</si>
  <si>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</si>
  <si>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</si>
  <si>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</si>
  <si>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</si>
  <si>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</si>
  <si>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</si>
  <si>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</si>
  <si>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</si>
  <si>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</si>
  <si>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</si>
  <si>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</si>
  <si>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</si>
  <si>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</si>
  <si>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</si>
  <si>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</si>
  <si>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</si>
  <si>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</si>
  <si>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</si>
  <si>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</si>
  <si>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</si>
  <si>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</si>
  <si>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</si>
  <si>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</si>
  <si>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</si>
  <si>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</si>
  <si>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</si>
  <si>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</si>
  <si>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</si>
  <si>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</si>
  <si>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</si>
  <si>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</si>
  <si>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</si>
  <si>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</si>
  <si>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</si>
  <si>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</si>
  <si>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</si>
  <si>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</si>
  <si>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</si>
  <si>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</si>
  <si>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</si>
  <si>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</si>
  <si>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</si>
  <si>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</si>
  <si>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</si>
  <si>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</si>
  <si>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</si>
  <si>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</si>
  <si>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</si>
  <si>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</si>
  <si>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</si>
  <si>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</si>
  <si>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</si>
  <si>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</si>
  <si>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</si>
  <si>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</si>
  <si>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</si>
  <si>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</si>
  <si>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</si>
  <si>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</si>
  <si>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</si>
  <si>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</si>
  <si>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</si>
  <si>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</si>
  <si>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</si>
  <si>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</si>
  <si>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</si>
  <si>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</si>
  <si>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</si>
  <si>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</si>
  <si>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</si>
  <si>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</si>
  <si>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</si>
  <si>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</si>
  <si>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</si>
  <si>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</si>
  <si>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</si>
  <si>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</si>
  <si>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</si>
  <si>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</si>
  <si>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</si>
  <si>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</si>
  <si>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</si>
  <si>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</si>
  <si>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</si>
  <si>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</si>
  <si>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</si>
  <si>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</si>
  <si>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</si>
  <si>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</si>
  <si>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</si>
  <si>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</si>
  <si>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</si>
  <si>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</si>
  <si>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</si>
  <si>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</si>
  <si>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</si>
  <si>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</si>
  <si>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</si>
  <si>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</si>
  <si>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</si>
  <si>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</si>
  <si>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</si>
  <si>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</si>
  <si>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</si>
  <si>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</si>
  <si>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</si>
  <si>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</si>
  <si>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</si>
  <si>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</si>
  <si>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</si>
  <si>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</si>
  <si>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</si>
  <si>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</si>
  <si>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</si>
  <si>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</si>
  <si>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</si>
  <si>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</si>
  <si>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</si>
  <si>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</si>
  <si>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</si>
  <si>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</si>
  <si>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</si>
  <si>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</si>
  <si>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</si>
  <si>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</si>
  <si>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</si>
  <si>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</si>
  <si>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</si>
  <si>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</si>
  <si>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</si>
  <si>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</si>
  <si>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</si>
  <si>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</si>
  <si>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</si>
  <si>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</si>
  <si>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</si>
  <si>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</si>
  <si>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</si>
  <si>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</si>
  <si>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</si>
  <si>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</si>
  <si>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</si>
  <si>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</si>
  <si>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</si>
  <si>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</si>
  <si>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</si>
  <si>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</si>
  <si>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</si>
  <si>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</si>
  <si>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</si>
  <si>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</si>
  <si>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</si>
  <si>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</si>
  <si>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</si>
  <si>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</si>
  <si>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</si>
  <si>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</si>
  <si>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</si>
  <si>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</si>
  <si>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</si>
  <si>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</si>
  <si>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</si>
  <si>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</si>
  <si>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</si>
  <si>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</si>
  <si>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</si>
  <si>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</si>
  <si>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</si>
  <si>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</si>
  <si>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</si>
  <si>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</si>
  <si>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</si>
  <si>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</si>
  <si>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</si>
  <si>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</si>
  <si>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</si>
  <si>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</si>
  <si>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</si>
  <si>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</si>
  <si>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</si>
  <si>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</si>
  <si>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</si>
  <si>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</si>
  <si>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</si>
  <si>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</si>
  <si>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</si>
  <si>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</si>
  <si>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</si>
  <si>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</si>
  <si>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</si>
  <si>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</si>
  <si>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</si>
  <si>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</si>
  <si>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</si>
  <si>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</si>
  <si>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</si>
  <si>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</si>
  <si>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</si>
  <si>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</si>
  <si>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</si>
  <si>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</si>
  <si>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</si>
  <si>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</si>
  <si>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</si>
  <si>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</si>
  <si>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</si>
  <si>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</si>
  <si>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</si>
  <si>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</si>
  <si>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</si>
  <si>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</si>
  <si>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</si>
  <si>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</si>
  <si>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</si>
  <si>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</si>
  <si>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</si>
  <si>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</si>
  <si>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</si>
  <si>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</si>
  <si>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</si>
  <si>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</si>
  <si>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</si>
  <si>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</si>
  <si>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</si>
  <si>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</si>
  <si>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</si>
  <si>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</si>
  <si>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</si>
  <si>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</si>
  <si>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</si>
  <si>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</si>
  <si>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</si>
  <si>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</si>
  <si>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</si>
  <si>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</si>
  <si>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</si>
  <si>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</si>
  <si>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</si>
  <si>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</si>
  <si>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</si>
  <si>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</si>
  <si>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</si>
  <si>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</si>
  <si>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</si>
  <si>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</si>
  <si>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</si>
  <si>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</si>
  <si>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</si>
  <si>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</si>
  <si>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</si>
  <si>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</si>
  <si>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</si>
  <si>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</si>
  <si>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</si>
  <si>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</si>
  <si>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</si>
  <si>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</si>
  <si>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</si>
  <si>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</si>
  <si>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</si>
  <si>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</si>
  <si>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</si>
  <si>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</si>
  <si>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</si>
  <si>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</si>
  <si>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</si>
  <si>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</si>
  <si>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</si>
  <si>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</si>
  <si>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</si>
  <si>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</si>
  <si>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</si>
  <si>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</si>
  <si>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</si>
  <si>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</si>
  <si>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</si>
  <si>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</si>
  <si>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</si>
  <si>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</si>
  <si>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</si>
  <si>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</si>
  <si>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</si>
  <si>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</si>
  <si>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</si>
  <si>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</si>
  <si>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</si>
  <si>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</si>
  <si>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</si>
  <si>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</si>
  <si>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</si>
  <si>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</si>
  <si>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</si>
  <si>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</si>
  <si>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</si>
  <si>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</si>
  <si>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</si>
  <si>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</si>
  <si>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</si>
  <si>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</si>
  <si>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</si>
  <si>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</si>
  <si>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</si>
  <si>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</si>
  <si>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</si>
  <si>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</si>
  <si>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</si>
  <si>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</si>
  <si>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</si>
  <si>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</si>
  <si>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</si>
  <si>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</si>
  <si>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</si>
  <si>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</si>
  <si>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</si>
  <si>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</si>
  <si>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</si>
  <si>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</si>
  <si>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</si>
  <si>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</si>
  <si>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</si>
  <si>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</si>
  <si>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</si>
  <si>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</si>
  <si>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</si>
  <si>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</si>
  <si>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</si>
  <si>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</si>
  <si>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</si>
  <si>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</si>
  <si>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</si>
  <si>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</si>
  <si>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</si>
  <si>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</si>
  <si>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</si>
  <si>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</si>
  <si>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</si>
  <si>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</si>
  <si>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</si>
  <si>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</si>
  <si>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</si>
  <si>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</si>
  <si>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</si>
  <si>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</si>
  <si>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</si>
  <si>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</si>
  <si>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</si>
  <si>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</si>
  <si>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</si>
  <si>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</si>
  <si>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</si>
  <si>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</si>
  <si>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</si>
  <si>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</si>
  <si>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</si>
  <si>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</si>
  <si>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</si>
  <si>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</si>
  <si>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</si>
  <si>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</si>
  <si>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</si>
  <si>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</si>
  <si>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</si>
  <si>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</si>
  <si>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</si>
  <si>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</si>
  <si>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</si>
  <si>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</si>
  <si>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</si>
  <si>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</si>
  <si>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</si>
  <si>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</si>
  <si>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</si>
  <si>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</si>
  <si>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</si>
  <si>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</si>
  <si>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</si>
  <si>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</si>
  <si>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</si>
  <si>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</si>
  <si>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</si>
  <si>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</si>
  <si>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</si>
  <si>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</si>
  <si>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</si>
  <si>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</si>
  <si>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</si>
  <si>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</si>
  <si>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</si>
  <si>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</si>
  <si>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</si>
  <si>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</si>
  <si>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</si>
  <si>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</si>
  <si>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</si>
  <si>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</si>
  <si>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</si>
  <si>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</si>
  <si>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</si>
  <si>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</si>
  <si>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</si>
  <si>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</si>
  <si>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</si>
  <si>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</si>
  <si>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</si>
  <si>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</si>
  <si>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</si>
  <si>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</si>
  <si>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</si>
  <si>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</si>
  <si>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</si>
  <si>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</si>
  <si>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</si>
  <si>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</si>
  <si>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</si>
  <si>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</si>
  <si>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</si>
  <si>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</si>
  <si>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</si>
  <si>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</si>
  <si>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</si>
  <si>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</si>
  <si>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</si>
  <si>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</si>
  <si>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</si>
  <si>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</si>
  <si>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</si>
  <si>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</si>
  <si>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</si>
  <si>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</si>
  <si>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</si>
  <si>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</si>
  <si>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</si>
  <si>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</si>
  <si>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</si>
  <si>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</si>
  <si>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</si>
  <si>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</si>
  <si>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</si>
  <si>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</si>
  <si>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</si>
  <si>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</si>
  <si>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</si>
  <si>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</si>
  <si>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</si>
  <si>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</si>
  <si>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</si>
  <si>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</si>
  <si>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</si>
  <si>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</si>
  <si>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</si>
  <si>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</si>
  <si>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</si>
  <si>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</si>
  <si>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</si>
  <si>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</si>
  <si>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</si>
  <si>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</si>
  <si>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</si>
  <si>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</si>
  <si>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</si>
  <si>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</si>
  <si>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</si>
  <si>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</si>
  <si>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</si>
  <si>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</si>
  <si>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</si>
  <si>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</si>
  <si>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</si>
  <si>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</si>
  <si>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</si>
  <si>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</si>
  <si>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</si>
  <si>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</si>
  <si>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</si>
  <si>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</si>
  <si>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</si>
  <si>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</si>
  <si>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</si>
  <si>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</si>
  <si>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</si>
  <si>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</si>
  <si>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</si>
  <si>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</si>
  <si>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</si>
  <si>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</si>
  <si>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</si>
  <si>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</si>
  <si>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</si>
  <si>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</si>
  <si>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</si>
  <si>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</si>
  <si>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</si>
  <si>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</si>
  <si>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</si>
  <si>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</si>
  <si>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</si>
  <si>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</si>
  <si>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</si>
  <si>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</si>
  <si>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</si>
  <si>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</si>
  <si>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</si>
  <si>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</si>
  <si>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</si>
  <si>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</si>
  <si>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</si>
  <si>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</si>
  <si>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</si>
  <si>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</si>
  <si>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</si>
  <si>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</si>
  <si>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</si>
  <si>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</si>
  <si>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</si>
  <si>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</si>
  <si>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</si>
  <si>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</si>
  <si>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</si>
  <si>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</si>
  <si>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</si>
  <si>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</si>
  <si>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</si>
  <si>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</si>
  <si>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</si>
  <si>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</si>
  <si>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</si>
  <si>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</si>
  <si>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</si>
  <si>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</si>
  <si>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</si>
  <si>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</si>
  <si>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</si>
  <si>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</si>
  <si>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</si>
  <si>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</si>
  <si>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</si>
  <si>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</si>
  <si>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</si>
  <si>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</si>
  <si>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</si>
  <si>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</si>
  <si>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</si>
  <si>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</si>
  <si>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</si>
  <si>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</si>
  <si>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</si>
  <si>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</si>
  <si>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</si>
  <si>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</si>
  <si>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</si>
  <si>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</si>
  <si>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</si>
  <si>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</si>
  <si>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</si>
  <si>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</si>
  <si>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</si>
  <si>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</si>
  <si>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</si>
  <si>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</si>
  <si>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</si>
  <si>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</si>
  <si>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</si>
  <si>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</si>
  <si>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</si>
  <si>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</si>
  <si>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</si>
  <si>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</si>
  <si>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</si>
  <si>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</si>
  <si>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</si>
  <si>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</si>
  <si>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</si>
  <si>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</si>
  <si>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</si>
  <si>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</si>
  <si>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</si>
  <si>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</si>
  <si>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</si>
  <si>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</si>
  <si>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</si>
  <si>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</si>
  <si>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</si>
  <si>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</si>
  <si>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</si>
  <si>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</si>
  <si>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</si>
  <si>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</si>
  <si>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</si>
  <si>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</si>
  <si>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</si>
  <si>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</si>
  <si>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</si>
  <si>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</si>
  <si>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</si>
  <si>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</si>
  <si>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</si>
  <si>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</si>
  <si>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</si>
  <si>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</si>
  <si>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</si>
  <si>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</si>
  <si>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</si>
  <si>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</si>
  <si>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</si>
  <si>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</si>
  <si>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</si>
  <si>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</si>
  <si>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</si>
  <si>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</si>
  <si>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</si>
  <si>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</si>
  <si>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</si>
  <si>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</si>
  <si>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</si>
  <si>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</si>
  <si>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</si>
  <si>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</si>
  <si>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</si>
  <si>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</si>
  <si>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</si>
  <si>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</si>
  <si>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</si>
  <si>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</si>
  <si>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</si>
  <si>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</si>
  <si>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</si>
  <si>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</si>
  <si>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</si>
  <si>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</si>
  <si>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</si>
  <si>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</si>
  <si>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</si>
  <si>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</si>
  <si>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</si>
  <si>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</si>
  <si>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</si>
  <si>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</si>
  <si>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</si>
  <si>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</si>
  <si>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</si>
  <si>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</si>
  <si>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</si>
  <si>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</si>
  <si>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</si>
  <si>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</si>
  <si>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</si>
  <si>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</si>
  <si>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</si>
  <si>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</si>
  <si>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</si>
  <si>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</si>
  <si>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</si>
  <si>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</si>
  <si>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</si>
  <si>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</si>
  <si>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</si>
  <si>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</si>
  <si>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</si>
  <si>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</si>
  <si>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</si>
  <si>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</si>
  <si>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</si>
  <si>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</si>
  <si>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</si>
  <si>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</si>
  <si>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</si>
  <si>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</si>
  <si>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</si>
  <si>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</si>
  <si>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</si>
  <si>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</si>
  <si>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</si>
  <si>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</si>
  <si>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</si>
  <si>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</si>
  <si>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</si>
  <si>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</si>
  <si>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</si>
  <si>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</si>
  <si>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</si>
  <si>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</si>
  <si>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</si>
  <si>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</si>
  <si>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</si>
  <si>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</si>
  <si>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</si>
  <si>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</si>
  <si>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</si>
  <si>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</si>
  <si>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</si>
  <si>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</si>
  <si>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</si>
  <si>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</si>
  <si>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</si>
  <si>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</si>
  <si>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</si>
  <si>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</si>
  <si>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</si>
  <si>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</si>
  <si>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</si>
  <si>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</si>
  <si>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</si>
  <si>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</si>
  <si>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</si>
  <si>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</si>
  <si>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</si>
  <si>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</si>
  <si>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</si>
  <si>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</si>
  <si>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</si>
  <si>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</si>
  <si>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</si>
  <si>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</si>
  <si>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</si>
  <si>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</si>
  <si>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</si>
  <si>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</si>
  <si>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</si>
  <si>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</si>
  <si>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</si>
  <si>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</si>
  <si>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</si>
  <si>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</si>
  <si>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</si>
  <si>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</si>
  <si>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</si>
  <si>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</si>
  <si>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</si>
  <si>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</si>
  <si>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</si>
  <si>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</si>
  <si>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</si>
  <si>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</si>
  <si>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</si>
  <si>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</si>
  <si>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</si>
  <si>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</si>
  <si>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</si>
  <si>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</si>
  <si>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</si>
  <si>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</si>
  <si>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</si>
  <si>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</si>
  <si>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</si>
  <si>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</si>
  <si>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</si>
  <si>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</si>
  <si>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</si>
  <si>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</si>
  <si>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</si>
  <si>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</si>
  <si>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</si>
  <si>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</si>
  <si>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</si>
  <si>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</si>
  <si>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</si>
  <si>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</si>
  <si>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</si>
  <si>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</si>
  <si>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</si>
  <si>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</si>
  <si>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</si>
  <si>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</si>
  <si>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</si>
  <si>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</si>
  <si>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</si>
  <si>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</si>
  <si>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</si>
  <si>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</si>
  <si>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</si>
  <si>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</si>
  <si>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</si>
  <si>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</si>
  <si>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</si>
  <si>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</si>
  <si>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</si>
  <si>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</si>
  <si>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</si>
  <si>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</si>
  <si>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</si>
  <si>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</si>
  <si>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</si>
  <si>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</si>
  <si>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</si>
  <si>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</si>
  <si>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</si>
  <si>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</si>
  <si>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</si>
  <si>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</si>
  <si>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</si>
  <si>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</si>
  <si>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</si>
  <si>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</si>
  <si>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</si>
  <si>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</si>
  <si>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</si>
  <si>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</si>
  <si>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</si>
  <si>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</si>
  <si>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</si>
  <si>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</si>
  <si>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</si>
  <si>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</si>
  <si>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</si>
  <si>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</si>
  <si>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</si>
  <si>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</si>
  <si>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</si>
  <si>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</si>
  <si>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</si>
  <si>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</si>
  <si>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</si>
  <si>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</si>
  <si>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</si>
  <si>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</si>
  <si>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</si>
  <si>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</si>
  <si>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</si>
  <si>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</si>
  <si>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</si>
  <si>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</si>
  <si>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</si>
  <si>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</si>
  <si>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</si>
  <si>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</si>
  <si>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</si>
  <si>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</si>
  <si>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</si>
  <si>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</si>
  <si>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</si>
  <si>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</si>
  <si>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</si>
  <si>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</si>
  <si>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</si>
  <si>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</si>
  <si>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</si>
  <si>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</si>
  <si>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</si>
  <si>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</si>
  <si>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</si>
  <si>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</si>
  <si>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</si>
  <si>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</si>
  <si>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</si>
  <si>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</si>
  <si>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</si>
  <si>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</si>
  <si>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</si>
  <si>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</si>
  <si>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</si>
  <si>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</si>
  <si>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</si>
  <si>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</si>
  <si>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</si>
  <si>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</si>
  <si>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</si>
  <si>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</si>
  <si>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</si>
  <si>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</si>
  <si>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</si>
  <si>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</si>
  <si>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</si>
  <si>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</si>
  <si>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</si>
  <si>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</si>
  <si>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</si>
  <si>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</si>
  <si>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</si>
  <si>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</si>
  <si>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</si>
  <si>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</si>
  <si>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</si>
  <si>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</si>
  <si>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</si>
  <si>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</si>
  <si>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</si>
  <si>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</si>
  <si>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</si>
  <si>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</si>
  <si>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</si>
  <si>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</si>
  <si>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</si>
  <si>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</si>
  <si>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</si>
  <si>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</si>
  <si>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</si>
  <si>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</si>
  <si>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</si>
  <si>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</si>
  <si>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</si>
  <si>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</si>
  <si>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</si>
  <si>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</si>
  <si>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</si>
  <si>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</si>
  <si>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</si>
  <si>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</si>
  <si>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</si>
  <si>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</si>
  <si>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</si>
  <si>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</si>
  <si>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</si>
  <si>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</si>
  <si>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</si>
  <si>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</si>
  <si>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</si>
  <si>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</si>
  <si>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</si>
  <si>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</si>
  <si>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</si>
  <si>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</si>
  <si>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</si>
  <si>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</si>
  <si>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</si>
  <si>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</si>
  <si>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</si>
  <si>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</si>
  <si>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</si>
  <si>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</si>
  <si>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</si>
  <si>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</si>
  <si>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</si>
  <si>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</si>
  <si>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</si>
  <si>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</si>
  <si>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</si>
  <si>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</si>
  <si>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</si>
  <si>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</si>
  <si>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</si>
  <si>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</si>
  <si>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</si>
  <si>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</si>
  <si>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</si>
  <si>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</si>
  <si>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</si>
  <si>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</si>
  <si>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</si>
  <si>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</si>
  <si>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</si>
  <si>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</si>
  <si>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</si>
  <si>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</si>
  <si>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</si>
  <si>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</si>
  <si>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</si>
  <si>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</si>
  <si>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</si>
  <si>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</si>
  <si>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</si>
  <si>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</si>
  <si>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</si>
  <si>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</si>
  <si>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</si>
  <si>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</si>
  <si>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</si>
  <si>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</si>
  <si>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</si>
  <si>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</si>
  <si>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</si>
  <si>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</si>
  <si>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</si>
  <si>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</si>
  <si>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</si>
  <si>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</si>
  <si>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</si>
  <si>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</si>
  <si>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</si>
  <si>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</si>
  <si>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</si>
  <si>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</si>
  <si>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</si>
  <si>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</si>
  <si>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</si>
  <si>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</si>
  <si>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</si>
  <si>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</si>
  <si>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</si>
  <si>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</si>
  <si>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</si>
  <si>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</si>
  <si>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</si>
  <si>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</si>
  <si>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</si>
  <si>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</si>
  <si>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</si>
  <si>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</si>
  <si>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</si>
  <si>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</si>
  <si>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</si>
  <si>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</si>
  <si>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</si>
  <si>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</si>
  <si>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</si>
  <si>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</si>
  <si>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</si>
  <si>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</si>
  <si>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</si>
  <si>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</si>
  <si>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</si>
  <si>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</si>
  <si>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</si>
  <si>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</si>
  <si>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</si>
  <si>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</si>
  <si>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</si>
  <si>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</si>
  <si>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</si>
  <si>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</si>
  <si>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</si>
  <si>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</si>
  <si>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</si>
  <si>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</si>
  <si>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</si>
  <si>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</si>
  <si>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</si>
  <si>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</si>
  <si>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</si>
  <si>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</si>
  <si>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</si>
  <si>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</si>
  <si>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</si>
  <si>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</si>
  <si>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</si>
  <si>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</si>
  <si>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</si>
  <si>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</si>
  <si>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</si>
  <si>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</si>
  <si>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</si>
  <si>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</si>
  <si>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</si>
  <si>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</si>
  <si>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</si>
  <si>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</si>
  <si>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</si>
  <si>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</si>
  <si>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</si>
  <si>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</si>
  <si>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</si>
  <si>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</si>
  <si>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</si>
  <si>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</si>
  <si>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</si>
  <si>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</si>
  <si>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</si>
  <si>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</si>
  <si>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</si>
  <si>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</si>
  <si>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</si>
  <si>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</si>
  <si>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</si>
  <si>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</si>
  <si>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</si>
  <si>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</si>
  <si>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</si>
  <si>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</si>
  <si>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</si>
  <si>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</si>
  <si>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</si>
  <si>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</si>
  <si>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</si>
  <si>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</si>
  <si>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</si>
  <si>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</si>
  <si>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</si>
  <si>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</si>
  <si>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</si>
  <si>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</si>
  <si>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</si>
  <si>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</si>
  <si>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</si>
  <si>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</si>
  <si>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</si>
  <si>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</si>
  <si>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</si>
  <si>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</si>
  <si>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</si>
  <si>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</si>
  <si>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</si>
  <si>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</si>
  <si>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</si>
  <si>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</si>
  <si>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</si>
  <si>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</si>
  <si>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</si>
  <si>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</si>
  <si>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</si>
  <si>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</si>
  <si>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</si>
  <si>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</si>
  <si>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</si>
  <si>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</si>
  <si>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</si>
  <si>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</si>
  <si>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</si>
  <si>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</si>
  <si>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</si>
  <si>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</si>
  <si>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</si>
  <si>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</si>
  <si>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</si>
  <si>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</si>
  <si>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</si>
  <si>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</si>
  <si>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</si>
  <si>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</si>
  <si>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</si>
  <si>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</si>
  <si>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</si>
  <si>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</si>
  <si>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</si>
  <si>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</si>
  <si>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</si>
  <si>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</si>
  <si>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</si>
  <si>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</si>
  <si>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</si>
  <si>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</si>
  <si>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</si>
  <si>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</si>
  <si>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</si>
  <si>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</si>
  <si>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</si>
  <si>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</si>
  <si>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</si>
  <si>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</si>
  <si>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</si>
  <si>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</si>
  <si>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</si>
  <si>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</si>
  <si>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</si>
  <si>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</si>
  <si>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</si>
  <si>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</si>
  <si>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</si>
  <si>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</si>
  <si>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</si>
  <si>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</si>
  <si>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</si>
  <si>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</si>
  <si>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</si>
  <si>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</si>
  <si>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</si>
  <si>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</si>
  <si>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</si>
  <si>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</si>
  <si>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</si>
  <si>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</si>
  <si>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</si>
  <si>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</si>
  <si>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</si>
  <si>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</si>
  <si>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</si>
  <si>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</si>
  <si>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</si>
  <si>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</si>
  <si>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</si>
  <si>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</si>
  <si>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</si>
  <si>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</si>
  <si>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</si>
  <si>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</si>
  <si>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</si>
  <si>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</si>
  <si>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</si>
  <si>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</si>
  <si>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</si>
  <si>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</si>
  <si>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</si>
  <si>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</si>
  <si>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</si>
  <si>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</si>
  <si>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</si>
  <si>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</si>
  <si>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</si>
  <si>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</si>
  <si>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</si>
  <si>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</si>
  <si>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</si>
  <si>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</si>
  <si>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</si>
  <si>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</si>
  <si>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</si>
  <si>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</si>
  <si>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</si>
  <si>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</si>
  <si>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</si>
  <si>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</si>
  <si>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</si>
  <si>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</si>
  <si>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</si>
  <si>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</si>
  <si>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</si>
  <si>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</si>
  <si>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</si>
  <si>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</si>
  <si>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</si>
  <si>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</si>
  <si>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</si>
  <si>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</si>
  <si>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</si>
  <si>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</si>
  <si>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</si>
  <si>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</si>
  <si>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</si>
  <si>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</si>
  <si>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</si>
  <si>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</si>
  <si>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</si>
  <si>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</si>
  <si>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</si>
  <si>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</si>
  <si>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</si>
  <si>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</si>
  <si>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</si>
  <si>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</si>
  <si>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</si>
  <si>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</si>
  <si>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</si>
  <si>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</si>
  <si>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</si>
  <si>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</si>
  <si>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</si>
  <si>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</si>
  <si>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</si>
  <si>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</si>
  <si>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</si>
  <si>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</si>
  <si>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</si>
  <si>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</si>
  <si>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</si>
  <si>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</si>
  <si>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</si>
  <si>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</si>
  <si>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</si>
  <si>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</si>
  <si>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</si>
  <si>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</si>
  <si>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</si>
  <si>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</si>
  <si>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</si>
  <si>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</si>
  <si>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</si>
  <si>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</si>
  <si>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</si>
  <si>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</si>
  <si>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</si>
  <si>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</si>
  <si>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</si>
  <si>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</si>
  <si>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</si>
  <si>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</si>
  <si>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</si>
  <si>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</si>
  <si>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</si>
  <si>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</si>
  <si>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</si>
  <si>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</si>
  <si>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</si>
  <si>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</si>
  <si>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</si>
  <si>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</si>
  <si>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</si>
  <si>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</si>
  <si>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</si>
  <si>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</si>
  <si>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</si>
  <si>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</si>
  <si>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</si>
  <si>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</si>
  <si>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</si>
  <si>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</si>
  <si>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</si>
  <si>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</si>
  <si>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</si>
  <si>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</si>
  <si>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</si>
  <si>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</si>
  <si>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</si>
  <si>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</si>
  <si>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</si>
  <si>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</si>
  <si>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</si>
  <si>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</si>
  <si>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</si>
  <si>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</si>
  <si>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</si>
  <si>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</si>
  <si>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</si>
  <si>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</si>
  <si>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</si>
  <si>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</si>
  <si>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</si>
  <si>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</si>
  <si>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</si>
  <si>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</si>
  <si>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</si>
  <si>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</si>
  <si>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</si>
  <si>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</si>
  <si>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</si>
  <si>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</si>
  <si>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</si>
  <si>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</si>
  <si>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</si>
  <si>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</si>
  <si>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</si>
  <si>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</si>
  <si>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</si>
  <si>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</si>
  <si>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</si>
  <si>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</si>
  <si>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</si>
  <si>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</si>
  <si>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</si>
  <si>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</si>
  <si>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</si>
  <si>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</si>
  <si>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</si>
  <si>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</si>
  <si>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</si>
  <si>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</si>
  <si>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</si>
  <si>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</si>
  <si>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</si>
  <si>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</si>
  <si>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</si>
  <si>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</si>
  <si>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</si>
  <si>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</si>
  <si>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</si>
  <si>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</si>
  <si>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</si>
  <si>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</si>
  <si>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</si>
  <si>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</si>
  <si>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</si>
  <si>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</si>
  <si>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</si>
  <si>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</si>
  <si>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</si>
  <si>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</si>
  <si>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</si>
  <si>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</si>
  <si>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</si>
  <si>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</si>
  <si>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</si>
  <si>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</si>
  <si>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</si>
  <si>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</si>
  <si>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</si>
  <si>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</si>
  <si>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</si>
  <si>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</si>
  <si>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</si>
  <si>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</si>
  <si>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</si>
  <si>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</si>
  <si>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</si>
  <si>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</si>
  <si>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</si>
  <si>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</si>
  <si>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</si>
  <si>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</si>
  <si>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</si>
  <si>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</si>
  <si>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</si>
  <si>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</si>
  <si>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</si>
  <si>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</si>
  <si>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</si>
  <si>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</si>
  <si>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</si>
  <si>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</si>
  <si>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</si>
  <si>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</si>
  <si>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</si>
  <si>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</si>
  <si>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</si>
  <si>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</si>
  <si>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</si>
  <si>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</si>
  <si>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</si>
  <si>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</si>
  <si>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</si>
  <si>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</si>
  <si>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</si>
  <si>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</si>
  <si>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</si>
  <si>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</si>
  <si>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</si>
  <si>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</si>
  <si>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</si>
  <si>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</si>
  <si>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</si>
  <si>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</si>
  <si>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</si>
  <si>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</si>
  <si>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</si>
  <si>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</si>
  <si>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</si>
  <si>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</si>
  <si>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</si>
  <si>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</si>
  <si>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</si>
  <si>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</si>
  <si>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</si>
  <si>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</si>
  <si>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</si>
  <si>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</si>
  <si>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</si>
  <si>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</si>
  <si>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</si>
  <si>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</si>
  <si>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</si>
  <si>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</si>
  <si>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</si>
  <si>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</si>
  <si>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</si>
  <si>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</si>
  <si>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</si>
  <si>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</si>
  <si>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</si>
  <si>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</si>
  <si>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</si>
  <si>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</si>
  <si>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</si>
  <si>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</si>
  <si>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</si>
  <si>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</si>
  <si>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</si>
  <si>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</si>
  <si>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</si>
  <si>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</si>
  <si>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</si>
  <si>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</si>
  <si>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</si>
  <si>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</si>
  <si>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</si>
  <si>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</si>
  <si>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</si>
  <si>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</si>
  <si>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</si>
  <si>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</si>
  <si>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</si>
  <si>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</si>
  <si>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</si>
  <si>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</si>
  <si>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</si>
  <si>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</si>
  <si>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</si>
  <si>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</si>
  <si>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</si>
  <si>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</si>
  <si>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</si>
  <si>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</si>
  <si>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</si>
  <si>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</si>
  <si>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</si>
  <si>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</si>
  <si>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</si>
  <si>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</si>
  <si>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</si>
  <si>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</si>
  <si>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</si>
  <si>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</si>
  <si>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</si>
  <si>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</si>
  <si>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</si>
  <si>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</si>
  <si>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</si>
  <si>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</si>
  <si>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</si>
  <si>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</si>
  <si>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</si>
  <si>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</si>
  <si>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</si>
  <si>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</si>
  <si>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</si>
  <si>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</si>
  <si>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</si>
  <si>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</si>
  <si>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</si>
  <si>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</si>
  <si>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</si>
  <si>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</si>
  <si>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</si>
  <si>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</si>
  <si>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</si>
  <si>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</si>
  <si>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</si>
  <si>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</si>
  <si>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</si>
  <si>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</si>
  <si>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</si>
  <si>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</si>
  <si>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</si>
  <si>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</si>
  <si>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</si>
  <si>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</si>
  <si>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</si>
  <si>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</si>
  <si>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</si>
  <si>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</si>
  <si>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</si>
  <si>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</si>
  <si>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</si>
  <si>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</si>
  <si>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</si>
  <si>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</si>
  <si>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</si>
  <si>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</si>
  <si>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</si>
  <si>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</si>
  <si>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</si>
  <si>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</si>
  <si>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</si>
  <si>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</si>
  <si>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</si>
  <si>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</si>
  <si>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</si>
  <si>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</si>
  <si>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</si>
  <si>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</si>
  <si>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</si>
  <si>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</si>
  <si>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</si>
  <si>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</si>
  <si>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</si>
  <si>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</si>
  <si>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</si>
  <si>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</si>
  <si>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</si>
  <si>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</si>
  <si>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</si>
  <si>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</si>
  <si>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</si>
  <si>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</si>
  <si>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</si>
  <si>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</si>
  <si>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</si>
  <si>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</si>
  <si>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</si>
  <si>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</si>
  <si>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</si>
  <si>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</si>
  <si>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</si>
  <si>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</si>
  <si>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</si>
  <si>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</si>
  <si>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</si>
  <si>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</si>
  <si>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</si>
  <si>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</si>
  <si>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</si>
  <si>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</si>
  <si>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</si>
  <si>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</si>
  <si>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</si>
  <si>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</si>
  <si>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</si>
  <si>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</si>
  <si>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</si>
  <si>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</si>
  <si>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</si>
  <si>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</si>
  <si>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</si>
  <si>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</si>
  <si>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</si>
  <si>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</si>
  <si>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</si>
  <si>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</si>
  <si>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</si>
  <si>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</si>
  <si>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</si>
  <si>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</si>
  <si>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</si>
  <si>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</si>
  <si>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</si>
  <si>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</si>
  <si>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</si>
  <si>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</si>
  <si>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</si>
  <si>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</si>
  <si>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</si>
  <si>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</si>
  <si>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</si>
  <si>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</si>
  <si>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</si>
  <si>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</si>
  <si>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</si>
  <si>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</si>
  <si>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</si>
  <si>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</si>
  <si>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</si>
  <si>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</si>
  <si>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</si>
  <si>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</si>
  <si>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</si>
  <si>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</si>
  <si>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</si>
  <si>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</si>
  <si>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</si>
  <si>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</si>
  <si>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</si>
  <si>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</si>
  <si>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</si>
  <si>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</si>
  <si>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</si>
  <si>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</si>
  <si>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</si>
  <si>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</si>
  <si>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</si>
  <si>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</si>
  <si>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</si>
  <si>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</si>
  <si>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</si>
  <si>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</si>
  <si>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</si>
  <si>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</si>
  <si>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</si>
  <si>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</si>
  <si>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</si>
  <si>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</si>
  <si>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</si>
  <si>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</si>
  <si>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</si>
  <si>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</si>
  <si>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</si>
  <si>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</si>
  <si>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</si>
  <si>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</si>
  <si>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</si>
  <si>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</si>
  <si>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</si>
  <si>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</si>
  <si>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</si>
  <si>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</si>
  <si>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</si>
  <si>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</si>
  <si>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</si>
  <si>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</si>
  <si>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</si>
  <si>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</si>
  <si>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</si>
  <si>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</si>
  <si>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</si>
  <si>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</si>
  <si>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</si>
  <si>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</si>
  <si>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</si>
  <si>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</si>
  <si>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</si>
  <si>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</si>
  <si>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</si>
  <si>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</si>
  <si>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</si>
  <si>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</si>
  <si>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</si>
  <si>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</si>
  <si>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</si>
  <si>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</si>
  <si>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</si>
  <si>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</si>
  <si>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</si>
  <si>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</si>
  <si>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</si>
  <si>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</si>
  <si>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</si>
  <si>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</si>
  <si>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</si>
  <si>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</si>
  <si>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</si>
  <si>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</si>
  <si>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</si>
  <si>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</si>
  <si>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</si>
  <si>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</si>
  <si>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</si>
  <si>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</si>
  <si>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</si>
  <si>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</si>
  <si>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</si>
  <si>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</si>
  <si>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</si>
  <si>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</si>
  <si>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</si>
  <si>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</si>
  <si>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</si>
  <si>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</si>
  <si>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</si>
  <si>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</si>
  <si>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</si>
  <si>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</si>
  <si>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</si>
  <si>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</si>
  <si>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</si>
  <si>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</si>
  <si>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</si>
  <si>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</si>
  <si>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</si>
  <si>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</si>
  <si>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</si>
  <si>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</si>
  <si>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</si>
  <si>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</si>
  <si>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</si>
  <si>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</si>
  <si>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</si>
  <si>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</si>
  <si>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</si>
  <si>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</si>
  <si>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</si>
  <si>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</si>
  <si>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</si>
  <si>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</si>
  <si>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</si>
  <si>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</si>
  <si>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</si>
  <si>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</si>
  <si>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</si>
  <si>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</si>
  <si>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</si>
  <si>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</si>
  <si>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</si>
  <si>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</si>
  <si>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</si>
  <si>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</si>
  <si>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</si>
  <si>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</si>
  <si>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</si>
  <si>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</si>
  <si>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</si>
  <si>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</si>
  <si>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</si>
  <si>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</si>
  <si>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</si>
  <si>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</si>
  <si>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</si>
  <si>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</si>
  <si>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</si>
  <si>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</si>
  <si>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</si>
  <si>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</si>
  <si>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</si>
  <si>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</si>
  <si>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</si>
  <si>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</si>
  <si>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</si>
  <si>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</si>
  <si>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</si>
  <si>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</si>
  <si>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</si>
  <si>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</si>
  <si>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</si>
  <si>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</si>
  <si>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</si>
  <si>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</si>
  <si>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</si>
  <si>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</si>
  <si>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</si>
  <si>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</si>
  <si>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</si>
  <si>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</si>
  <si>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</si>
  <si>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</si>
  <si>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</si>
  <si>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</si>
  <si>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</si>
  <si>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</si>
  <si>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</si>
  <si>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</si>
  <si>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</si>
  <si>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</si>
  <si>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</si>
  <si>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</si>
  <si>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</si>
  <si>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</si>
  <si>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</si>
  <si>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</si>
  <si>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</si>
  <si>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</si>
  <si>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</si>
  <si>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</si>
  <si>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</si>
  <si>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</si>
  <si>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</si>
  <si>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</si>
  <si>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</si>
  <si>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</si>
  <si>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</si>
  <si>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</si>
  <si>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</si>
  <si>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</si>
  <si>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</si>
  <si>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</si>
  <si>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</si>
  <si>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</si>
  <si>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</si>
  <si>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</si>
  <si>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</si>
  <si>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</si>
  <si>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</si>
  <si>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</si>
  <si>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</si>
  <si>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</si>
  <si>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</si>
  <si>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</si>
  <si>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</si>
  <si>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</si>
  <si>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</si>
  <si>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</si>
  <si>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</si>
  <si>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</si>
  <si>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</si>
  <si>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</si>
  <si>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</si>
  <si>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</si>
  <si>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</si>
  <si>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</si>
  <si>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</si>
  <si>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</si>
  <si>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</si>
  <si>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</si>
  <si>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</si>
  <si>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</si>
  <si>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</si>
  <si>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</si>
  <si>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</si>
  <si>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</si>
  <si>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</si>
  <si>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</si>
  <si>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</si>
  <si>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</si>
  <si>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</si>
  <si>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</si>
  <si>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</si>
  <si>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</si>
  <si>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</si>
  <si>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</si>
  <si>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</si>
  <si>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</si>
  <si>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</si>
  <si>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</si>
  <si>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</si>
  <si>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</si>
  <si>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</si>
  <si>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</si>
  <si>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</si>
  <si>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</si>
  <si>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</si>
  <si>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</si>
  <si>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</si>
  <si>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</si>
  <si>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</si>
  <si>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</si>
  <si>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</si>
  <si>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</si>
  <si>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</si>
  <si>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</si>
  <si>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</si>
  <si>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</si>
  <si>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</si>
  <si>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</si>
  <si>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</si>
  <si>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</si>
  <si>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</si>
  <si>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</si>
  <si>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</si>
  <si>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</si>
  <si>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</si>
  <si>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</si>
  <si>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</si>
  <si>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</si>
  <si>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</si>
  <si>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</si>
  <si>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</si>
  <si>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</si>
  <si>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</si>
  <si>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</si>
  <si>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</si>
  <si>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</si>
  <si>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</si>
  <si>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</si>
  <si>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</si>
  <si>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</si>
  <si>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</si>
  <si>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</si>
  <si>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</si>
  <si>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</si>
  <si>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</si>
  <si>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</si>
  <si>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</si>
  <si>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</si>
  <si>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</si>
  <si>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</si>
  <si>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</si>
  <si>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</si>
  <si>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</si>
  <si>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</si>
  <si>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</si>
  <si>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</si>
  <si>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</si>
  <si>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</si>
  <si>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</si>
  <si>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</si>
  <si>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</si>
  <si>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</si>
  <si>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</si>
  <si>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</si>
  <si>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</si>
  <si>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</si>
  <si>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</si>
  <si>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</si>
  <si>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</si>
  <si>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</si>
  <si>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</si>
  <si>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</si>
  <si>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</si>
  <si>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</si>
  <si>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</si>
  <si>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</si>
  <si>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</si>
  <si>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</si>
  <si>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</si>
  <si>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</si>
  <si>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</si>
  <si>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</si>
  <si>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</si>
  <si>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</si>
  <si>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</si>
  <si>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</si>
  <si>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</si>
  <si>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</si>
  <si>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</si>
  <si>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</si>
  <si>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</si>
  <si>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</si>
  <si>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</si>
  <si>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</si>
  <si>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</si>
  <si>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</si>
  <si>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</si>
  <si>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</si>
  <si>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</si>
  <si>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</si>
  <si>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</si>
  <si>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</si>
  <si>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</si>
  <si>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</si>
  <si>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</si>
  <si>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</si>
  <si>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</si>
  <si>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</si>
  <si>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</si>
  <si>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</si>
  <si>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</si>
  <si>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</si>
  <si>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</si>
  <si>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</si>
  <si>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</si>
  <si>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</si>
  <si>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</si>
  <si>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</si>
  <si>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</si>
  <si>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</si>
  <si>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</si>
  <si>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</si>
  <si>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</si>
  <si>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</si>
  <si>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</si>
  <si>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</si>
  <si>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</si>
  <si>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</si>
  <si>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</si>
  <si>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</si>
  <si>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</si>
  <si>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</si>
  <si>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</si>
  <si>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</si>
  <si>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</si>
  <si>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</si>
  <si>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</si>
  <si>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</si>
  <si>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</si>
  <si>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</si>
  <si>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</si>
  <si>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</si>
  <si>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</si>
  <si>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</si>
  <si>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</si>
  <si>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</si>
  <si>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</si>
  <si>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</si>
  <si>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</si>
  <si>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</si>
  <si>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</si>
  <si>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</si>
  <si>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</si>
  <si>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</si>
  <si>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</si>
  <si>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</si>
  <si>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</si>
  <si>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</si>
  <si>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</si>
  <si>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</si>
  <si>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</si>
  <si>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</si>
  <si>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</si>
  <si>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</si>
  <si>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</si>
  <si>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</si>
  <si>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</si>
  <si>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</si>
  <si>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</si>
  <si>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</si>
  <si>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</si>
  <si>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</si>
  <si>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</si>
  <si>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</si>
  <si>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</si>
  <si>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</si>
  <si>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</si>
  <si>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</si>
  <si>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</si>
  <si>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</si>
  <si>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</si>
  <si>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</si>
  <si>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</si>
  <si>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</si>
  <si>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</si>
  <si>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</si>
  <si>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</si>
  <si>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</si>
  <si>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</si>
  <si>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</si>
  <si>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</si>
  <si>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</si>
  <si>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</si>
  <si>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</si>
  <si>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</si>
  <si>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</si>
  <si>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</si>
  <si>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</si>
  <si>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</si>
  <si>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</si>
  <si>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</si>
  <si>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</si>
  <si>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</si>
  <si>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</si>
  <si>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</si>
  <si>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</si>
  <si>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</si>
  <si>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</si>
  <si>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</si>
  <si>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</si>
  <si>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</si>
  <si>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</si>
  <si>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</si>
  <si>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</si>
  <si>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</si>
  <si>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</si>
  <si>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</si>
  <si>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</si>
  <si>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</si>
  <si>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</si>
  <si>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</si>
  <si>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</si>
  <si>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</si>
  <si>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</si>
  <si>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</si>
  <si>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</si>
  <si>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</si>
  <si>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</si>
  <si>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</si>
  <si>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</si>
  <si>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</si>
  <si>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</si>
  <si>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</si>
  <si>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</si>
  <si>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</si>
  <si>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</si>
  <si>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</si>
  <si>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</si>
  <si>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</si>
  <si>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</si>
  <si>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</si>
  <si>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</si>
  <si>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</si>
  <si>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</si>
  <si>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</si>
  <si>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</si>
  <si>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</si>
  <si>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</si>
  <si>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</si>
  <si>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</si>
  <si>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</si>
  <si>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</si>
  <si>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</si>
  <si>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</si>
  <si>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</si>
  <si>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</si>
  <si>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</si>
  <si>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</si>
  <si>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</si>
  <si>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</si>
  <si>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</si>
  <si>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</si>
  <si>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</si>
  <si>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</si>
  <si>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</si>
  <si>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</si>
  <si>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</si>
  <si>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</si>
  <si>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</si>
  <si>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</si>
  <si>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</si>
  <si>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</si>
  <si>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</si>
  <si>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</si>
  <si>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</si>
  <si>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</si>
  <si>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</si>
  <si>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</si>
  <si>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</si>
  <si>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</si>
  <si>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</si>
  <si>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</si>
  <si>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</si>
  <si>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</si>
  <si>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</si>
  <si>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</si>
  <si>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</si>
  <si>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</si>
  <si>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</si>
  <si>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</si>
  <si>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</si>
  <si>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</si>
  <si>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</si>
  <si>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</si>
  <si>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</si>
  <si>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</si>
  <si>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</si>
  <si>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</si>
  <si>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</si>
  <si>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</si>
  <si>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</si>
  <si>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</si>
  <si>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</si>
  <si>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</si>
  <si>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</si>
  <si>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</si>
  <si>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</si>
  <si>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</si>
  <si>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</si>
  <si>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</si>
  <si>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</si>
  <si>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</si>
  <si>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</si>
  <si>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</si>
  <si>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</si>
  <si>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</si>
  <si>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</si>
  <si>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</si>
  <si>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</si>
  <si>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</si>
  <si>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</si>
  <si>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</si>
  <si>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</si>
  <si>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</si>
  <si>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</si>
  <si>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</si>
  <si>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</si>
  <si>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</si>
  <si>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</si>
  <si>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</si>
  <si>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</si>
  <si>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</si>
  <si>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</si>
  <si>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</si>
  <si>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</si>
  <si>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</si>
  <si>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</si>
  <si>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</si>
  <si>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</si>
  <si>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</si>
  <si>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</si>
  <si>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</si>
  <si>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</si>
  <si>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</si>
  <si>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</si>
  <si>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</si>
  <si>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</si>
  <si>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</si>
  <si>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</si>
  <si>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</si>
  <si>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</si>
  <si>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</si>
  <si>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</si>
  <si>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</si>
  <si>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</si>
  <si>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</si>
  <si>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</si>
  <si>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</si>
  <si>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</si>
  <si>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</si>
  <si>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</si>
  <si>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</si>
  <si>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</si>
  <si>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</si>
  <si>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</si>
  <si>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</si>
  <si>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</si>
  <si>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</si>
  <si>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</si>
  <si>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</si>
  <si>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</si>
  <si>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</si>
  <si>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</si>
  <si>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</si>
  <si>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</si>
  <si>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</si>
  <si>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</si>
  <si>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</si>
  <si>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</si>
  <si>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</si>
  <si>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</si>
  <si>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</si>
  <si>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</si>
  <si>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</si>
  <si>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</si>
  <si>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</si>
  <si>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</si>
  <si>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</si>
  <si>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</si>
  <si>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</si>
  <si>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</si>
  <si>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</si>
  <si>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</si>
  <si>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</si>
  <si>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</si>
  <si>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</si>
  <si>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</si>
  <si>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</si>
  <si>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</si>
  <si>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</si>
  <si>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</si>
  <si>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</si>
  <si>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</si>
  <si>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</si>
  <si>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</si>
  <si>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</si>
  <si>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</si>
  <si>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</si>
  <si>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</si>
  <si>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</si>
  <si>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</si>
  <si>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</si>
  <si>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</si>
  <si>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</si>
  <si>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</si>
  <si>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</si>
  <si>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</si>
  <si>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</si>
  <si>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</si>
  <si>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</si>
  <si>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</si>
  <si>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</si>
  <si>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</si>
  <si>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</si>
  <si>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</si>
  <si>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</si>
  <si>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</si>
  <si>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</si>
  <si>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</si>
  <si>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</si>
  <si>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</si>
  <si>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</si>
  <si>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</si>
  <si>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</si>
  <si>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</si>
  <si>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</si>
  <si>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</si>
  <si>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</si>
  <si>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</si>
  <si>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</si>
  <si>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</si>
  <si>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</si>
  <si>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</si>
  <si>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</si>
  <si>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</si>
  <si>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</si>
  <si>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</si>
  <si>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</si>
  <si>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</si>
  <si>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</si>
  <si>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</si>
  <si>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</si>
  <si>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</si>
  <si>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</si>
  <si>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</si>
  <si>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</si>
  <si>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</si>
  <si>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</si>
  <si>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</si>
  <si>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</si>
  <si>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</si>
  <si>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</si>
  <si>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</si>
  <si>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</si>
  <si>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</si>
  <si>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</si>
  <si>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</si>
  <si>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</si>
  <si>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</si>
  <si>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</si>
  <si>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</si>
  <si>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</si>
  <si>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</si>
  <si>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</si>
  <si>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</si>
  <si>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</si>
  <si>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</si>
  <si>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</si>
  <si>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</si>
  <si>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</si>
  <si>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</si>
  <si>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</si>
  <si>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</si>
  <si>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</si>
  <si>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</si>
  <si>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</si>
  <si>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</si>
  <si>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</si>
  <si>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</si>
  <si>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</si>
  <si>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</si>
  <si>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</si>
  <si>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</si>
  <si>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</si>
  <si>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</si>
  <si>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</si>
  <si>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</si>
  <si>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</si>
  <si>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</si>
  <si>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</si>
  <si>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</si>
  <si>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</si>
  <si>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</si>
  <si>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</si>
  <si>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</si>
  <si>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</si>
  <si>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</si>
  <si>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</si>
  <si>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</si>
  <si>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</si>
  <si>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</si>
  <si>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</si>
  <si>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</si>
  <si>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</si>
  <si>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</si>
  <si>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</si>
  <si>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</si>
  <si>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</si>
  <si>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</si>
  <si>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</si>
  <si>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</si>
  <si>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</si>
  <si>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</si>
  <si>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</si>
  <si>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</si>
  <si>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</si>
  <si>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</si>
  <si>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</si>
  <si>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</si>
  <si>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</si>
  <si>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</si>
  <si>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</si>
  <si>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</si>
  <si>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</si>
  <si>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</si>
  <si>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</si>
  <si>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</si>
  <si>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</si>
  <si>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</si>
  <si>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</si>
  <si>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</si>
  <si>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</si>
  <si>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</si>
  <si>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</si>
  <si>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</si>
  <si>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</si>
  <si>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</si>
  <si>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</si>
  <si>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</si>
  <si>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</si>
  <si>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</si>
  <si>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</si>
  <si>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</si>
  <si>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</si>
  <si>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</si>
  <si>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</si>
  <si>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</si>
  <si>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</si>
  <si>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</si>
  <si>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</si>
  <si>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</si>
  <si>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</si>
  <si>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</si>
  <si>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</si>
  <si>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</si>
  <si>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</si>
  <si>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</si>
  <si>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</si>
  <si>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</si>
  <si>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</si>
  <si>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</si>
  <si>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</si>
  <si>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</si>
  <si>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</si>
  <si>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</si>
  <si>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</si>
  <si>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</si>
  <si>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</si>
  <si>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</si>
  <si>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</si>
  <si>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</si>
  <si>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</si>
  <si>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</si>
  <si>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</si>
  <si>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</si>
  <si>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</si>
  <si>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</si>
  <si>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</si>
  <si>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</si>
  <si>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</si>
  <si>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</si>
  <si>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</si>
  <si>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</si>
  <si>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</si>
  <si>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</si>
  <si>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</si>
  <si>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</si>
  <si>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</si>
  <si>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</si>
  <si>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</si>
  <si>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</si>
  <si>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</si>
  <si>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</si>
  <si>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</si>
  <si>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</si>
  <si>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</si>
  <si>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</si>
  <si>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</si>
  <si>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</si>
  <si>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</si>
  <si>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</si>
  <si>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</si>
  <si>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</si>
  <si>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</si>
  <si>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</si>
  <si>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</si>
  <si>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</si>
  <si>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</si>
  <si>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</si>
  <si>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</si>
  <si>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</si>
  <si>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</si>
  <si>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</si>
  <si>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</si>
  <si>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</si>
  <si>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</si>
  <si>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</si>
  <si>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</si>
  <si>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</si>
  <si>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</si>
  <si>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</si>
  <si>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</si>
  <si>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</si>
  <si>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</si>
  <si>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</si>
  <si>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</si>
  <si>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</si>
  <si>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</si>
  <si>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</si>
  <si>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</si>
  <si>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</si>
  <si>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</si>
  <si>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</si>
  <si>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</si>
  <si>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</si>
  <si>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</si>
  <si>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</si>
  <si>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</si>
  <si>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</si>
  <si>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</si>
  <si>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</si>
  <si>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</si>
  <si>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</si>
  <si>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</si>
  <si>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</si>
  <si>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</si>
  <si>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</si>
  <si>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</si>
  <si>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</si>
  <si>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</si>
  <si>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</si>
  <si>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</si>
  <si>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</si>
  <si>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</si>
  <si>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</si>
  <si>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</si>
  <si>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</si>
  <si>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</si>
  <si>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</si>
  <si>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</si>
  <si>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</si>
  <si>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</si>
  <si>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</si>
  <si>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</si>
  <si>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</si>
  <si>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</si>
  <si>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</si>
  <si>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</si>
  <si>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</si>
  <si>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</si>
  <si>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</si>
  <si>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</si>
  <si>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</si>
  <si>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</si>
  <si>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</si>
  <si>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</si>
  <si>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</si>
  <si>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</si>
  <si>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</si>
  <si>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</si>
  <si>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</si>
  <si>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</si>
  <si>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</si>
  <si>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</si>
  <si>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</si>
  <si>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</si>
  <si>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</si>
  <si>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</si>
  <si>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</si>
  <si>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</si>
  <si>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</si>
  <si>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</si>
  <si>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</si>
  <si>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</si>
  <si>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</si>
  <si>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</si>
  <si>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</si>
  <si>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</si>
  <si>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</si>
  <si>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</si>
  <si>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</si>
  <si>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</si>
  <si>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</si>
  <si>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</si>
  <si>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</si>
  <si>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</si>
  <si>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</si>
  <si>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</si>
  <si>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</si>
  <si>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</si>
  <si>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</si>
  <si>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</si>
  <si>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</si>
  <si>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</si>
  <si>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</si>
  <si>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</si>
  <si>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</si>
  <si>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</si>
  <si>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</si>
  <si>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</si>
  <si>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</si>
  <si>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</si>
  <si>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</si>
  <si>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</si>
  <si>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</si>
  <si>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</si>
  <si>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</si>
  <si>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</si>
  <si>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</si>
  <si>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</si>
  <si>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</si>
  <si>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</si>
  <si>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</si>
  <si>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</si>
  <si>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</si>
  <si>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</si>
  <si>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</si>
  <si>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</si>
  <si>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</si>
  <si>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</si>
  <si>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</si>
  <si>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</si>
  <si>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</si>
  <si>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</si>
  <si>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</si>
  <si>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</si>
  <si>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</si>
  <si>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</si>
  <si>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</si>
  <si>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</si>
  <si>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</si>
  <si>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</si>
  <si>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</si>
  <si>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</si>
  <si>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</si>
  <si>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</si>
  <si>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</si>
  <si>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</si>
  <si>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</si>
  <si>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</si>
  <si>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</si>
  <si>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</si>
  <si>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</si>
  <si>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</si>
  <si>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</si>
  <si>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</si>
  <si>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</si>
  <si>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</si>
  <si>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</si>
  <si>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</si>
  <si>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</si>
  <si>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</si>
  <si>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</si>
  <si>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</si>
  <si>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</si>
  <si>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</si>
  <si>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</si>
  <si>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</si>
  <si>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</si>
  <si>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</si>
  <si>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</si>
  <si>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</si>
  <si>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</si>
  <si>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</si>
  <si>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</si>
  <si>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</si>
  <si>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</si>
  <si>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</si>
  <si>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</si>
  <si>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</si>
  <si>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</si>
  <si>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</si>
  <si>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</si>
  <si>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</si>
  <si>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</si>
  <si>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</si>
  <si>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</si>
  <si>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</si>
  <si>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</si>
  <si>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</si>
  <si>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</si>
  <si>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</si>
  <si>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</si>
  <si>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</si>
  <si>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</si>
  <si>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</si>
  <si>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</si>
  <si>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</si>
  <si>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</si>
  <si>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</si>
  <si>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</si>
  <si>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</si>
  <si>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</si>
  <si>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</si>
  <si>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</si>
  <si>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</si>
  <si>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</si>
  <si>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</si>
  <si>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</si>
  <si>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</si>
  <si>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</si>
  <si>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</si>
  <si>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</si>
  <si>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</si>
  <si>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</si>
  <si>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</si>
  <si>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</si>
  <si>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</si>
  <si>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</si>
  <si>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</si>
  <si>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</si>
  <si>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</si>
  <si>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</si>
  <si>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</si>
  <si>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</si>
  <si>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</si>
  <si>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</si>
  <si>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</si>
  <si>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</si>
  <si>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</si>
  <si>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</si>
  <si>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</si>
  <si>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</si>
  <si>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</si>
  <si>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</si>
  <si>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</si>
  <si>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</si>
  <si>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</si>
  <si>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</si>
  <si>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</si>
  <si>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</si>
  <si>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</si>
  <si>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</si>
  <si>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</si>
  <si>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</si>
  <si>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</si>
  <si>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</si>
  <si>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</si>
  <si>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</si>
  <si>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</si>
  <si>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</si>
  <si>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</si>
  <si>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</si>
  <si>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</si>
  <si>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</si>
  <si>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</si>
  <si>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</si>
  <si>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</si>
  <si>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</si>
  <si>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</si>
  <si>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</si>
  <si>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</si>
  <si>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</si>
  <si>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</si>
  <si>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</si>
  <si>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</si>
  <si>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</si>
  <si>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</si>
  <si>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</si>
  <si>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</si>
  <si>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</si>
  <si>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</si>
  <si>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</si>
  <si>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</si>
  <si>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</si>
  <si>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</si>
  <si>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</si>
  <si>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</si>
  <si>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</si>
  <si>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</si>
  <si>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</si>
  <si>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</si>
  <si>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</si>
  <si>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</si>
  <si>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</si>
  <si>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</si>
  <si>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</si>
  <si>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</si>
  <si>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</si>
  <si>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</si>
  <si>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</si>
  <si>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</si>
  <si>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</si>
  <si>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</si>
  <si>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</si>
  <si>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</si>
  <si>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</si>
  <si>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</si>
  <si>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</si>
  <si>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</si>
  <si>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</si>
  <si>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</si>
  <si>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</si>
  <si>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</si>
  <si>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</si>
  <si>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</si>
  <si>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</si>
  <si>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</si>
  <si>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</si>
  <si>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</si>
  <si>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</si>
  <si>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</si>
  <si>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</si>
  <si>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</si>
  <si>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</si>
  <si>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</si>
  <si>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</si>
  <si>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</si>
  <si>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</si>
  <si>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</si>
  <si>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</si>
  <si>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</si>
  <si>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</si>
  <si>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</si>
  <si>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</si>
  <si>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</si>
  <si>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</si>
  <si>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</si>
  <si>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</si>
  <si>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</si>
  <si>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</si>
  <si>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</si>
  <si>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</si>
  <si>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</si>
  <si>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</si>
  <si>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</si>
  <si>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</si>
  <si>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</si>
  <si>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</si>
  <si>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</si>
  <si>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</si>
  <si>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</si>
  <si>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</si>
  <si>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</si>
  <si>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</si>
  <si>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</si>
  <si>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</si>
  <si>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</si>
  <si>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</si>
  <si>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</si>
  <si>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</si>
  <si>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</si>
  <si>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</si>
  <si>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</si>
  <si>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</si>
  <si>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</si>
  <si>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</si>
  <si>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</si>
  <si>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</si>
  <si>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</si>
  <si>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</si>
  <si>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</si>
  <si>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</si>
  <si>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</si>
  <si>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</si>
  <si>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</si>
  <si>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</si>
  <si>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</si>
  <si>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</si>
  <si>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</si>
  <si>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</si>
  <si>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</si>
  <si>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</si>
  <si>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</si>
  <si>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</si>
  <si>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</si>
  <si>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</si>
  <si>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</si>
  <si>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</si>
  <si>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</si>
  <si>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</si>
  <si>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</si>
  <si>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</si>
  <si>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</si>
  <si>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</si>
  <si>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</si>
  <si>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</si>
  <si>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</si>
  <si>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</si>
  <si>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</si>
  <si>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</si>
  <si>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</si>
  <si>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</si>
  <si>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</si>
  <si>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</si>
  <si>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</si>
  <si>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</si>
  <si>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</si>
  <si>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</si>
  <si>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</si>
  <si>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</si>
  <si>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</si>
  <si>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</si>
  <si>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</si>
  <si>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</si>
  <si>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</si>
  <si>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</si>
  <si>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</si>
  <si>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</si>
  <si>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</si>
  <si>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</si>
  <si>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</si>
  <si>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</si>
  <si>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</si>
  <si>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</si>
  <si>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</si>
  <si>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</si>
  <si>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</si>
  <si>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</si>
  <si>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</si>
  <si>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</si>
  <si>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</si>
  <si>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</si>
  <si>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</si>
  <si>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</si>
  <si>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</si>
  <si>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</si>
  <si>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</si>
  <si>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</si>
  <si>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</si>
  <si>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</si>
  <si>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</si>
  <si>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</si>
  <si>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</si>
  <si>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</si>
  <si>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</si>
  <si>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</si>
  <si>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</si>
  <si>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</si>
  <si>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</si>
  <si>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</si>
  <si>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</si>
  <si>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</si>
  <si>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</si>
  <si>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</si>
  <si>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</si>
  <si>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</si>
  <si>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</si>
  <si>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</si>
  <si>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</si>
  <si>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</si>
  <si>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</si>
  <si>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</si>
  <si>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</si>
  <si>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</si>
  <si>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</si>
  <si>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</si>
  <si>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</si>
  <si>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</si>
  <si>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</si>
  <si>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</si>
  <si>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</si>
  <si>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</si>
  <si>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</si>
  <si>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</si>
  <si>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</si>
  <si>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</si>
  <si>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</si>
  <si>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</si>
  <si>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</si>
  <si>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</si>
  <si>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</si>
  <si>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</si>
  <si>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</si>
  <si>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</si>
  <si>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</si>
  <si>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</si>
  <si>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</si>
  <si>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</si>
  <si>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</si>
  <si>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</si>
  <si>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</si>
  <si>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</si>
  <si>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</si>
  <si>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</si>
  <si>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</si>
  <si>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</si>
  <si>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</si>
  <si>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</si>
  <si>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</si>
  <si>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</si>
  <si>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</si>
  <si>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</si>
  <si>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</si>
  <si>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</si>
  <si>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</si>
  <si>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</si>
  <si>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</si>
  <si>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</si>
  <si>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</si>
  <si>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</si>
  <si>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</si>
  <si>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</si>
  <si>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</si>
  <si>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</si>
  <si>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</si>
  <si>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</si>
  <si>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</si>
  <si>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</si>
  <si>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</si>
  <si>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</si>
  <si>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</si>
  <si>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</si>
  <si>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</si>
  <si>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</si>
  <si>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</si>
  <si>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</si>
  <si>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</si>
  <si>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</si>
  <si>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</si>
  <si>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</si>
  <si>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</si>
  <si>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</si>
  <si>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</si>
  <si>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</si>
  <si>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</si>
  <si>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</si>
  <si>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</si>
  <si>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</si>
  <si>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</si>
  <si>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</si>
  <si>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</si>
  <si>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</si>
  <si>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</si>
  <si>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</si>
  <si>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</si>
  <si>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</si>
  <si>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</si>
  <si>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</si>
  <si>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</si>
  <si>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</si>
  <si>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</si>
  <si>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</si>
  <si>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</si>
  <si>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</si>
  <si>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</si>
  <si>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</si>
  <si>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</si>
  <si>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</si>
  <si>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</si>
  <si>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</si>
  <si>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</si>
  <si>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</si>
  <si>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</si>
  <si>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</si>
  <si>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</si>
  <si>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</si>
  <si>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</si>
  <si>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</si>
  <si>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</si>
  <si>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</si>
  <si>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</si>
  <si>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</si>
  <si>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</si>
  <si>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</si>
  <si>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</si>
  <si>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</si>
  <si>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</si>
  <si>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</si>
  <si>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</si>
  <si>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</si>
  <si>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</si>
  <si>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</si>
  <si>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</si>
  <si>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</si>
  <si>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</si>
  <si>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</si>
  <si>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</si>
  <si>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</si>
  <si>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</si>
  <si>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</si>
  <si>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</si>
  <si>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</si>
  <si>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</si>
  <si>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</si>
  <si>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</si>
  <si>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</si>
  <si>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</si>
  <si>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</si>
  <si>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</si>
  <si>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</si>
  <si>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</si>
  <si>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</si>
  <si>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</si>
  <si>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</si>
  <si>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</si>
  <si>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</si>
  <si>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</si>
  <si>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</si>
  <si>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</si>
  <si>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</si>
  <si>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</si>
  <si>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</si>
  <si>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</si>
  <si>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</si>
  <si>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</si>
  <si>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</si>
  <si>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</si>
  <si>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</si>
  <si>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</si>
  <si>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</si>
  <si>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</si>
  <si>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</si>
  <si>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</si>
  <si>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</si>
  <si>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</si>
  <si>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</si>
  <si>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</si>
  <si>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</si>
  <si>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</si>
  <si>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</si>
  <si>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</si>
  <si>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</si>
  <si>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</si>
  <si>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</si>
  <si>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</si>
  <si>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</si>
  <si>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</si>
  <si>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</si>
  <si>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</si>
  <si>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</si>
  <si>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</si>
  <si>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</si>
  <si>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</si>
  <si>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</si>
  <si>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</si>
  <si>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</si>
  <si>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</si>
  <si>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</si>
  <si>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</si>
  <si>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</si>
  <si>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</si>
  <si>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</si>
  <si>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</si>
  <si>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</si>
  <si>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</si>
  <si>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</si>
  <si>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</si>
  <si>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</si>
  <si>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</si>
  <si>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</si>
  <si>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</si>
  <si>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</si>
  <si>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</si>
  <si>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</si>
  <si>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</si>
  <si>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</si>
  <si>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</si>
  <si>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</si>
  <si>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</si>
  <si>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</si>
  <si>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</si>
  <si>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</si>
  <si>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</si>
  <si>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</si>
  <si>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</si>
  <si>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</si>
  <si>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</si>
  <si>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</si>
  <si>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</si>
  <si>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</si>
  <si>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</si>
  <si>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</si>
  <si>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</si>
  <si>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</si>
  <si>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</si>
  <si>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</si>
  <si>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</si>
  <si>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</si>
  <si>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</si>
  <si>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</si>
  <si>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</si>
  <si>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</si>
  <si>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</si>
  <si>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</si>
  <si>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</si>
  <si>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</si>
  <si>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</si>
  <si>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</si>
  <si>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</si>
  <si>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</si>
  <si>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</si>
  <si>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</si>
  <si>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</si>
  <si>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</si>
  <si>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</si>
  <si>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</si>
  <si>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</si>
  <si>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</si>
  <si>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</si>
  <si>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</si>
  <si>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</si>
  <si>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</si>
  <si>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</si>
  <si>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</si>
  <si>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</si>
  <si>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</si>
  <si>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</si>
  <si>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</si>
  <si>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</si>
  <si>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</si>
  <si>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</si>
  <si>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</si>
  <si>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</si>
  <si>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</si>
  <si>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</si>
  <si>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</si>
  <si>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</si>
  <si>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</si>
  <si>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</si>
  <si>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</si>
  <si>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</si>
  <si>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</si>
  <si>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</si>
  <si>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</si>
  <si>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</si>
  <si>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</si>
  <si>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</si>
  <si>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</si>
  <si>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</si>
  <si>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</si>
  <si>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</si>
  <si>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</si>
  <si>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</si>
  <si>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</si>
  <si>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</si>
  <si>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</si>
  <si>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</si>
  <si>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</si>
  <si>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</si>
  <si>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</si>
  <si>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</si>
  <si>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</si>
  <si>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</si>
  <si>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</si>
  <si>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</si>
  <si>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</si>
  <si>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</si>
  <si>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</si>
  <si>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</si>
  <si>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</si>
  <si>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</si>
  <si>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</si>
  <si>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</si>
  <si>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</si>
  <si>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</si>
  <si>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</si>
  <si>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</si>
  <si>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</si>
  <si>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</si>
  <si>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</si>
  <si>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</si>
  <si>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</si>
  <si>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</si>
  <si>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</si>
  <si>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</si>
  <si>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</si>
  <si>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</si>
  <si>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</si>
  <si>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</si>
  <si>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</si>
  <si>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</si>
  <si>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</si>
  <si>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</si>
  <si>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</si>
  <si>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</si>
  <si>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</si>
  <si>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</si>
  <si>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</si>
  <si>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</si>
  <si>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</si>
  <si>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</si>
  <si>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</si>
  <si>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</si>
  <si>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</si>
  <si>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</si>
  <si>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</si>
  <si>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</si>
  <si>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</si>
  <si>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</si>
  <si>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</si>
  <si>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</si>
  <si>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</si>
  <si>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</si>
  <si>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</si>
  <si>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</si>
  <si>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</si>
  <si>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</si>
  <si>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</si>
  <si>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</si>
  <si>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</si>
  <si>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</si>
  <si>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</si>
  <si>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</si>
  <si>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</si>
  <si>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</si>
  <si>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</si>
  <si>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</si>
  <si>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</si>
  <si>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</si>
  <si>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</si>
  <si>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</si>
  <si>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</si>
  <si>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</si>
  <si>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</si>
  <si>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</si>
  <si>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</si>
  <si>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</si>
  <si>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</si>
  <si>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</si>
  <si>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</si>
  <si>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</si>
  <si>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</si>
  <si>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</si>
  <si>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</si>
  <si>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</si>
  <si>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</si>
  <si>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</si>
  <si>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</si>
  <si>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</si>
  <si>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</si>
  <si>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</si>
  <si>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</si>
  <si>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</si>
  <si>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</si>
  <si>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</si>
  <si>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</si>
  <si>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</si>
  <si>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</si>
  <si>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</si>
  <si>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</si>
  <si>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</si>
  <si>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</si>
  <si>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</si>
  <si>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</si>
  <si>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</si>
  <si>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</si>
  <si>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</si>
  <si>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</si>
  <si>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</si>
  <si>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</si>
  <si>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</si>
  <si>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</si>
  <si>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</si>
  <si>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</si>
  <si>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</si>
  <si>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</si>
  <si>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</si>
  <si>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</si>
  <si>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</si>
  <si>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</si>
  <si>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</si>
  <si>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</si>
  <si>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</si>
  <si>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</si>
  <si>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</si>
  <si>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</si>
  <si>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</si>
  <si>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</si>
  <si>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</si>
  <si>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</si>
  <si>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</si>
  <si>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</si>
  <si>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</si>
  <si>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</si>
  <si>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</si>
  <si>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</si>
  <si>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</si>
  <si>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</si>
  <si>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</si>
  <si>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</si>
  <si>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</si>
  <si>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</si>
  <si>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</si>
  <si>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</si>
  <si>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</si>
  <si>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</si>
  <si>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</si>
  <si>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</si>
  <si>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</si>
  <si>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</si>
  <si>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</si>
  <si>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</si>
  <si>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</si>
  <si>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</si>
  <si>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</si>
  <si>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</si>
  <si>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</si>
  <si>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</si>
  <si>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</si>
  <si>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</si>
  <si>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</si>
  <si>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</si>
  <si>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</si>
  <si>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</si>
  <si>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</si>
  <si>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</si>
  <si>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</si>
  <si>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</si>
  <si>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</si>
  <si>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</si>
  <si>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</si>
  <si>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</si>
  <si>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</si>
  <si>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</si>
  <si>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</si>
  <si>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</si>
  <si>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</si>
  <si>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</si>
  <si>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</si>
  <si>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</si>
  <si>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</si>
  <si>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</si>
  <si>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</si>
  <si>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</si>
  <si>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</si>
  <si>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</si>
  <si>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</si>
  <si>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</si>
  <si>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</si>
  <si>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</si>
  <si>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</si>
  <si>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</si>
  <si>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</si>
  <si>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</si>
  <si>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</si>
  <si>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</si>
  <si>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</si>
  <si>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</si>
  <si>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</si>
  <si>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</si>
  <si>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</si>
  <si>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</si>
  <si>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</si>
  <si>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</si>
  <si>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</si>
  <si>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</si>
  <si>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</si>
  <si>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</si>
  <si>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</si>
  <si>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</si>
  <si>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</si>
  <si>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</si>
  <si>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</si>
  <si>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</si>
  <si>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</si>
  <si>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</si>
  <si>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</si>
  <si>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</si>
  <si>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</si>
  <si>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</si>
  <si>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</si>
  <si>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</si>
  <si>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</si>
  <si>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</si>
  <si>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</si>
  <si>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</si>
  <si>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</si>
  <si>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</si>
  <si>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</si>
  <si>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</si>
  <si>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</si>
  <si>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</si>
  <si>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</si>
  <si>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</si>
  <si>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</si>
  <si>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</si>
  <si>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</si>
  <si>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</si>
  <si>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</si>
  <si>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</si>
  <si>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</si>
  <si>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</si>
  <si>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</si>
  <si>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</si>
  <si>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</si>
  <si>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</si>
  <si>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</si>
  <si>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</si>
  <si>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</si>
  <si>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</si>
  <si>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</si>
  <si>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</si>
  <si>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</si>
  <si>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</si>
  <si>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</si>
  <si>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</si>
  <si>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</si>
  <si>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</si>
  <si>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</si>
  <si>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</si>
  <si>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</si>
  <si>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</si>
  <si>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</si>
  <si>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</si>
  <si>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</si>
  <si>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</si>
  <si>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</si>
  <si>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</si>
  <si>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</si>
  <si>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</si>
  <si>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</si>
  <si>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</si>
  <si>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</si>
  <si>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</si>
  <si>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</si>
  <si>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</si>
  <si>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</si>
  <si>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</si>
  <si>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</si>
  <si>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</si>
  <si>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</si>
  <si>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</si>
  <si>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</si>
  <si>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</si>
  <si>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</si>
  <si>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</si>
  <si>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</si>
  <si>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</si>
  <si>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</si>
  <si>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</si>
  <si>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</si>
  <si>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</si>
  <si>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</si>
  <si>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</si>
  <si>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</si>
  <si>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</si>
  <si>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</si>
  <si>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</si>
  <si>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</si>
  <si>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</si>
  <si>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</si>
  <si>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</si>
  <si>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</si>
  <si>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</si>
  <si>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</si>
  <si>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</si>
  <si>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</si>
  <si>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</si>
  <si>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</si>
  <si>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</si>
  <si>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</si>
  <si>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</si>
  <si>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</si>
  <si>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</si>
  <si>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</si>
  <si>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</si>
  <si>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</si>
  <si>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</si>
  <si>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</si>
  <si>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</si>
  <si>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</si>
  <si>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</si>
  <si>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</si>
  <si>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</si>
  <si>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</si>
  <si>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</si>
  <si>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</si>
  <si>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</si>
  <si>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</si>
  <si>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</si>
  <si>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</si>
  <si>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</si>
  <si>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</si>
  <si>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</si>
  <si>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</si>
  <si>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</si>
  <si>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</si>
  <si>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</si>
  <si>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</si>
  <si>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</si>
  <si>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</si>
  <si>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</si>
  <si>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</si>
  <si>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</si>
  <si>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</si>
  <si>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</si>
  <si>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</si>
  <si>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</si>
  <si>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</si>
  <si>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</si>
  <si>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</si>
  <si>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</si>
  <si>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</si>
  <si>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</si>
  <si>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</si>
  <si>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</si>
  <si>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</si>
  <si>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</si>
  <si>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</si>
  <si>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</si>
  <si>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</si>
  <si>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</si>
  <si>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</si>
  <si>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</si>
  <si>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</si>
  <si>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</si>
  <si>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</si>
  <si>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</si>
  <si>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</si>
  <si>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</si>
  <si>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</si>
  <si>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</si>
  <si>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</si>
  <si>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</si>
  <si>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</si>
  <si>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</si>
  <si>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</si>
  <si>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</si>
  <si>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</si>
  <si>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</si>
  <si>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</si>
  <si>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</si>
  <si>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</si>
  <si>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</si>
  <si>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</si>
  <si>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</si>
  <si>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</si>
  <si>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</si>
  <si>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</si>
  <si>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</si>
  <si>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</si>
  <si>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</si>
  <si>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</si>
  <si>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</si>
  <si>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</si>
  <si>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</si>
  <si>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</si>
  <si>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</si>
  <si>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</si>
  <si>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</si>
  <si>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</si>
  <si>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</si>
  <si>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</si>
  <si>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</si>
  <si>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</si>
  <si>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</si>
  <si>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</si>
  <si>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</si>
  <si>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</si>
  <si>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</si>
  <si>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</si>
  <si>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</si>
  <si>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</si>
  <si>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</si>
  <si>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</si>
  <si>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</si>
  <si>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</si>
  <si>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</si>
  <si>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</si>
  <si>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</si>
  <si>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</si>
  <si>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</si>
  <si>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</si>
  <si>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</si>
  <si>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</si>
  <si>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</si>
  <si>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</si>
  <si>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</si>
  <si>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</si>
  <si>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</si>
  <si>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</si>
  <si>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</si>
  <si>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</si>
  <si>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</si>
  <si>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</si>
  <si>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</si>
  <si>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</si>
  <si>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</si>
  <si>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</si>
  <si>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</si>
  <si>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</si>
  <si>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</si>
  <si>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</si>
  <si>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</si>
  <si>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</si>
  <si>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</si>
  <si>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</si>
  <si>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</si>
  <si>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</si>
  <si>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</si>
  <si>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</si>
  <si>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</si>
  <si>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</si>
  <si>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</si>
  <si>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</si>
  <si>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</si>
  <si>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</si>
  <si>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</si>
  <si>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</si>
  <si>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</si>
  <si>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</si>
  <si>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</si>
  <si>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</si>
  <si>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</si>
  <si>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</si>
  <si>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</si>
  <si>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</si>
  <si>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</si>
  <si>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</si>
  <si>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</si>
  <si>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</si>
  <si>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</si>
  <si>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</si>
  <si>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</si>
  <si>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</si>
  <si>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</si>
  <si>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</si>
  <si>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</si>
  <si>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</si>
  <si>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</si>
  <si>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</si>
  <si>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</si>
  <si>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</si>
  <si>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</si>
  <si>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</si>
  <si>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</si>
  <si>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</si>
  <si>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</si>
  <si>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</si>
  <si>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</si>
  <si>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</si>
  <si>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</si>
  <si>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</si>
  <si>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</si>
  <si>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</si>
  <si>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</si>
  <si>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</si>
  <si>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</si>
  <si>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</si>
  <si>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</si>
  <si>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</si>
  <si>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</si>
  <si>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</si>
  <si>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</si>
  <si>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</si>
  <si>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</si>
  <si>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</si>
  <si>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</si>
  <si>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</si>
  <si>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</si>
  <si>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</si>
  <si>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</si>
  <si>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</si>
  <si>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</si>
  <si>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</si>
  <si>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</si>
  <si>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</si>
  <si>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</si>
  <si>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</si>
  <si>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</si>
  <si>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</si>
  <si>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</si>
  <si>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</si>
  <si>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</si>
  <si>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</si>
  <si>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</si>
  <si>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</si>
  <si>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</si>
  <si>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</si>
  <si>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</si>
  <si>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</si>
  <si>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</si>
  <si>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</si>
  <si>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</si>
  <si>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</si>
  <si>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</si>
  <si>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</si>
  <si>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</si>
  <si>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</si>
  <si>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</si>
  <si>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</si>
  <si>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</si>
  <si>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</si>
  <si>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</si>
  <si>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</si>
  <si>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</si>
  <si>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</si>
  <si>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</si>
  <si>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</si>
  <si>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</si>
  <si>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</si>
  <si>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</si>
  <si>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</si>
  <si>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</si>
  <si>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</si>
  <si>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</si>
  <si>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</si>
  <si>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</si>
  <si>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</si>
  <si>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</si>
  <si>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</si>
  <si>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</si>
  <si>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</si>
  <si>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</si>
  <si>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</si>
  <si>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</si>
  <si>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</si>
  <si>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</si>
  <si>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</si>
  <si>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</si>
  <si>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</si>
  <si>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</si>
  <si>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</si>
  <si>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</si>
  <si>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</si>
  <si>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</si>
  <si>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</si>
  <si>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</si>
  <si>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</si>
  <si>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</si>
  <si>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</si>
  <si>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</si>
  <si>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</si>
  <si>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</si>
  <si>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</si>
  <si>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</si>
  <si>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</si>
  <si>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</si>
  <si>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</si>
  <si>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</si>
  <si>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</si>
  <si>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</si>
  <si>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</si>
  <si>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</si>
  <si>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</si>
  <si>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</si>
  <si>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</si>
  <si>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</si>
  <si>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</si>
  <si>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</si>
  <si>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</si>
  <si>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</si>
  <si>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</si>
  <si>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</si>
  <si>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</si>
  <si>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</si>
  <si>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</si>
  <si>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</si>
  <si>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</si>
  <si>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</si>
  <si>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</si>
  <si>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</si>
  <si>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</si>
  <si>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</si>
  <si>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</si>
  <si>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528 - School Year</t>
  </si>
  <si>
    <t>Increased Access</t>
  </si>
  <si>
    <t>Increased  Access</t>
  </si>
  <si>
    <t>528 - Summer</t>
  </si>
  <si>
    <t>2021 (from FY20 state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</si>
</sst>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42" fontId="3" fillId="22" borderId="18" xfId="2" applyNumberFormat="1" applyFont="1" applyFill="1" applyBorder="1" applyAlignment="1" applyProtection="1">
      <alignment horizontal="right" vertical="center"/>
      <protection hidden="1"/>
    </xf>
    <xf numFmtId="165" fontId="52"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4"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17" borderId="60" xfId="0" applyFont="1" applyFill="1" applyBorder="1" applyAlignment="1" applyProtection="1">
      <alignment horizontal="center" vertical="center" wrapText="1"/>
      <protection hidden="1"/>
    </xf>
    <xf numFmtId="0" fontId="3" fillId="17" borderId="61"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60" xfId="0" applyFont="1" applyFill="1" applyBorder="1" applyAlignment="1" applyProtection="1">
      <alignment horizontal="center" vertical="center" wrapText="1"/>
      <protection hidden="1"/>
    </xf>
    <xf numFmtId="0" fontId="3" fillId="0" borderId="61" xfId="0" applyFont="1" applyFill="1" applyBorder="1" applyAlignment="1" applyProtection="1">
      <alignment horizontal="center" vertical="center" wrapText="1"/>
      <protection hidden="1"/>
    </xf>
    <xf numFmtId="0" fontId="3" fillId="0" borderId="46" xfId="0" applyFont="1" applyFill="1" applyBorder="1" applyAlignment="1" applyProtection="1">
      <alignment horizontal="center" vertical="center" wrapText="1"/>
      <protection hidden="1"/>
    </xf>
    <xf numFmtId="0" fontId="3" fillId="0" borderId="1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09" t="s">
        <v>6588</v>
      </c>
      <c r="J3" s="95"/>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07" t="s">
        <v>15</v>
      </c>
      <c r="C5" s="608"/>
      <c r="D5" s="608"/>
      <c r="E5" s="609"/>
      <c r="F5" s="551">
        <v>2020</v>
      </c>
      <c r="G5" s="49"/>
      <c r="H5" s="49"/>
      <c r="I5" s="94" t="s">
        <v>16</v>
      </c>
      <c r="J5" s="16"/>
      <c r="K5" s="626" t="s">
        <v>6595</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07" t="s">
        <v>6593</v>
      </c>
      <c r="C7" s="610"/>
      <c r="D7" s="610"/>
      <c r="E7" s="610"/>
      <c r="F7" s="616"/>
      <c r="G7" s="617"/>
      <c r="H7" s="12"/>
      <c r="I7" s="509" t="s">
        <v>6589</v>
      </c>
      <c r="J7" s="95"/>
      <c r="K7" s="616" t="s">
        <v>6596</v>
      </c>
      <c r="L7" s="624"/>
      <c r="M7" s="624"/>
      <c r="N7" s="624"/>
      <c r="O7" s="624"/>
      <c r="P7" s="617"/>
      <c r="R7" s="607"/>
      <c r="S7" s="607"/>
      <c r="T7" s="607"/>
      <c r="U7" s="613"/>
      <c r="V7" s="614"/>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631" t="s">
        <v>52</v>
      </c>
      <c r="S16" s="632"/>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597"/>
      <c r="S23" s="598"/>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597"/>
      <c r="S24" s="598"/>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597"/>
      <c r="S25" s="598"/>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597"/>
      <c r="S26" s="598"/>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597"/>
      <c r="S27" s="598"/>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597"/>
      <c r="S28" s="598"/>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597"/>
      <c r="S32" s="598"/>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597"/>
      <c r="S33" s="598"/>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597"/>
      <c r="S34" s="598"/>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597"/>
      <c r="S38" s="598"/>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597"/>
      <c r="S39" s="598"/>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597"/>
      <c r="S40" s="598"/>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597"/>
      <c r="S41" s="598"/>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2">
        <f>ROUND((SUM(N21,N30,N36,N43))*0.09, 0)</f>
        <v>0</v>
      </c>
      <c r="Q45" s="251"/>
      <c r="R45" s="643" t="s">
        <v>6594</v>
      </c>
      <c r="S45" s="644"/>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110"/>
      <c r="M46" s="110"/>
      <c r="N46" s="110"/>
      <c r="O46" s="250"/>
      <c r="P46" s="127">
        <f>SUM(P47:P49)</f>
        <v>0</v>
      </c>
      <c r="Q46" s="251"/>
      <c r="R46" s="646"/>
      <c r="S46" s="647"/>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597"/>
      <c r="S47" s="598"/>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597"/>
      <c r="S48" s="598"/>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597"/>
      <c r="S49" s="598"/>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597"/>
      <c r="S54" s="598"/>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597"/>
      <c r="S55" s="598"/>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597"/>
      <c r="S56" s="598"/>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597"/>
      <c r="S57" s="598"/>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597"/>
      <c r="S58" s="598"/>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597"/>
      <c r="S59" s="598"/>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597"/>
      <c r="S63" s="598"/>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597"/>
      <c r="S64" s="598"/>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597"/>
      <c r="S65" s="598"/>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597"/>
      <c r="S66" s="598"/>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57"/>
      <c r="S70" s="658"/>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57"/>
      <c r="S71" s="658"/>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57"/>
      <c r="S72" s="658"/>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57"/>
      <c r="S73" s="65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597"/>
      <c r="S77" s="598"/>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597"/>
      <c r="S78" s="598"/>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597"/>
      <c r="S79" s="598"/>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597"/>
      <c r="S80" s="598"/>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1"/>
      <c r="S83" s="652"/>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4"/>
      <c r="Q84" s="265"/>
      <c r="R84" s="653"/>
      <c r="S84" s="654"/>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5"/>
      <c r="S85" s="656"/>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392"/>
      <c r="M88" s="392"/>
      <c r="N88" s="392"/>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391"/>
      <c r="L94" s="391"/>
      <c r="M94" s="391"/>
      <c r="N94" s="391"/>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election activeCell="AF29" sqref="AF29"/>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53" t="s">
        <v>6588</v>
      </c>
      <c r="J3" s="558"/>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07" t="s">
        <v>15</v>
      </c>
      <c r="C5" s="608"/>
      <c r="D5" s="608"/>
      <c r="E5" s="609"/>
      <c r="F5" s="551" t="s">
        <v>6599</v>
      </c>
      <c r="G5" s="49"/>
      <c r="H5" s="49"/>
      <c r="I5" s="553" t="s">
        <v>16</v>
      </c>
      <c r="J5" s="16"/>
      <c r="K5" s="626" t="s">
        <v>6598</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07" t="s">
        <v>6593</v>
      </c>
      <c r="C7" s="610"/>
      <c r="D7" s="610"/>
      <c r="E7" s="610"/>
      <c r="F7" s="616"/>
      <c r="G7" s="617"/>
      <c r="H7" s="12"/>
      <c r="I7" s="553" t="s">
        <v>6589</v>
      </c>
      <c r="J7" s="558"/>
      <c r="K7" s="616" t="s">
        <v>6597</v>
      </c>
      <c r="L7" s="624"/>
      <c r="M7" s="624"/>
      <c r="N7" s="624"/>
      <c r="O7" s="624"/>
      <c r="P7" s="617"/>
      <c r="R7" s="607"/>
      <c r="S7" s="607"/>
      <c r="T7" s="607"/>
      <c r="U7" s="613"/>
      <c r="V7" s="614"/>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596" t="s">
        <v>52</v>
      </c>
      <c r="S16" s="596"/>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650"/>
      <c r="S17" s="650"/>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650"/>
      <c r="S18" s="650"/>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650"/>
      <c r="S19" s="650"/>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650"/>
      <c r="S23" s="650"/>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650"/>
      <c r="S24" s="650"/>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650"/>
      <c r="S25" s="650"/>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650"/>
      <c r="S26" s="650"/>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650"/>
      <c r="S27" s="650"/>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650"/>
      <c r="S28" s="650"/>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650"/>
      <c r="S32" s="650"/>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650"/>
      <c r="S33" s="650"/>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650"/>
      <c r="S34" s="650"/>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650"/>
      <c r="S38" s="650"/>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650"/>
      <c r="S39" s="650"/>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650"/>
      <c r="S40" s="650"/>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650"/>
      <c r="S41" s="650"/>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2">
        <f>ROUND((SUM(N21,N30,N36,N43))*0.09, 0)</f>
        <v>0</v>
      </c>
      <c r="Q45" s="251"/>
      <c r="R45" s="643" t="s">
        <v>6594</v>
      </c>
      <c r="S45" s="666"/>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555"/>
      <c r="M46" s="555"/>
      <c r="N46" s="555"/>
      <c r="O46" s="250"/>
      <c r="P46" s="127">
        <f>SUM(P47:P49)</f>
        <v>0</v>
      </c>
      <c r="Q46" s="251"/>
      <c r="R46" s="667"/>
      <c r="S46" s="667"/>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650"/>
      <c r="S47" s="650"/>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650"/>
      <c r="S48" s="650"/>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650"/>
      <c r="S49" s="650"/>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650"/>
      <c r="S54" s="650"/>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650"/>
      <c r="S55" s="650"/>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650"/>
      <c r="S56" s="650"/>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650"/>
      <c r="S57" s="650"/>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650"/>
      <c r="S58" s="650"/>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650"/>
      <c r="S59" s="650"/>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650"/>
      <c r="S63" s="650"/>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650"/>
      <c r="S64" s="650"/>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650"/>
      <c r="S65" s="650"/>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650"/>
      <c r="S66" s="650"/>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65"/>
      <c r="S70" s="665"/>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65"/>
      <c r="S71" s="665"/>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65"/>
      <c r="S72" s="665"/>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65"/>
      <c r="S73" s="665"/>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650"/>
      <c r="S77" s="650"/>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650"/>
      <c r="S78" s="650"/>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650"/>
      <c r="S79" s="650"/>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650"/>
      <c r="S80" s="650"/>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9"/>
      <c r="S83" s="660"/>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3"/>
      <c r="Q84" s="265"/>
      <c r="R84" s="661"/>
      <c r="S84" s="662"/>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63"/>
      <c r="S85" s="664"/>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556"/>
      <c r="M88" s="556"/>
      <c r="N88" s="556"/>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557"/>
      <c r="L94" s="557"/>
      <c r="M94" s="557"/>
      <c r="N94" s="557"/>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14"/>
      <c r="H1" s="714"/>
    </row>
    <row r="2" spans="1:10" ht="15.75" x14ac:dyDescent="0.25">
      <c r="A2" s="276"/>
      <c r="B2" s="699" t="s">
        <v>122</v>
      </c>
      <c r="C2" s="700"/>
      <c r="D2" s="700"/>
      <c r="E2" s="700"/>
      <c r="F2" s="700"/>
      <c r="G2" s="700"/>
      <c r="H2" s="701"/>
    </row>
    <row r="3" spans="1:10" x14ac:dyDescent="0.2">
      <c r="A3" s="276"/>
      <c r="B3" s="702" t="s">
        <v>43</v>
      </c>
      <c r="C3" s="703"/>
      <c r="D3" s="703"/>
      <c r="E3" s="703"/>
      <c r="F3" s="703"/>
      <c r="G3" s="703"/>
      <c r="H3" s="704"/>
    </row>
    <row r="4" spans="1:10" x14ac:dyDescent="0.2">
      <c r="A4" s="276"/>
      <c r="B4" s="279"/>
      <c r="C4" s="280"/>
      <c r="D4" s="280"/>
      <c r="E4" s="280"/>
      <c r="F4" s="280"/>
      <c r="G4" s="280"/>
      <c r="H4" s="281"/>
    </row>
    <row r="5" spans="1:10" x14ac:dyDescent="0.2">
      <c r="A5" s="276"/>
      <c r="B5" s="705" t="s">
        <v>4669</v>
      </c>
      <c r="C5" s="706"/>
      <c r="D5" s="706"/>
      <c r="E5" s="706"/>
      <c r="F5" s="706"/>
      <c r="G5" s="706"/>
      <c r="H5" s="707"/>
    </row>
    <row r="6" spans="1:10" x14ac:dyDescent="0.2">
      <c r="A6" s="276"/>
      <c r="B6" s="276"/>
      <c r="C6" s="276"/>
      <c r="D6" s="276"/>
      <c r="E6" s="276"/>
      <c r="F6" s="276"/>
      <c r="G6" s="276"/>
      <c r="H6" s="276"/>
    </row>
    <row r="7" spans="1:10" x14ac:dyDescent="0.2">
      <c r="A7" s="276"/>
      <c r="B7" s="694" t="s">
        <v>4664</v>
      </c>
      <c r="C7" s="695"/>
      <c r="D7" s="695"/>
      <c r="E7" s="695"/>
      <c r="F7" s="695"/>
      <c r="G7" s="695"/>
      <c r="H7" s="696"/>
    </row>
    <row r="8" spans="1:10" ht="5.25" customHeight="1" x14ac:dyDescent="0.2">
      <c r="A8" s="276"/>
      <c r="B8" s="87"/>
      <c r="C8" s="200"/>
      <c r="D8" s="200"/>
      <c r="E8" s="200"/>
      <c r="F8" s="200"/>
      <c r="G8" s="200"/>
      <c r="H8" s="201"/>
    </row>
    <row r="9" spans="1:10" ht="54.75" customHeight="1" x14ac:dyDescent="0.2">
      <c r="A9" s="276"/>
      <c r="B9" s="81" t="s">
        <v>69</v>
      </c>
      <c r="C9" s="708" t="s">
        <v>4158</v>
      </c>
      <c r="D9" s="708"/>
      <c r="E9" s="708"/>
      <c r="F9" s="708"/>
      <c r="G9" s="708"/>
      <c r="H9" s="709"/>
    </row>
    <row r="10" spans="1:10" ht="22.15" customHeight="1" x14ac:dyDescent="0.2">
      <c r="A10" s="276"/>
      <c r="B10" s="81" t="s">
        <v>117</v>
      </c>
      <c r="C10" s="708" t="s">
        <v>6097</v>
      </c>
      <c r="D10" s="708"/>
      <c r="E10" s="708"/>
      <c r="F10" s="708"/>
      <c r="G10" s="708"/>
      <c r="H10" s="709"/>
    </row>
    <row r="11" spans="1:10" ht="23.25" customHeight="1" x14ac:dyDescent="0.2">
      <c r="A11" s="276"/>
      <c r="B11" s="81" t="s">
        <v>71</v>
      </c>
      <c r="C11" s="692" t="s">
        <v>6096</v>
      </c>
      <c r="D11" s="692"/>
      <c r="E11" s="692"/>
      <c r="F11" s="692"/>
      <c r="G11" s="692"/>
      <c r="H11" s="693"/>
    </row>
    <row r="12" spans="1:10" ht="61.5" customHeight="1" x14ac:dyDescent="0.2">
      <c r="A12" s="276"/>
      <c r="B12" s="82" t="s">
        <v>72</v>
      </c>
      <c r="C12" s="710" t="s">
        <v>74</v>
      </c>
      <c r="D12" s="710"/>
      <c r="E12" s="710"/>
      <c r="F12" s="710"/>
      <c r="G12" s="710"/>
      <c r="H12" s="711"/>
    </row>
    <row r="13" spans="1:10" s="277" customFormat="1" x14ac:dyDescent="0.2">
      <c r="A13" s="282"/>
      <c r="B13" s="82"/>
      <c r="C13" s="712"/>
      <c r="D13" s="712"/>
      <c r="E13" s="712"/>
      <c r="F13" s="712"/>
      <c r="G13" s="712"/>
      <c r="H13" s="713"/>
    </row>
    <row r="14" spans="1:10" x14ac:dyDescent="0.2">
      <c r="A14" s="276"/>
      <c r="B14" s="726" t="s">
        <v>73</v>
      </c>
      <c r="C14" s="697" t="s">
        <v>76</v>
      </c>
      <c r="D14" s="698"/>
      <c r="E14" s="728" t="str">
        <f>valDistrName</f>
        <v>Org Name</v>
      </c>
      <c r="F14" s="729"/>
      <c r="G14" s="283" t="s">
        <v>77</v>
      </c>
      <c r="H14" s="284">
        <v>305</v>
      </c>
      <c r="J14" s="105"/>
    </row>
    <row r="15" spans="1:10" x14ac:dyDescent="0.2">
      <c r="A15" s="276"/>
      <c r="B15" s="727"/>
      <c r="C15" s="761" t="s">
        <v>4665</v>
      </c>
      <c r="D15" s="762"/>
      <c r="E15" s="285" t="str">
        <f>valorg4code</f>
        <v xml:space="preserve">Org </v>
      </c>
      <c r="F15" s="286"/>
      <c r="G15" s="286" t="s">
        <v>4096</v>
      </c>
      <c r="H15" s="287" t="s">
        <v>6099</v>
      </c>
    </row>
    <row r="16" spans="1:10" x14ac:dyDescent="0.2">
      <c r="A16" s="276"/>
      <c r="B16" s="726" t="s">
        <v>75</v>
      </c>
      <c r="C16" s="697" t="s">
        <v>79</v>
      </c>
      <c r="D16" s="698"/>
      <c r="E16" s="728" t="str">
        <f>valAddr1</f>
        <v>Address 1</v>
      </c>
      <c r="F16" s="729"/>
      <c r="G16" s="729"/>
      <c r="H16" s="730"/>
    </row>
    <row r="17" spans="1:8" x14ac:dyDescent="0.2">
      <c r="A17" s="276"/>
      <c r="B17" s="727"/>
      <c r="C17" s="761"/>
      <c r="D17" s="762"/>
      <c r="E17" s="763" t="str">
        <f>valCtyStZip</f>
        <v>Town, State  Zip</v>
      </c>
      <c r="F17" s="764"/>
      <c r="G17" s="288"/>
      <c r="H17" s="289" t="s">
        <v>125</v>
      </c>
    </row>
    <row r="18" spans="1:8" ht="20.100000000000001" customHeight="1" x14ac:dyDescent="0.2">
      <c r="A18" s="276"/>
      <c r="B18" s="83" t="s">
        <v>78</v>
      </c>
      <c r="C18" s="765" t="s">
        <v>81</v>
      </c>
      <c r="D18" s="766"/>
      <c r="E18" s="772"/>
      <c r="F18" s="773"/>
      <c r="G18" s="773"/>
      <c r="H18" s="774"/>
    </row>
    <row r="19" spans="1:8" ht="16.899999999999999" customHeight="1" x14ac:dyDescent="0.2">
      <c r="A19" s="276"/>
      <c r="B19" s="726" t="s">
        <v>80</v>
      </c>
      <c r="C19" s="775" t="s">
        <v>5919</v>
      </c>
      <c r="D19" s="776"/>
      <c r="E19" s="779" t="s">
        <v>126</v>
      </c>
      <c r="F19" s="780"/>
      <c r="G19" s="780"/>
      <c r="H19" s="781"/>
    </row>
    <row r="20" spans="1:8" ht="7.15" customHeight="1" x14ac:dyDescent="0.2">
      <c r="A20" s="276"/>
      <c r="B20" s="727"/>
      <c r="C20" s="777"/>
      <c r="D20" s="778"/>
      <c r="E20" s="782"/>
      <c r="F20" s="783"/>
      <c r="G20" s="783"/>
      <c r="H20" s="784"/>
    </row>
    <row r="21" spans="1:8" ht="20.100000000000001" customHeight="1" x14ac:dyDescent="0.2">
      <c r="A21" s="276"/>
      <c r="B21" s="753" t="s">
        <v>82</v>
      </c>
      <c r="C21" s="767" t="s">
        <v>83</v>
      </c>
      <c r="D21" s="768"/>
      <c r="E21" s="290" t="s">
        <v>84</v>
      </c>
      <c r="F21" s="732"/>
      <c r="G21" s="733"/>
      <c r="H21" s="734"/>
    </row>
    <row r="22" spans="1:8" ht="20.100000000000001" customHeight="1" x14ac:dyDescent="0.2">
      <c r="A22" s="276"/>
      <c r="B22" s="754"/>
      <c r="C22" s="615" t="s">
        <v>85</v>
      </c>
      <c r="D22" s="731"/>
      <c r="E22" s="290" t="s">
        <v>86</v>
      </c>
      <c r="F22" s="732"/>
      <c r="G22" s="733"/>
      <c r="H22" s="734"/>
    </row>
    <row r="23" spans="1:8" ht="20.100000000000001" customHeight="1" x14ac:dyDescent="0.2">
      <c r="A23" s="276"/>
      <c r="B23" s="754"/>
      <c r="C23" s="96"/>
      <c r="D23" s="97"/>
      <c r="E23" s="291" t="s">
        <v>130</v>
      </c>
      <c r="F23" s="732"/>
      <c r="G23" s="733"/>
      <c r="H23" s="734"/>
    </row>
    <row r="24" spans="1:8" ht="20.100000000000001" customHeight="1" x14ac:dyDescent="0.2">
      <c r="A24" s="276"/>
      <c r="B24" s="755"/>
      <c r="C24" s="785"/>
      <c r="D24" s="786"/>
      <c r="E24" s="292" t="s">
        <v>87</v>
      </c>
      <c r="F24" s="758"/>
      <c r="G24" s="759"/>
      <c r="H24" s="760"/>
    </row>
    <row r="25" spans="1:8" x14ac:dyDescent="0.2">
      <c r="A25" s="276"/>
      <c r="B25" s="84"/>
      <c r="C25" s="85"/>
      <c r="D25" s="85"/>
      <c r="E25" s="86"/>
      <c r="F25" s="282"/>
      <c r="G25" s="282"/>
      <c r="H25" s="282"/>
    </row>
    <row r="26" spans="1:8" x14ac:dyDescent="0.2">
      <c r="A26" s="276"/>
      <c r="B26" s="748" t="s">
        <v>4666</v>
      </c>
      <c r="C26" s="749"/>
      <c r="D26" s="749"/>
      <c r="E26" s="749"/>
      <c r="F26" s="749"/>
      <c r="G26" s="293"/>
      <c r="H26" s="294"/>
    </row>
    <row r="27" spans="1:8" ht="54" customHeight="1" x14ac:dyDescent="0.2">
      <c r="B27" s="750" t="s">
        <v>6100</v>
      </c>
      <c r="C27" s="751"/>
      <c r="D27" s="751"/>
      <c r="E27" s="751"/>
      <c r="F27" s="751"/>
      <c r="G27" s="751"/>
      <c r="H27" s="752"/>
    </row>
    <row r="28" spans="1:8" ht="237.6" customHeight="1" x14ac:dyDescent="0.2">
      <c r="B28" s="735"/>
      <c r="C28" s="736"/>
      <c r="D28" s="736"/>
      <c r="E28" s="736"/>
      <c r="F28" s="736"/>
      <c r="G28" s="736"/>
      <c r="H28" s="737"/>
    </row>
    <row r="29" spans="1:8" s="295" customFormat="1" ht="11.25" customHeight="1" x14ac:dyDescent="0.2">
      <c r="B29" s="296"/>
      <c r="C29" s="211"/>
      <c r="D29" s="211"/>
      <c r="E29" s="211"/>
      <c r="F29" s="211"/>
      <c r="G29" s="211"/>
      <c r="H29" s="297"/>
    </row>
    <row r="30" spans="1:8" x14ac:dyDescent="0.2">
      <c r="B30" s="743" t="s">
        <v>4670</v>
      </c>
      <c r="C30" s="744"/>
      <c r="D30" s="744"/>
      <c r="E30" s="744"/>
      <c r="F30" s="744"/>
      <c r="G30" s="744"/>
      <c r="H30" s="745"/>
    </row>
    <row r="31" spans="1:8" ht="7.5" customHeight="1" x14ac:dyDescent="0.2">
      <c r="B31" s="298"/>
      <c r="C31" s="299"/>
      <c r="D31" s="299"/>
      <c r="E31" s="299"/>
      <c r="F31" s="299"/>
      <c r="G31" s="299"/>
      <c r="H31" s="300"/>
    </row>
    <row r="32" spans="1:8" x14ac:dyDescent="0.2">
      <c r="B32" s="87" t="s">
        <v>69</v>
      </c>
      <c r="C32" s="724" t="s">
        <v>127</v>
      </c>
      <c r="D32" s="724"/>
      <c r="E32" s="724"/>
      <c r="F32" s="724"/>
      <c r="G32" s="724"/>
      <c r="H32" s="725"/>
    </row>
    <row r="33" spans="1:13" ht="12.75" customHeight="1" x14ac:dyDescent="0.2">
      <c r="B33" s="91" t="s">
        <v>70</v>
      </c>
      <c r="C33" s="724" t="s">
        <v>4671</v>
      </c>
      <c r="D33" s="724"/>
      <c r="E33" s="724"/>
      <c r="F33" s="724"/>
      <c r="G33" s="724"/>
      <c r="H33" s="725"/>
    </row>
    <row r="34" spans="1:13" x14ac:dyDescent="0.2">
      <c r="B34" s="87" t="s">
        <v>88</v>
      </c>
      <c r="C34" s="724" t="s">
        <v>128</v>
      </c>
      <c r="D34" s="724"/>
      <c r="E34" s="724"/>
      <c r="F34" s="724"/>
      <c r="G34" s="724"/>
      <c r="H34" s="725"/>
    </row>
    <row r="35" spans="1:13" x14ac:dyDescent="0.2">
      <c r="B35" s="87" t="s">
        <v>72</v>
      </c>
      <c r="C35" s="724" t="s">
        <v>129</v>
      </c>
      <c r="D35" s="724"/>
      <c r="E35" s="724"/>
      <c r="F35" s="724"/>
      <c r="G35" s="724"/>
      <c r="H35" s="725"/>
    </row>
    <row r="36" spans="1:13" x14ac:dyDescent="0.2">
      <c r="B36" s="746"/>
      <c r="C36" s="747"/>
      <c r="D36" s="301"/>
      <c r="E36" s="715"/>
      <c r="F36" s="715"/>
      <c r="G36" s="302"/>
      <c r="H36" s="303"/>
      <c r="L36" s="304"/>
    </row>
    <row r="37" spans="1:13" ht="6.75" customHeight="1" x14ac:dyDescent="0.2">
      <c r="A37" s="282"/>
      <c r="B37" s="716"/>
      <c r="C37" s="716"/>
      <c r="D37" s="305"/>
      <c r="E37" s="720"/>
      <c r="F37" s="720"/>
      <c r="G37" s="276"/>
      <c r="H37" s="276"/>
      <c r="L37" s="93"/>
    </row>
    <row r="38" spans="1:13" x14ac:dyDescent="0.2">
      <c r="B38" s="721"/>
      <c r="C38" s="722"/>
      <c r="D38" s="723"/>
      <c r="E38" s="75" t="s">
        <v>17</v>
      </c>
      <c r="F38" s="75" t="s">
        <v>18</v>
      </c>
      <c r="G38" s="75" t="s">
        <v>89</v>
      </c>
      <c r="H38" s="88" t="s">
        <v>90</v>
      </c>
    </row>
    <row r="39" spans="1:13" x14ac:dyDescent="0.2">
      <c r="B39" s="306"/>
      <c r="C39" s="307"/>
      <c r="D39" s="308"/>
      <c r="E39" s="769" t="s">
        <v>4672</v>
      </c>
      <c r="F39" s="202" t="s">
        <v>92</v>
      </c>
      <c r="G39" s="202"/>
      <c r="H39" s="203"/>
    </row>
    <row r="40" spans="1:13" ht="12.75" customHeight="1" x14ac:dyDescent="0.2">
      <c r="B40" s="306"/>
      <c r="C40" s="204" t="s">
        <v>93</v>
      </c>
      <c r="D40" s="308"/>
      <c r="E40" s="770"/>
      <c r="F40" s="205" t="s">
        <v>94</v>
      </c>
      <c r="G40" s="205" t="s">
        <v>95</v>
      </c>
      <c r="H40" s="205" t="s">
        <v>96</v>
      </c>
    </row>
    <row r="41" spans="1:13" ht="12.75" customHeight="1" x14ac:dyDescent="0.2">
      <c r="B41" s="306"/>
      <c r="C41" s="307"/>
      <c r="D41" s="308"/>
      <c r="E41" s="770"/>
      <c r="F41" s="206" t="s">
        <v>91</v>
      </c>
      <c r="G41" s="206" t="s">
        <v>97</v>
      </c>
      <c r="H41" s="206" t="s">
        <v>91</v>
      </c>
    </row>
    <row r="42" spans="1:13" ht="12.75" customHeight="1" x14ac:dyDescent="0.2">
      <c r="B42" s="309"/>
      <c r="C42" s="310"/>
      <c r="D42" s="311"/>
      <c r="E42" s="771"/>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41" t="s">
        <v>100</v>
      </c>
      <c r="D44" s="742"/>
      <c r="E44" s="315"/>
      <c r="F44" s="315"/>
      <c r="G44" s="316">
        <f>IF(F44 ="",H44-E44,H44-F44)</f>
        <v>0</v>
      </c>
      <c r="H44" s="316">
        <f>valTILn1</f>
        <v>0</v>
      </c>
      <c r="I44" s="756"/>
      <c r="J44" s="757"/>
      <c r="K44" s="757"/>
      <c r="L44" s="757"/>
      <c r="M44" s="757"/>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17" t="s">
        <v>4097</v>
      </c>
      <c r="C58" s="718"/>
      <c r="D58" s="718"/>
      <c r="E58" s="718"/>
      <c r="F58" s="718"/>
      <c r="G58" s="718"/>
      <c r="H58" s="719"/>
      <c r="K58" s="106"/>
    </row>
    <row r="59" spans="1:11" ht="20.100000000000001" customHeight="1" x14ac:dyDescent="0.2">
      <c r="B59" s="124"/>
      <c r="C59" s="687" t="s">
        <v>112</v>
      </c>
      <c r="D59" s="687"/>
      <c r="E59" s="683"/>
      <c r="F59" s="738" t="s">
        <v>113</v>
      </c>
      <c r="G59" s="739"/>
      <c r="H59" s="740"/>
      <c r="K59" s="106"/>
    </row>
    <row r="60" spans="1:11" ht="20.100000000000001" customHeight="1" x14ac:dyDescent="0.2">
      <c r="B60" s="124"/>
      <c r="C60" s="687" t="s">
        <v>5920</v>
      </c>
      <c r="D60" s="687"/>
      <c r="E60" s="683"/>
      <c r="F60" s="677"/>
      <c r="G60" s="678"/>
      <c r="H60" s="679"/>
      <c r="K60" s="6"/>
    </row>
    <row r="61" spans="1:11" ht="20.100000000000001" customHeight="1" x14ac:dyDescent="0.2">
      <c r="B61" s="124"/>
      <c r="C61" s="687" t="s">
        <v>114</v>
      </c>
      <c r="D61" s="687"/>
      <c r="E61" s="683"/>
      <c r="F61" s="677"/>
      <c r="G61" s="678"/>
      <c r="H61" s="679"/>
      <c r="K61" s="6"/>
    </row>
    <row r="62" spans="1:11" ht="20.100000000000001" customHeight="1" x14ac:dyDescent="0.2">
      <c r="B62" s="325"/>
      <c r="C62" s="687" t="s">
        <v>121</v>
      </c>
      <c r="D62" s="687"/>
      <c r="E62" s="683"/>
      <c r="F62" s="677"/>
      <c r="G62" s="678"/>
      <c r="H62" s="679"/>
      <c r="K62" s="6"/>
    </row>
    <row r="63" spans="1:11" ht="20.100000000000001" customHeight="1" x14ac:dyDescent="0.2">
      <c r="A63" s="276"/>
      <c r="B63" s="276"/>
      <c r="C63" s="276"/>
      <c r="D63" s="276"/>
      <c r="E63" s="276"/>
      <c r="F63" s="276"/>
      <c r="G63" s="276"/>
      <c r="H63" s="276"/>
    </row>
    <row r="64" spans="1:11" ht="20.100000000000001" customHeight="1" x14ac:dyDescent="0.2">
      <c r="A64" s="276"/>
      <c r="B64" s="680" t="s">
        <v>4098</v>
      </c>
      <c r="C64" s="588"/>
      <c r="D64" s="588"/>
      <c r="E64" s="588"/>
      <c r="F64" s="588"/>
      <c r="G64" s="588"/>
      <c r="H64" s="681"/>
    </row>
    <row r="65" spans="1:8" ht="20.100000000000001" customHeight="1" x14ac:dyDescent="0.2">
      <c r="A65" s="276"/>
      <c r="B65" s="89" t="s">
        <v>115</v>
      </c>
      <c r="C65" s="90" t="s">
        <v>92</v>
      </c>
      <c r="D65" s="326"/>
      <c r="E65" s="682" t="s">
        <v>116</v>
      </c>
      <c r="F65" s="683"/>
      <c r="G65" s="688"/>
      <c r="H65" s="689"/>
    </row>
    <row r="66" spans="1:8" ht="20.100000000000001" customHeight="1" x14ac:dyDescent="0.2">
      <c r="B66" s="89" t="s">
        <v>117</v>
      </c>
      <c r="C66" s="90" t="s">
        <v>118</v>
      </c>
      <c r="D66" s="327"/>
      <c r="E66" s="682" t="s">
        <v>119</v>
      </c>
      <c r="F66" s="683"/>
      <c r="G66" s="690"/>
      <c r="H66" s="691"/>
    </row>
    <row r="67" spans="1:8" ht="6.75" customHeight="1" x14ac:dyDescent="0.25">
      <c r="B67" s="684"/>
      <c r="C67" s="685"/>
      <c r="D67" s="685"/>
      <c r="E67" s="685"/>
      <c r="F67" s="685"/>
      <c r="G67" s="685"/>
      <c r="H67" s="686"/>
    </row>
    <row r="68" spans="1:8" ht="20.100000000000001" customHeight="1" x14ac:dyDescent="0.2">
      <c r="B68" s="92"/>
      <c r="C68" s="669" t="s">
        <v>120</v>
      </c>
      <c r="D68" s="669"/>
      <c r="E68" s="670"/>
      <c r="F68" s="671" t="s">
        <v>113</v>
      </c>
      <c r="G68" s="672"/>
      <c r="H68" s="673"/>
    </row>
    <row r="69" spans="1:8" ht="20.100000000000001" customHeight="1" x14ac:dyDescent="0.2">
      <c r="B69" s="92"/>
      <c r="C69" s="669" t="s">
        <v>5920</v>
      </c>
      <c r="D69" s="669"/>
      <c r="E69" s="670"/>
      <c r="F69" s="674"/>
      <c r="G69" s="675"/>
      <c r="H69" s="676"/>
    </row>
    <row r="70" spans="1:8" ht="20.100000000000001" customHeight="1" x14ac:dyDescent="0.2">
      <c r="B70" s="92"/>
      <c r="C70" s="669" t="s">
        <v>114</v>
      </c>
      <c r="D70" s="669"/>
      <c r="E70" s="670"/>
      <c r="F70" s="674"/>
      <c r="G70" s="675"/>
      <c r="H70" s="676"/>
    </row>
    <row r="71" spans="1:8" ht="20.100000000000001" customHeight="1" x14ac:dyDescent="0.2">
      <c r="B71" s="92"/>
      <c r="C71" s="669" t="s">
        <v>121</v>
      </c>
      <c r="D71" s="669"/>
      <c r="E71" s="670"/>
      <c r="F71" s="674"/>
      <c r="G71" s="675"/>
      <c r="H71" s="676"/>
    </row>
    <row r="72" spans="1:8" x14ac:dyDescent="0.2">
      <c r="A72" s="276"/>
      <c r="B72" s="276"/>
      <c r="C72" s="276"/>
      <c r="D72" s="276"/>
      <c r="E72" s="276"/>
      <c r="F72" s="668"/>
      <c r="G72" s="668"/>
      <c r="H72" s="668"/>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87" t="s">
        <v>6101</v>
      </c>
      <c r="C2" s="788"/>
      <c r="D2" s="788"/>
      <c r="E2" s="788"/>
      <c r="F2" s="788"/>
      <c r="G2" s="788"/>
      <c r="H2" s="788"/>
      <c r="I2" s="788"/>
      <c r="J2" s="396"/>
    </row>
    <row r="4" spans="1:11" x14ac:dyDescent="0.25">
      <c r="B4" s="153" t="s">
        <v>67</v>
      </c>
      <c r="C4" s="792" t="str">
        <f>valDistrName</f>
        <v>Org Name</v>
      </c>
      <c r="D4" s="792"/>
      <c r="E4" s="792"/>
      <c r="F4" s="792"/>
      <c r="G4" s="154"/>
      <c r="H4" s="154"/>
      <c r="I4" s="154"/>
      <c r="J4" s="154"/>
    </row>
    <row r="5" spans="1:11" x14ac:dyDescent="0.25">
      <c r="B5" s="155"/>
      <c r="C5" s="156"/>
      <c r="D5" s="157"/>
      <c r="E5" s="157"/>
      <c r="F5" s="156"/>
      <c r="G5" s="158"/>
      <c r="H5" s="158"/>
      <c r="I5" s="158"/>
      <c r="J5" s="158"/>
    </row>
    <row r="6" spans="1:11" x14ac:dyDescent="0.25">
      <c r="B6" s="153" t="s">
        <v>68</v>
      </c>
      <c r="C6" s="792" t="s">
        <v>5918</v>
      </c>
      <c r="D6" s="792"/>
      <c r="E6" s="792"/>
      <c r="F6" s="792"/>
      <c r="G6" s="154"/>
      <c r="H6" s="154"/>
      <c r="I6" s="154"/>
      <c r="J6" s="154"/>
    </row>
    <row r="7" spans="1:11" ht="13.5" customHeight="1" x14ac:dyDescent="0.25">
      <c r="B7" s="155"/>
      <c r="C7" s="159"/>
      <c r="F7" s="159"/>
      <c r="G7" s="161"/>
      <c r="H7" s="161"/>
      <c r="I7" s="161"/>
      <c r="J7" s="161"/>
    </row>
    <row r="8" spans="1:11" s="162" customFormat="1" ht="12.75" x14ac:dyDescent="0.2">
      <c r="B8" s="793"/>
      <c r="C8" s="791" t="s">
        <v>56</v>
      </c>
      <c r="D8" s="791"/>
      <c r="E8" s="791"/>
      <c r="F8" s="791"/>
      <c r="G8" s="791"/>
      <c r="H8" s="791"/>
      <c r="I8" s="791"/>
      <c r="J8" s="384"/>
      <c r="K8" s="389"/>
    </row>
    <row r="9" spans="1:11" s="162" customFormat="1" ht="12.75" x14ac:dyDescent="0.2">
      <c r="B9" s="794"/>
      <c r="C9" s="791" t="s">
        <v>1</v>
      </c>
      <c r="D9" s="791" t="s">
        <v>5876</v>
      </c>
      <c r="E9" s="791"/>
      <c r="F9" s="791" t="s">
        <v>5877</v>
      </c>
      <c r="G9" s="791"/>
      <c r="H9" s="791" t="s">
        <v>5878</v>
      </c>
      <c r="I9" s="791"/>
      <c r="J9" s="384"/>
      <c r="K9" s="389"/>
    </row>
    <row r="10" spans="1:11" s="162" customFormat="1" ht="18" customHeight="1" x14ac:dyDescent="0.2">
      <c r="B10" s="795"/>
      <c r="C10" s="791"/>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SUM('SY Budget'!H38:H41)</f>
        <v>0</v>
      </c>
      <c r="E14" s="364">
        <f>SUM('SY Budget'!P38:P41)</f>
        <v>0</v>
      </c>
      <c r="F14" s="167">
        <f>SUM('SY Budget'!M38:M41)</f>
        <v>0</v>
      </c>
      <c r="G14" s="364">
        <f>SUM('SY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96" t="s">
        <v>4157</v>
      </c>
      <c r="C28" s="797"/>
      <c r="D28" s="797"/>
      <c r="E28" s="797"/>
      <c r="F28" s="797"/>
      <c r="G28" s="797"/>
      <c r="H28" s="797"/>
      <c r="I28" s="797"/>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9" t="s">
        <v>58</v>
      </c>
      <c r="C34" s="176" t="e">
        <f t="shared" si="1"/>
        <v>#REF!</v>
      </c>
      <c r="D34" s="176"/>
      <c r="E34" s="176"/>
      <c r="F34" s="176"/>
      <c r="G34" s="176"/>
      <c r="H34" s="176"/>
      <c r="I34" s="176"/>
      <c r="J34" s="388"/>
      <c r="K34" s="1"/>
    </row>
    <row r="35" spans="2:11" ht="18" customHeight="1" x14ac:dyDescent="0.25">
      <c r="B35" s="790"/>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DESE-231-55007</_dlc_DocId>
    <_dlc_DocIdUrl xmlns="733efe1c-5bbe-4968-87dc-d400e65c879f">
      <Url>https://sharepoint.doemass.org/ese/webteam/cps/_layouts/DocIdRedir.aspx?ID=DESE-231-55007</Url>
      <Description>DESE-231-55007</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EFEC3A22-6F10-4B08-A083-BEA82A405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0C82E2-72DB-407F-9343-7F65868C5A0B}">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0a4e05da-b9bc-4326-ad73-01ef31b95567"/>
    <ds:schemaRef ds:uri="http://schemas.openxmlformats.org/package/2006/metadata/core-properties"/>
    <ds:schemaRef ds:uri="733efe1c-5bbe-4968-87dc-d400e65c879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FC528 Increased ASOST Access Part II Budget</dc:title>
  <dc:creator>DESE</dc:creator>
  <cp:lastModifiedBy>Zou, Dong (EOE)</cp:lastModifiedBy>
  <cp:lastPrinted>2016-07-18T19:35:15Z</cp:lastPrinted>
  <dcterms:created xsi:type="dcterms:W3CDTF">2017-03-16T18:10:20Z</dcterms:created>
  <dcterms:modified xsi:type="dcterms:W3CDTF">2019-10-02T20:50:21Z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 2019</vt:lpwstr>
  </property>
</Properties>
</file>