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codeName="ThisWorkbook" defaultThemeVersion="124226"/>
  <mc:AlternateContent xmlns:mc="http://schemas.openxmlformats.org/markup-compatibility/2006">
    <mc:Choice Requires="x15">
      <x15ac:absPath xmlns:x15ac="http://schemas.microsoft.com/office/spreadsheetml/2010/11/ac" url="C:\Users\dzou\Desktop\14772\"/>
    </mc:Choice>
  </mc:AlternateContent>
  <xr:revisionPtr revIDLastSave="0" documentId="13_ncr:1_{EFAEF378-E439-4966-ABF1-2095D85FB9CB}" xr6:coauthVersionLast="36" xr6:coauthVersionMax="36" xr10:uidLastSave="{00000000-0000-0000-0000-000000000000}"/>
  <bookViews>
    <workbookView xWindow="0" yWindow="0" windowWidth="19200" windowHeight="6900" tabRatio="940" xr2:uid="{00000000-000D-0000-FFFF-FFFF00000000}"/>
  </bookViews>
  <sheets>
    <sheet name="Cover" sheetId="81" r:id="rId1"/>
    <sheet name="ABE Class Plan" sheetId="79" r:id="rId2"/>
    <sheet name="ESOL Class Plan" sheetId="80" r:id="rId3"/>
    <sheet name=" Budget" sheetId="77" r:id="rId4"/>
    <sheet name="Match ABE Class Plan" sheetId="109" r:id="rId5"/>
    <sheet name="Match ESOL Class Plan" sheetId="110" r:id="rId6"/>
    <sheet name=" Match Budget" sheetId="83" r:id="rId7"/>
    <sheet name=" Sub Budget" sheetId="84" r:id="rId8"/>
    <sheet name="Sub Ind Cost Calc" sheetId="114" state="hidden" r:id="rId9"/>
    <sheet name=" Sub Budget (2)" sheetId="117" r:id="rId10"/>
    <sheet name="Sub Ind Cost Calc (2)" sheetId="115" state="hidden" r:id="rId11"/>
    <sheet name=" Sub Budget (3)" sheetId="118" r:id="rId12"/>
    <sheet name="Sub Ind Cost Calc (3)" sheetId="116" state="hidden" r:id="rId13"/>
    <sheet name="CALC Summary" sheetId="78" r:id="rId14"/>
    <sheet name="IET Class Plan" sheetId="74" r:id="rId15"/>
    <sheet name="IET Budget" sheetId="87" r:id="rId16"/>
    <sheet name="IET IELCE Ind Cost Calc" sheetId="101" state="hidden" r:id="rId17"/>
    <sheet name="Match IET Budget" sheetId="119" r:id="rId18"/>
    <sheet name="IET IELCE Match IndCostCalc" sheetId="112" state="hidden" r:id="rId19"/>
    <sheet name="IET Sub Budget" sheetId="89" r:id="rId20"/>
    <sheet name="IET IELCE Sub IDC Calc" sheetId="120" state="hidden" r:id="rId21"/>
    <sheet name="IET Sub Budget (2)" sheetId="122" r:id="rId22"/>
    <sheet name="IET IELCE Sub IDC Calc (2)" sheetId="121" state="hidden" r:id="rId23"/>
    <sheet name="IET Summary" sheetId="97" r:id="rId24"/>
    <sheet name="IET II Class Plan" sheetId="92" r:id="rId25"/>
    <sheet name="IET II Budget" sheetId="123" r:id="rId26"/>
    <sheet name="IET IELCE II Ind Cost Calc" sheetId="102" state="hidden" r:id="rId27"/>
    <sheet name="Match IET II Budget" sheetId="124" r:id="rId28"/>
    <sheet name="Match IET II IDC Calc" sheetId="127" state="hidden" r:id="rId29"/>
    <sheet name="IET II Sub Budget" sheetId="125" r:id="rId30"/>
    <sheet name="IET II Sub IDC Calc" sheetId="128" state="hidden" r:id="rId31"/>
    <sheet name="IET II Sub Budget (2)" sheetId="126" r:id="rId32"/>
    <sheet name="IET II Sub IDC Calc (2)" sheetId="129" state="hidden" r:id="rId33"/>
    <sheet name="IET II Summary" sheetId="91" r:id="rId34"/>
    <sheet name="GRANT SUMMARY" sheetId="99" r:id="rId35"/>
    <sheet name="GRANT SUMM IDC CALCULATOR" sheetId="132" state="hidden" r:id="rId36"/>
    <sheet name="State Grant - ISA crosswalk" sheetId="130" r:id="rId37"/>
    <sheet name="Federal Grant - ISA crosswalk" sheetId="131" r:id="rId38"/>
    <sheet name="Indirect Cost Calculator" sheetId="47" r:id="rId39"/>
    <sheet name="Match Indirect Cost Calculator" sheetId="111" state="hidden" r:id="rId40"/>
    <sheet name="IET IELCE Match IndCostCalc (2" sheetId="113" state="hidden" r:id="rId41"/>
    <sheet name="Sum Indirect Cost Calcu" sheetId="100" state="hidden" r:id="rId42"/>
    <sheet name="DROP-DOWNS" sheetId="7" state="hidden"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aaa" localSheetId="9">#REF!</definedName>
    <definedName name="aaa" localSheetId="11">#REF!</definedName>
    <definedName name="aaa" localSheetId="37">#REF!</definedName>
    <definedName name="aaa" localSheetId="35">#REF!</definedName>
    <definedName name="aaa" localSheetId="18">#REF!</definedName>
    <definedName name="aaa" localSheetId="40">#REF!</definedName>
    <definedName name="aaa" localSheetId="20">#REF!</definedName>
    <definedName name="aaa" localSheetId="22">#REF!</definedName>
    <definedName name="aaa" localSheetId="25">#REF!</definedName>
    <definedName name="aaa" localSheetId="29">#REF!</definedName>
    <definedName name="aaa" localSheetId="31">#REF!</definedName>
    <definedName name="aaa" localSheetId="30">#REF!</definedName>
    <definedName name="aaa" localSheetId="32">#REF!</definedName>
    <definedName name="aaa" localSheetId="21">#REF!</definedName>
    <definedName name="aaa" localSheetId="4">#REF!</definedName>
    <definedName name="aaa" localSheetId="5">#REF!</definedName>
    <definedName name="aaa" localSheetId="17">#REF!</definedName>
    <definedName name="aaa" localSheetId="27">#REF!</definedName>
    <definedName name="aaa" localSheetId="28">#REF!</definedName>
    <definedName name="aaa" localSheetId="39">#REF!</definedName>
    <definedName name="aaa" localSheetId="36">#REF!</definedName>
    <definedName name="aaa" localSheetId="8">#REF!</definedName>
    <definedName name="aaa" localSheetId="10">#REF!</definedName>
    <definedName name="aaa" localSheetId="12">#REF!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9">#REF!</definedName>
    <definedName name="CALCSubGrantee" localSheetId="11">#REF!</definedName>
    <definedName name="CALCSubGrantee" localSheetId="37">#REF!</definedName>
    <definedName name="CALCSubGrantee" localSheetId="35">#REF!</definedName>
    <definedName name="CALCSubGrantee" localSheetId="34">#REF!</definedName>
    <definedName name="CALCSubGrantee" localSheetId="15">#REF!</definedName>
    <definedName name="CALCSubGrantee" localSheetId="26">#REF!</definedName>
    <definedName name="CALCSubGrantee" localSheetId="16">#REF!</definedName>
    <definedName name="CALCSubGrantee" localSheetId="18">#REF!</definedName>
    <definedName name="CALCSubGrantee" localSheetId="40">#REF!</definedName>
    <definedName name="CALCSubGrantee" localSheetId="20">#REF!</definedName>
    <definedName name="CALCSubGrantee" localSheetId="22">#REF!</definedName>
    <definedName name="CALCSubGrantee" localSheetId="25">#REF!</definedName>
    <definedName name="CALCSubGrantee" localSheetId="24">#REF!</definedName>
    <definedName name="CALCSubGrantee" localSheetId="29">#REF!</definedName>
    <definedName name="CALCSubGrantee" localSheetId="31">#REF!</definedName>
    <definedName name="CALCSubGrantee" localSheetId="30">#REF!</definedName>
    <definedName name="CALCSubGrantee" localSheetId="32">#REF!</definedName>
    <definedName name="CALCSubGrantee" localSheetId="33">#REF!</definedName>
    <definedName name="CALCSubGrantee" localSheetId="19">#REF!</definedName>
    <definedName name="CALCSubGrantee" localSheetId="21">#REF!</definedName>
    <definedName name="CALCSubGrantee" localSheetId="23">#REF!</definedName>
    <definedName name="CALCSubGrantee" localSheetId="4">#REF!</definedName>
    <definedName name="CALCSubGrantee" localSheetId="5">#REF!</definedName>
    <definedName name="CALCSubGrantee" localSheetId="17">#REF!</definedName>
    <definedName name="CALCSubGrantee" localSheetId="27">#REF!</definedName>
    <definedName name="CALCSubGrantee" localSheetId="28">#REF!</definedName>
    <definedName name="CALCSubGrantee" localSheetId="39">#REF!</definedName>
    <definedName name="CALCSubGrantee" localSheetId="36">#REF!</definedName>
    <definedName name="CALCSubGrantee" localSheetId="8">#REF!</definedName>
    <definedName name="CALCSubGrantee" localSheetId="10">#REF!</definedName>
    <definedName name="CALCSubGrantee" localSheetId="12">#REF!</definedName>
    <definedName name="CALCSubGrantee" localSheetId="41">#REF!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1">'[3]DROP-DOWNS'!$A$3:$A$10</definedName>
    <definedName name="fruits" localSheetId="2">'[3]DROP-DOWNS'!$A$3:$A$10</definedName>
    <definedName name="fruits" localSheetId="37">'[4]DROP-DOWNS'!$A$3:$A$10</definedName>
    <definedName name="fruits" localSheetId="4">'[3]DROP-DOWNS'!$A$3:$A$10</definedName>
    <definedName name="fruits" localSheetId="5">'[3]DROP-DOWNS'!$A$3:$A$10</definedName>
    <definedName name="fruits" localSheetId="36">'[5]DROP-DOWNS'!$A$3:$A$10</definedName>
    <definedName name="fruits">'DROP-DOWNS'!$A$3:$A$10</definedName>
    <definedName name="fruity">'DROP-DOWNS'!$A$3:$A$10</definedName>
    <definedName name="fund_list">[6]Fund_List!$A$2:$A$8</definedName>
    <definedName name="IELCE">'DROP-DOWNS'!$D$2:$D$4</definedName>
    <definedName name="IET">'DROP-DOWNS'!$D$2</definedName>
    <definedName name="IET_2">'DROP-DOWNS'!$C$1:$C$2</definedName>
    <definedName name="IET_CLASS_PLAM" localSheetId="3">#REF!</definedName>
    <definedName name="IET_CLASS_PLAM" localSheetId="6">#REF!</definedName>
    <definedName name="IET_CLASS_PLAM" localSheetId="7">#REF!</definedName>
    <definedName name="IET_CLASS_PLAM" localSheetId="9">#REF!</definedName>
    <definedName name="IET_CLASS_PLAM" localSheetId="11">#REF!</definedName>
    <definedName name="IET_CLASS_PLAM" localSheetId="1">#REF!</definedName>
    <definedName name="IET_CLASS_PLAM" localSheetId="13">#REF!</definedName>
    <definedName name="IET_CLASS_PLAM" localSheetId="2">#REF!</definedName>
    <definedName name="IET_CLASS_PLAM" localSheetId="37">#REF!</definedName>
    <definedName name="IET_CLASS_PLAM" localSheetId="35">#REF!</definedName>
    <definedName name="IET_CLASS_PLAM" localSheetId="34">#REF!</definedName>
    <definedName name="IET_CLASS_PLAM" localSheetId="15">#REF!</definedName>
    <definedName name="IET_CLASS_PLAM" localSheetId="14">#REF!</definedName>
    <definedName name="IET_CLASS_PLAM" localSheetId="26">#REF!</definedName>
    <definedName name="IET_CLASS_PLAM" localSheetId="16">#REF!</definedName>
    <definedName name="IET_CLASS_PLAM" localSheetId="18">#REF!</definedName>
    <definedName name="IET_CLASS_PLAM" localSheetId="40">#REF!</definedName>
    <definedName name="IET_CLASS_PLAM" localSheetId="20">#REF!</definedName>
    <definedName name="IET_CLASS_PLAM" localSheetId="22">#REF!</definedName>
    <definedName name="IET_CLASS_PLAM" localSheetId="25">#REF!</definedName>
    <definedName name="IET_CLASS_PLAM" localSheetId="24">#REF!</definedName>
    <definedName name="IET_CLASS_PLAM" localSheetId="29">#REF!</definedName>
    <definedName name="IET_CLASS_PLAM" localSheetId="31">#REF!</definedName>
    <definedName name="IET_CLASS_PLAM" localSheetId="30">#REF!</definedName>
    <definedName name="IET_CLASS_PLAM" localSheetId="32">#REF!</definedName>
    <definedName name="IET_CLASS_PLAM" localSheetId="33">#REF!</definedName>
    <definedName name="IET_CLASS_PLAM" localSheetId="19">#REF!</definedName>
    <definedName name="IET_CLASS_PLAM" localSheetId="21">#REF!</definedName>
    <definedName name="IET_CLASS_PLAM" localSheetId="23">#REF!</definedName>
    <definedName name="IET_CLASS_PLAM" localSheetId="4">#REF!</definedName>
    <definedName name="IET_CLASS_PLAM" localSheetId="5">#REF!</definedName>
    <definedName name="IET_CLASS_PLAM" localSheetId="17">#REF!</definedName>
    <definedName name="IET_CLASS_PLAM" localSheetId="27">#REF!</definedName>
    <definedName name="IET_CLASS_PLAM" localSheetId="28">#REF!</definedName>
    <definedName name="IET_CLASS_PLAM" localSheetId="39">#REF!</definedName>
    <definedName name="IET_CLASS_PLAM" localSheetId="36">#REF!</definedName>
    <definedName name="IET_CLASS_PLAM" localSheetId="8">#REF!</definedName>
    <definedName name="IET_CLASS_PLAM" localSheetId="10">#REF!</definedName>
    <definedName name="IET_CLASS_PLAM" localSheetId="12">#REF!</definedName>
    <definedName name="IET_CLASS_PLAM" localSheetId="41">#REF!</definedName>
    <definedName name="IET_CLASS_PLAM">#REF!</definedName>
    <definedName name="InstrSal">[1]dropdowns!$B$7:$B$18</definedName>
    <definedName name="Math" localSheetId="1">'ABE Class Plan'!fruits</definedName>
    <definedName name="Math" localSheetId="2">'ESOL Class Plan'!fruits</definedName>
    <definedName name="Math" localSheetId="37">'Federal Grant - ISA crosswalk'!fruits</definedName>
    <definedName name="Math" localSheetId="4">'Match ABE Class Plan'!fruits</definedName>
    <definedName name="Math" localSheetId="5">'Match ESOL Class Plan'!fruits</definedName>
    <definedName name="Math" localSheetId="36">'State Grant - ISA crosswalk'!fruits</definedName>
    <definedName name="Math">fruits</definedName>
    <definedName name="Months">'DROP-DOWNS'!$H$1:$H$13</definedName>
    <definedName name="my_fund" localSheetId="3">#REF!</definedName>
    <definedName name="my_fund" localSheetId="6">#REF!</definedName>
    <definedName name="my_fund" localSheetId="7">#REF!</definedName>
    <definedName name="my_fund" localSheetId="9">#REF!</definedName>
    <definedName name="my_fund" localSheetId="11">#REF!</definedName>
    <definedName name="my_fund" localSheetId="1">#REF!</definedName>
    <definedName name="my_fund" localSheetId="13">#REF!</definedName>
    <definedName name="my_fund" localSheetId="2">#REF!</definedName>
    <definedName name="my_fund" localSheetId="37">#REF!</definedName>
    <definedName name="my_fund" localSheetId="35">#REF!</definedName>
    <definedName name="my_fund" localSheetId="34">#REF!</definedName>
    <definedName name="my_fund" localSheetId="15">#REF!</definedName>
    <definedName name="my_fund" localSheetId="14">#REF!</definedName>
    <definedName name="my_fund" localSheetId="26">#REF!</definedName>
    <definedName name="my_fund" localSheetId="16">#REF!</definedName>
    <definedName name="my_fund" localSheetId="18">#REF!</definedName>
    <definedName name="my_fund" localSheetId="40">#REF!</definedName>
    <definedName name="my_fund" localSheetId="20">#REF!</definedName>
    <definedName name="my_fund" localSheetId="22">#REF!</definedName>
    <definedName name="my_fund" localSheetId="25">#REF!</definedName>
    <definedName name="my_fund" localSheetId="24">#REF!</definedName>
    <definedName name="my_fund" localSheetId="29">#REF!</definedName>
    <definedName name="my_fund" localSheetId="31">#REF!</definedName>
    <definedName name="my_fund" localSheetId="30">#REF!</definedName>
    <definedName name="my_fund" localSheetId="32">#REF!</definedName>
    <definedName name="my_fund" localSheetId="33">#REF!</definedName>
    <definedName name="my_fund" localSheetId="19">#REF!</definedName>
    <definedName name="my_fund" localSheetId="21">#REF!</definedName>
    <definedName name="my_fund" localSheetId="23">#REF!</definedName>
    <definedName name="my_fund" localSheetId="4">#REF!</definedName>
    <definedName name="my_fund" localSheetId="5">#REF!</definedName>
    <definedName name="my_fund" localSheetId="17">#REF!</definedName>
    <definedName name="my_fund" localSheetId="27">#REF!</definedName>
    <definedName name="my_fund" localSheetId="28">#REF!</definedName>
    <definedName name="my_fund" localSheetId="39">#REF!</definedName>
    <definedName name="my_fund" localSheetId="36">#REF!</definedName>
    <definedName name="my_fund" localSheetId="8">#REF!</definedName>
    <definedName name="my_fund" localSheetId="10">#REF!</definedName>
    <definedName name="my_fund" localSheetId="12">#REF!</definedName>
    <definedName name="my_fund" localSheetId="41">#REF!</definedName>
    <definedName name="my_fund">#REF!</definedName>
    <definedName name="Other">[1]dropdowns!$B$58:$B$70</definedName>
    <definedName name="ParentInvolvement" localSheetId="3">'[7]770 Form 1'!#REF!</definedName>
    <definedName name="ParentInvolvement" localSheetId="6">'[7]770 Form 1'!#REF!</definedName>
    <definedName name="ParentInvolvement" localSheetId="7">'[7]770 Form 1'!#REF!</definedName>
    <definedName name="ParentInvolvement" localSheetId="9">'[7]770 Form 1'!#REF!</definedName>
    <definedName name="ParentInvolvement" localSheetId="11">'[7]770 Form 1'!#REF!</definedName>
    <definedName name="ParentInvolvement" localSheetId="1">'[7]770 Form 1'!#REF!</definedName>
    <definedName name="ParentInvolvement" localSheetId="13">'[7]770 Form 1'!#REF!</definedName>
    <definedName name="ParentInvolvement" localSheetId="2">'[7]770 Form 1'!#REF!</definedName>
    <definedName name="ParentInvolvement" localSheetId="37">'[7]770 Form 1'!#REF!</definedName>
    <definedName name="ParentInvolvement" localSheetId="35">'[7]770 Form 1'!#REF!</definedName>
    <definedName name="ParentInvolvement" localSheetId="34">'[7]770 Form 1'!#REF!</definedName>
    <definedName name="ParentInvolvement" localSheetId="15">'[7]770 Form 1'!#REF!</definedName>
    <definedName name="ParentInvolvement" localSheetId="14">'[7]770 Form 1'!#REF!</definedName>
    <definedName name="ParentInvolvement" localSheetId="26">'[7]770 Form 1'!#REF!</definedName>
    <definedName name="ParentInvolvement" localSheetId="16">'[7]770 Form 1'!#REF!</definedName>
    <definedName name="ParentInvolvement" localSheetId="18">'[7]770 Form 1'!#REF!</definedName>
    <definedName name="ParentInvolvement" localSheetId="40">'[7]770 Form 1'!#REF!</definedName>
    <definedName name="ParentInvolvement" localSheetId="20">'[7]770 Form 1'!#REF!</definedName>
    <definedName name="ParentInvolvement" localSheetId="22">'[7]770 Form 1'!#REF!</definedName>
    <definedName name="ParentInvolvement" localSheetId="25">'[7]770 Form 1'!#REF!</definedName>
    <definedName name="ParentInvolvement" localSheetId="24">'[7]770 Form 1'!#REF!</definedName>
    <definedName name="ParentInvolvement" localSheetId="29">'[7]770 Form 1'!#REF!</definedName>
    <definedName name="ParentInvolvement" localSheetId="31">'[7]770 Form 1'!#REF!</definedName>
    <definedName name="ParentInvolvement" localSheetId="30">'[7]770 Form 1'!#REF!</definedName>
    <definedName name="ParentInvolvement" localSheetId="32">'[7]770 Form 1'!#REF!</definedName>
    <definedName name="ParentInvolvement" localSheetId="33">'[7]770 Form 1'!#REF!</definedName>
    <definedName name="ParentInvolvement" localSheetId="19">'[7]770 Form 1'!#REF!</definedName>
    <definedName name="ParentInvolvement" localSheetId="21">'[7]770 Form 1'!#REF!</definedName>
    <definedName name="ParentInvolvement" localSheetId="23">'[7]770 Form 1'!#REF!</definedName>
    <definedName name="ParentInvolvement" localSheetId="4">'[7]770 Form 1'!#REF!</definedName>
    <definedName name="ParentInvolvement" localSheetId="5">'[7]770 Form 1'!#REF!</definedName>
    <definedName name="ParentInvolvement" localSheetId="17">'[7]770 Form 1'!#REF!</definedName>
    <definedName name="ParentInvolvement" localSheetId="27">'[7]770 Form 1'!#REF!</definedName>
    <definedName name="ParentInvolvement" localSheetId="28">'[7]770 Form 1'!#REF!</definedName>
    <definedName name="ParentInvolvement" localSheetId="39">'[7]770 Form 1'!#REF!</definedName>
    <definedName name="ParentInvolvement" localSheetId="36">'[7]770 Form 1'!#REF!</definedName>
    <definedName name="ParentInvolvement" localSheetId="8">'[7]770 Form 1'!#REF!</definedName>
    <definedName name="ParentInvolvement" localSheetId="10">'[7]770 Form 1'!#REF!</definedName>
    <definedName name="ParentInvolvement" localSheetId="12">'[7]770 Form 1'!#REF!</definedName>
    <definedName name="ParentInvolvement" localSheetId="41">'[7]770 Form 1'!#REF!</definedName>
    <definedName name="ParentInvolvement">'[7]770 Form 1'!#REF!</definedName>
    <definedName name="ParentInvperSchl" localSheetId="3">'[7]770 Form 1'!#REF!</definedName>
    <definedName name="ParentInvperSchl" localSheetId="6">'[7]770 Form 1'!#REF!</definedName>
    <definedName name="ParentInvperSchl" localSheetId="7">'[7]770 Form 1'!#REF!</definedName>
    <definedName name="ParentInvperSchl" localSheetId="9">'[7]770 Form 1'!#REF!</definedName>
    <definedName name="ParentInvperSchl" localSheetId="11">'[7]770 Form 1'!#REF!</definedName>
    <definedName name="ParentInvperSchl" localSheetId="1">'[7]770 Form 1'!#REF!</definedName>
    <definedName name="ParentInvperSchl" localSheetId="13">'[7]770 Form 1'!#REF!</definedName>
    <definedName name="ParentInvperSchl" localSheetId="2">'[7]770 Form 1'!#REF!</definedName>
    <definedName name="ParentInvperSchl" localSheetId="37">'[7]770 Form 1'!#REF!</definedName>
    <definedName name="ParentInvperSchl" localSheetId="35">'[7]770 Form 1'!#REF!</definedName>
    <definedName name="ParentInvperSchl" localSheetId="34">'[7]770 Form 1'!#REF!</definedName>
    <definedName name="ParentInvperSchl" localSheetId="15">'[7]770 Form 1'!#REF!</definedName>
    <definedName name="ParentInvperSchl" localSheetId="14">'[7]770 Form 1'!#REF!</definedName>
    <definedName name="ParentInvperSchl" localSheetId="26">'[7]770 Form 1'!#REF!</definedName>
    <definedName name="ParentInvperSchl" localSheetId="16">'[7]770 Form 1'!#REF!</definedName>
    <definedName name="ParentInvperSchl" localSheetId="18">'[7]770 Form 1'!#REF!</definedName>
    <definedName name="ParentInvperSchl" localSheetId="40">'[7]770 Form 1'!#REF!</definedName>
    <definedName name="ParentInvperSchl" localSheetId="20">'[7]770 Form 1'!#REF!</definedName>
    <definedName name="ParentInvperSchl" localSheetId="22">'[7]770 Form 1'!#REF!</definedName>
    <definedName name="ParentInvperSchl" localSheetId="25">'[7]770 Form 1'!#REF!</definedName>
    <definedName name="ParentInvperSchl" localSheetId="24">'[7]770 Form 1'!#REF!</definedName>
    <definedName name="ParentInvperSchl" localSheetId="29">'[7]770 Form 1'!#REF!</definedName>
    <definedName name="ParentInvperSchl" localSheetId="31">'[7]770 Form 1'!#REF!</definedName>
    <definedName name="ParentInvperSchl" localSheetId="30">'[7]770 Form 1'!#REF!</definedName>
    <definedName name="ParentInvperSchl" localSheetId="32">'[7]770 Form 1'!#REF!</definedName>
    <definedName name="ParentInvperSchl" localSheetId="33">'[7]770 Form 1'!#REF!</definedName>
    <definedName name="ParentInvperSchl" localSheetId="19">'[7]770 Form 1'!#REF!</definedName>
    <definedName name="ParentInvperSchl" localSheetId="21">'[7]770 Form 1'!#REF!</definedName>
    <definedName name="ParentInvperSchl" localSheetId="23">'[7]770 Form 1'!#REF!</definedName>
    <definedName name="ParentInvperSchl" localSheetId="4">'[7]770 Form 1'!#REF!</definedName>
    <definedName name="ParentInvperSchl" localSheetId="5">'[7]770 Form 1'!#REF!</definedName>
    <definedName name="ParentInvperSchl" localSheetId="17">'[7]770 Form 1'!#REF!</definedName>
    <definedName name="ParentInvperSchl" localSheetId="27">'[7]770 Form 1'!#REF!</definedName>
    <definedName name="ParentInvperSchl" localSheetId="28">'[7]770 Form 1'!#REF!</definedName>
    <definedName name="ParentInvperSchl" localSheetId="39">'[7]770 Form 1'!#REF!</definedName>
    <definedName name="ParentInvperSchl" localSheetId="36">'[7]770 Form 1'!#REF!</definedName>
    <definedName name="ParentInvperSchl" localSheetId="8">'[7]770 Form 1'!#REF!</definedName>
    <definedName name="ParentInvperSchl" localSheetId="10">'[7]770 Form 1'!#REF!</definedName>
    <definedName name="ParentInvperSchl" localSheetId="12">'[7]770 Form 1'!#REF!</definedName>
    <definedName name="ParentInvperSchl" localSheetId="41">'[7]770 Form 1'!#REF!</definedName>
    <definedName name="ParentInvperSchl">'[7]770 Form 1'!#REF!</definedName>
    <definedName name="Primary240">[1]dropdowns!$C$2:$C$17</definedName>
    <definedName name="_xlnm.Print_Area" localSheetId="35" xml:space="preserve">                                      'GRANT SUMM IDC CALCULATOR'!$A$1:$E$31</definedName>
    <definedName name="_xlnm.Print_Area" localSheetId="26" xml:space="preserve">                                      'IET IELCE II Ind Cost Calc'!$A$1:$E$31</definedName>
    <definedName name="_xlnm.Print_Area" localSheetId="16" xml:space="preserve">                                      'IET IELCE Ind Cost Calc'!$A$1:$E$31</definedName>
    <definedName name="_xlnm.Print_Area" localSheetId="18" xml:space="preserve">                                      'IET IELCE Match IndCostCalc'!$A$1:$E$31</definedName>
    <definedName name="_xlnm.Print_Area" localSheetId="40" xml:space="preserve">                                      'IET IELCE Match IndCostCalc (2'!$A$1:$E$31</definedName>
    <definedName name="_xlnm.Print_Area" localSheetId="20" xml:space="preserve">                                      'IET IELCE Sub IDC Calc'!$A$1:$E$31</definedName>
    <definedName name="_xlnm.Print_Area" localSheetId="22" xml:space="preserve">                                      'IET IELCE Sub IDC Calc (2)'!$A$1:$E$31</definedName>
    <definedName name="_xlnm.Print_Area" localSheetId="30" xml:space="preserve">                                      'IET II Sub IDC Calc'!$A$1:$E$31</definedName>
    <definedName name="_xlnm.Print_Area" localSheetId="32" xml:space="preserve">                                      'IET II Sub IDC Calc (2)'!$A$1:$E$31</definedName>
    <definedName name="_xlnm.Print_Area" localSheetId="38" xml:space="preserve">                                      'Indirect Cost Calculator'!$A$1:$E$31</definedName>
    <definedName name="_xlnm.Print_Area" localSheetId="28" xml:space="preserve">                                      'Match IET II IDC Calc'!$A$1:$E$31</definedName>
    <definedName name="_xlnm.Print_Area" localSheetId="39" xml:space="preserve">                                      'Match Indirect Cost Calculator'!$A$1:$E$31</definedName>
    <definedName name="_xlnm.Print_Area" localSheetId="8" xml:space="preserve">                                      'Sub Ind Cost Calc'!$A$1:$E$31</definedName>
    <definedName name="_xlnm.Print_Area" localSheetId="10" xml:space="preserve">                                      'Sub Ind Cost Calc (2)'!$A$1:$E$31</definedName>
    <definedName name="_xlnm.Print_Area" localSheetId="12" xml:space="preserve">                                      'Sub Ind Cost Calc (3)'!$A$1:$E$31</definedName>
    <definedName name="_xlnm.Print_Area" localSheetId="41" xml:space="preserve">                                      'Sum Indirect Cost Calcu'!$A$1:$E$31</definedName>
    <definedName name="_xlnm.Print_Titles" localSheetId="1">'ABE Class Plan'!$2:$4</definedName>
    <definedName name="_xlnm.Print_Titles" localSheetId="13">'CALC Summary'!$3:$3</definedName>
    <definedName name="_xlnm.Print_Titles" localSheetId="2">'ESOL Class Plan'!$2:$4</definedName>
    <definedName name="_xlnm.Print_Titles" localSheetId="34">'GRANT SUMMARY'!$3:$3</definedName>
    <definedName name="_xlnm.Print_Titles" localSheetId="14">'IET Class Plan'!$1:$1</definedName>
    <definedName name="_xlnm.Print_Titles" localSheetId="24">'IET II Class Plan'!$1:$1</definedName>
    <definedName name="_xlnm.Print_Titles" localSheetId="33">'IET II Summary'!$3:$3</definedName>
    <definedName name="_xlnm.Print_Titles" localSheetId="23">'IET Summary'!$3:$3</definedName>
    <definedName name="_xlnm.Print_Titles" localSheetId="4">'Match ABE Class Plan'!$2:$4</definedName>
    <definedName name="_xlnm.Print_Titles" localSheetId="5">'Match ESOL Class Plan'!$2:$4</definedName>
    <definedName name="Range" localSheetId="3">#REF!</definedName>
    <definedName name="Range" localSheetId="6">#REF!</definedName>
    <definedName name="Range" localSheetId="7">#REF!</definedName>
    <definedName name="Range" localSheetId="9">#REF!</definedName>
    <definedName name="Range" localSheetId="11">#REF!</definedName>
    <definedName name="Range" localSheetId="1">#REF!</definedName>
    <definedName name="Range" localSheetId="13">#REF!</definedName>
    <definedName name="Range" localSheetId="2">#REF!</definedName>
    <definedName name="Range" localSheetId="37">#REF!</definedName>
    <definedName name="Range" localSheetId="35">#REF!</definedName>
    <definedName name="Range" localSheetId="34">#REF!</definedName>
    <definedName name="Range" localSheetId="15">#REF!</definedName>
    <definedName name="Range" localSheetId="14">#REF!</definedName>
    <definedName name="Range" localSheetId="26">#REF!</definedName>
    <definedName name="Range" localSheetId="16">#REF!</definedName>
    <definedName name="Range" localSheetId="18">#REF!</definedName>
    <definedName name="Range" localSheetId="40">#REF!</definedName>
    <definedName name="Range" localSheetId="20">#REF!</definedName>
    <definedName name="Range" localSheetId="22">#REF!</definedName>
    <definedName name="Range" localSheetId="25">#REF!</definedName>
    <definedName name="Range" localSheetId="24">#REF!</definedName>
    <definedName name="Range" localSheetId="29">#REF!</definedName>
    <definedName name="Range" localSheetId="31">#REF!</definedName>
    <definedName name="Range" localSheetId="30">#REF!</definedName>
    <definedName name="Range" localSheetId="32">#REF!</definedName>
    <definedName name="Range" localSheetId="33">#REF!</definedName>
    <definedName name="Range" localSheetId="19">#REF!</definedName>
    <definedName name="Range" localSheetId="21">#REF!</definedName>
    <definedName name="Range" localSheetId="23">#REF!</definedName>
    <definedName name="Range" localSheetId="4">#REF!</definedName>
    <definedName name="Range" localSheetId="5">#REF!</definedName>
    <definedName name="Range" localSheetId="17">#REF!</definedName>
    <definedName name="Range" localSheetId="27">#REF!</definedName>
    <definedName name="Range" localSheetId="28">#REF!</definedName>
    <definedName name="Range" localSheetId="39">#REF!</definedName>
    <definedName name="Range" localSheetId="36">#REF!</definedName>
    <definedName name="Range" localSheetId="8">#REF!</definedName>
    <definedName name="Range" localSheetId="10">#REF!</definedName>
    <definedName name="Range" localSheetId="12">#REF!</definedName>
    <definedName name="Range" localSheetId="41">#REF!</definedName>
    <definedName name="Range">#REF!</definedName>
    <definedName name="Range1" localSheetId="3">#REF!</definedName>
    <definedName name="Range1" localSheetId="6">#REF!</definedName>
    <definedName name="Range1" localSheetId="7">#REF!</definedName>
    <definedName name="Range1" localSheetId="9">#REF!</definedName>
    <definedName name="Range1" localSheetId="11">#REF!</definedName>
    <definedName name="Range1" localSheetId="13">#REF!</definedName>
    <definedName name="Range1" localSheetId="37">#REF!</definedName>
    <definedName name="Range1" localSheetId="35">#REF!</definedName>
    <definedName name="Range1" localSheetId="34">#REF!</definedName>
    <definedName name="Range1" localSheetId="15">#REF!</definedName>
    <definedName name="Range1" localSheetId="14">#REF!</definedName>
    <definedName name="Range1" localSheetId="26">#REF!</definedName>
    <definedName name="Range1" localSheetId="16">#REF!</definedName>
    <definedName name="Range1" localSheetId="18">#REF!</definedName>
    <definedName name="Range1" localSheetId="40">#REF!</definedName>
    <definedName name="Range1" localSheetId="20">#REF!</definedName>
    <definedName name="Range1" localSheetId="22">#REF!</definedName>
    <definedName name="Range1" localSheetId="25">#REF!</definedName>
    <definedName name="Range1" localSheetId="24">#REF!</definedName>
    <definedName name="Range1" localSheetId="29">#REF!</definedName>
    <definedName name="Range1" localSheetId="31">#REF!</definedName>
    <definedName name="Range1" localSheetId="30">#REF!</definedName>
    <definedName name="Range1" localSheetId="32">#REF!</definedName>
    <definedName name="Range1" localSheetId="33">#REF!</definedName>
    <definedName name="Range1" localSheetId="19">#REF!</definedName>
    <definedName name="Range1" localSheetId="21">#REF!</definedName>
    <definedName name="Range1" localSheetId="23">#REF!</definedName>
    <definedName name="Range1" localSheetId="4">#REF!</definedName>
    <definedName name="Range1" localSheetId="5">#REF!</definedName>
    <definedName name="Range1" localSheetId="17">#REF!</definedName>
    <definedName name="Range1" localSheetId="27">#REF!</definedName>
    <definedName name="Range1" localSheetId="28">#REF!</definedName>
    <definedName name="Range1" localSheetId="39">#REF!</definedName>
    <definedName name="Range1" localSheetId="36">#REF!</definedName>
    <definedName name="Range1" localSheetId="8">#REF!</definedName>
    <definedName name="Range1" localSheetId="10">#REF!</definedName>
    <definedName name="Range1" localSheetId="12">#REF!</definedName>
    <definedName name="Range1" localSheetId="41">#REF!</definedName>
    <definedName name="Range1">#REF!</definedName>
    <definedName name="RESERVATIONS" localSheetId="3">#REF!</definedName>
    <definedName name="RESERVATIONS" localSheetId="6">#REF!</definedName>
    <definedName name="RESERVATIONS" localSheetId="7">#REF!</definedName>
    <definedName name="RESERVATIONS" localSheetId="9">#REF!</definedName>
    <definedName name="RESERVATIONS" localSheetId="11">#REF!</definedName>
    <definedName name="RESERVATIONS" localSheetId="1">#REF!</definedName>
    <definedName name="RESERVATIONS" localSheetId="13">#REF!</definedName>
    <definedName name="RESERVATIONS" localSheetId="2">#REF!</definedName>
    <definedName name="RESERVATIONS" localSheetId="37">#REF!</definedName>
    <definedName name="RESERVATIONS" localSheetId="35">#REF!</definedName>
    <definedName name="RESERVATIONS" localSheetId="34">#REF!</definedName>
    <definedName name="RESERVATIONS" localSheetId="15">#REF!</definedName>
    <definedName name="RESERVATIONS" localSheetId="14">#REF!</definedName>
    <definedName name="RESERVATIONS" localSheetId="26">#REF!</definedName>
    <definedName name="RESERVATIONS" localSheetId="16">#REF!</definedName>
    <definedName name="RESERVATIONS" localSheetId="18">#REF!</definedName>
    <definedName name="RESERVATIONS" localSheetId="40">#REF!</definedName>
    <definedName name="RESERVATIONS" localSheetId="20">#REF!</definedName>
    <definedName name="RESERVATIONS" localSheetId="22">#REF!</definedName>
    <definedName name="RESERVATIONS" localSheetId="25">#REF!</definedName>
    <definedName name="RESERVATIONS" localSheetId="24">#REF!</definedName>
    <definedName name="RESERVATIONS" localSheetId="29">#REF!</definedName>
    <definedName name="RESERVATIONS" localSheetId="31">#REF!</definedName>
    <definedName name="RESERVATIONS" localSheetId="30">#REF!</definedName>
    <definedName name="RESERVATIONS" localSheetId="32">#REF!</definedName>
    <definedName name="RESERVATIONS" localSheetId="33">#REF!</definedName>
    <definedName name="RESERVATIONS" localSheetId="19">#REF!</definedName>
    <definedName name="RESERVATIONS" localSheetId="21">#REF!</definedName>
    <definedName name="RESERVATIONS" localSheetId="23">#REF!</definedName>
    <definedName name="RESERVATIONS" localSheetId="4">#REF!</definedName>
    <definedName name="RESERVATIONS" localSheetId="5">#REF!</definedName>
    <definedName name="RESERVATIONS" localSheetId="17">#REF!</definedName>
    <definedName name="RESERVATIONS" localSheetId="27">#REF!</definedName>
    <definedName name="RESERVATIONS" localSheetId="28">#REF!</definedName>
    <definedName name="RESERVATIONS" localSheetId="39">#REF!</definedName>
    <definedName name="RESERVATIONS" localSheetId="36">#REF!</definedName>
    <definedName name="RESERVATIONS" localSheetId="8">#REF!</definedName>
    <definedName name="RESERVATIONS" localSheetId="10">#REF!</definedName>
    <definedName name="RESERVATIONS" localSheetId="12">#REF!</definedName>
    <definedName name="RESERVATIONS" localSheetId="41">#REF!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3">'[7]770 Form 1'!#REF!</definedName>
    <definedName name="T" localSheetId="6">'[7]770 Form 1'!#REF!</definedName>
    <definedName name="T" localSheetId="7">'[7]770 Form 1'!#REF!</definedName>
    <definedName name="T" localSheetId="9">'[7]770 Form 1'!#REF!</definedName>
    <definedName name="T" localSheetId="11">'[7]770 Form 1'!#REF!</definedName>
    <definedName name="T" localSheetId="1">'[7]770 Form 1'!#REF!</definedName>
    <definedName name="T" localSheetId="13">'[7]770 Form 1'!#REF!</definedName>
    <definedName name="T" localSheetId="2">'[7]770 Form 1'!#REF!</definedName>
    <definedName name="T" localSheetId="37">'[7]770 Form 1'!#REF!</definedName>
    <definedName name="T" localSheetId="35">'[7]770 Form 1'!#REF!</definedName>
    <definedName name="T" localSheetId="34">'[7]770 Form 1'!#REF!</definedName>
    <definedName name="T" localSheetId="15">'[7]770 Form 1'!#REF!</definedName>
    <definedName name="T" localSheetId="14">'[7]770 Form 1'!#REF!</definedName>
    <definedName name="T" localSheetId="26">'[7]770 Form 1'!#REF!</definedName>
    <definedName name="T" localSheetId="16">'[7]770 Form 1'!#REF!</definedName>
    <definedName name="T" localSheetId="18">'[7]770 Form 1'!#REF!</definedName>
    <definedName name="T" localSheetId="40">'[7]770 Form 1'!#REF!</definedName>
    <definedName name="T" localSheetId="20">'[7]770 Form 1'!#REF!</definedName>
    <definedName name="T" localSheetId="22">'[7]770 Form 1'!#REF!</definedName>
    <definedName name="T" localSheetId="25">'[7]770 Form 1'!#REF!</definedName>
    <definedName name="T" localSheetId="24">'[7]770 Form 1'!#REF!</definedName>
    <definedName name="T" localSheetId="29">'[7]770 Form 1'!#REF!</definedName>
    <definedName name="T" localSheetId="31">'[7]770 Form 1'!#REF!</definedName>
    <definedName name="T" localSheetId="30">'[7]770 Form 1'!#REF!</definedName>
    <definedName name="T" localSheetId="32">'[7]770 Form 1'!#REF!</definedName>
    <definedName name="T" localSheetId="33">'[7]770 Form 1'!#REF!</definedName>
    <definedName name="T" localSheetId="19">'[7]770 Form 1'!#REF!</definedName>
    <definedName name="T" localSheetId="21">'[7]770 Form 1'!#REF!</definedName>
    <definedName name="T" localSheetId="23">'[7]770 Form 1'!#REF!</definedName>
    <definedName name="T" localSheetId="4">'[7]770 Form 1'!#REF!</definedName>
    <definedName name="T" localSheetId="5">'[7]770 Form 1'!#REF!</definedName>
    <definedName name="T" localSheetId="17">'[7]770 Form 1'!#REF!</definedName>
    <definedName name="T" localSheetId="27">'[7]770 Form 1'!#REF!</definedName>
    <definedName name="T" localSheetId="28">'[7]770 Form 1'!#REF!</definedName>
    <definedName name="T" localSheetId="39">'[7]770 Form 1'!#REF!</definedName>
    <definedName name="T" localSheetId="36">'[7]770 Form 1'!#REF!</definedName>
    <definedName name="T" localSheetId="8">'[7]770 Form 1'!#REF!</definedName>
    <definedName name="T" localSheetId="10">'[7]770 Form 1'!#REF!</definedName>
    <definedName name="T" localSheetId="12">'[7]770 Form 1'!#REF!</definedName>
    <definedName name="T" localSheetId="41">'[7]770 Form 1'!#REF!</definedName>
    <definedName name="T">'[7]770 Form 1'!#REF!</definedName>
    <definedName name="test" localSheetId="3">#REF!</definedName>
    <definedName name="test" localSheetId="6">#REF!</definedName>
    <definedName name="test" localSheetId="7">#REF!</definedName>
    <definedName name="test" localSheetId="9">#REF!</definedName>
    <definedName name="test" localSheetId="11">#REF!</definedName>
    <definedName name="test" localSheetId="1">#REF!</definedName>
    <definedName name="test" localSheetId="13">#REF!</definedName>
    <definedName name="test" localSheetId="2">#REF!</definedName>
    <definedName name="test" localSheetId="37">#REF!</definedName>
    <definedName name="test" localSheetId="35">#REF!</definedName>
    <definedName name="test" localSheetId="34">#REF!</definedName>
    <definedName name="test" localSheetId="15">#REF!</definedName>
    <definedName name="test" localSheetId="14">#REF!</definedName>
    <definedName name="test" localSheetId="26">#REF!</definedName>
    <definedName name="test" localSheetId="16">#REF!</definedName>
    <definedName name="test" localSheetId="18">#REF!</definedName>
    <definedName name="test" localSheetId="40">#REF!</definedName>
    <definedName name="test" localSheetId="20">#REF!</definedName>
    <definedName name="test" localSheetId="22">#REF!</definedName>
    <definedName name="test" localSheetId="25">#REF!</definedName>
    <definedName name="test" localSheetId="24">#REF!</definedName>
    <definedName name="test" localSheetId="29">#REF!</definedName>
    <definedName name="test" localSheetId="31">#REF!</definedName>
    <definedName name="test" localSheetId="30">#REF!</definedName>
    <definedName name="test" localSheetId="32">#REF!</definedName>
    <definedName name="test" localSheetId="33">#REF!</definedName>
    <definedName name="test" localSheetId="19">#REF!</definedName>
    <definedName name="test" localSheetId="21">#REF!</definedName>
    <definedName name="test" localSheetId="23">#REF!</definedName>
    <definedName name="test" localSheetId="4">#REF!</definedName>
    <definedName name="test" localSheetId="5">#REF!</definedName>
    <definedName name="test" localSheetId="17">#REF!</definedName>
    <definedName name="test" localSheetId="27">#REF!</definedName>
    <definedName name="test" localSheetId="28">#REF!</definedName>
    <definedName name="test" localSheetId="39">#REF!</definedName>
    <definedName name="test" localSheetId="36">#REF!</definedName>
    <definedName name="test" localSheetId="8">#REF!</definedName>
    <definedName name="test" localSheetId="10">#REF!</definedName>
    <definedName name="test" localSheetId="12">#REF!</definedName>
    <definedName name="test" localSheetId="41">#REF!</definedName>
    <definedName name="test">#REF!</definedName>
    <definedName name="Test1" localSheetId="3">#REF!</definedName>
    <definedName name="Test1" localSheetId="6">#REF!</definedName>
    <definedName name="Test1" localSheetId="7">#REF!</definedName>
    <definedName name="Test1" localSheetId="9">#REF!</definedName>
    <definedName name="Test1" localSheetId="11">#REF!</definedName>
    <definedName name="Test1" localSheetId="1">#REF!</definedName>
    <definedName name="Test1" localSheetId="13">#REF!</definedName>
    <definedName name="Test1" localSheetId="2">#REF!</definedName>
    <definedName name="Test1" localSheetId="37">#REF!</definedName>
    <definedName name="Test1" localSheetId="35">#REF!</definedName>
    <definedName name="Test1" localSheetId="34">#REF!</definedName>
    <definedName name="Test1" localSheetId="15">#REF!</definedName>
    <definedName name="Test1" localSheetId="14">#REF!</definedName>
    <definedName name="Test1" localSheetId="26">#REF!</definedName>
    <definedName name="Test1" localSheetId="16">#REF!</definedName>
    <definedName name="Test1" localSheetId="18">#REF!</definedName>
    <definedName name="Test1" localSheetId="40">#REF!</definedName>
    <definedName name="Test1" localSheetId="20">#REF!</definedName>
    <definedName name="Test1" localSheetId="22">#REF!</definedName>
    <definedName name="Test1" localSheetId="25">#REF!</definedName>
    <definedName name="Test1" localSheetId="24">#REF!</definedName>
    <definedName name="Test1" localSheetId="29">#REF!</definedName>
    <definedName name="Test1" localSheetId="31">#REF!</definedName>
    <definedName name="Test1" localSheetId="30">#REF!</definedName>
    <definedName name="Test1" localSheetId="32">#REF!</definedName>
    <definedName name="Test1" localSheetId="33">#REF!</definedName>
    <definedName name="Test1" localSheetId="19">#REF!</definedName>
    <definedName name="Test1" localSheetId="21">#REF!</definedName>
    <definedName name="Test1" localSheetId="23">#REF!</definedName>
    <definedName name="Test1" localSheetId="4">#REF!</definedName>
    <definedName name="Test1" localSheetId="5">#REF!</definedName>
    <definedName name="Test1" localSheetId="17">#REF!</definedName>
    <definedName name="Test1" localSheetId="27">#REF!</definedName>
    <definedName name="Test1" localSheetId="28">#REF!</definedName>
    <definedName name="Test1" localSheetId="39">#REF!</definedName>
    <definedName name="Test1" localSheetId="36">#REF!</definedName>
    <definedName name="Test1" localSheetId="8">#REF!</definedName>
    <definedName name="Test1" localSheetId="10">#REF!</definedName>
    <definedName name="Test1" localSheetId="12">#REF!</definedName>
    <definedName name="Test1" localSheetId="41">#REF!</definedName>
    <definedName name="Test1">#REF!</definedName>
    <definedName name="TitleI" localSheetId="3">#REF!</definedName>
    <definedName name="TitleI" localSheetId="6">#REF!</definedName>
    <definedName name="TitleI" localSheetId="7">#REF!</definedName>
    <definedName name="TitleI" localSheetId="9">#REF!</definedName>
    <definedName name="TitleI" localSheetId="11">#REF!</definedName>
    <definedName name="TitleI" localSheetId="1">#REF!</definedName>
    <definedName name="TitleI" localSheetId="13">#REF!</definedName>
    <definedName name="TitleI" localSheetId="2">#REF!</definedName>
    <definedName name="TitleI" localSheetId="37">#REF!</definedName>
    <definedName name="TitleI" localSheetId="35">#REF!</definedName>
    <definedName name="TitleI" localSheetId="34">#REF!</definedName>
    <definedName name="TitleI" localSheetId="15">#REF!</definedName>
    <definedName name="TitleI" localSheetId="14">#REF!</definedName>
    <definedName name="TitleI" localSheetId="26">#REF!</definedName>
    <definedName name="TitleI" localSheetId="16">#REF!</definedName>
    <definedName name="TitleI" localSheetId="18">#REF!</definedName>
    <definedName name="TitleI" localSheetId="40">#REF!</definedName>
    <definedName name="TitleI" localSheetId="20">#REF!</definedName>
    <definedName name="TitleI" localSheetId="22">#REF!</definedName>
    <definedName name="TitleI" localSheetId="25">#REF!</definedName>
    <definedName name="TitleI" localSheetId="24">#REF!</definedName>
    <definedName name="TitleI" localSheetId="29">#REF!</definedName>
    <definedName name="TitleI" localSheetId="31">#REF!</definedName>
    <definedName name="TitleI" localSheetId="30">#REF!</definedName>
    <definedName name="TitleI" localSheetId="32">#REF!</definedName>
    <definedName name="TitleI" localSheetId="33">#REF!</definedName>
    <definedName name="TitleI" localSheetId="19">#REF!</definedName>
    <definedName name="TitleI" localSheetId="21">#REF!</definedName>
    <definedName name="TitleI" localSheetId="23">#REF!</definedName>
    <definedName name="TitleI" localSheetId="4">#REF!</definedName>
    <definedName name="TitleI" localSheetId="5">#REF!</definedName>
    <definedName name="TitleI" localSheetId="17">#REF!</definedName>
    <definedName name="TitleI" localSheetId="27">#REF!</definedName>
    <definedName name="TitleI" localSheetId="28">#REF!</definedName>
    <definedName name="TitleI" localSheetId="39">#REF!</definedName>
    <definedName name="TitleI" localSheetId="36">#REF!</definedName>
    <definedName name="TitleI" localSheetId="8">#REF!</definedName>
    <definedName name="TitleI" localSheetId="10">#REF!</definedName>
    <definedName name="TitleI" localSheetId="12">#REF!</definedName>
    <definedName name="TitleI" localSheetId="41">#REF!</definedName>
    <definedName name="TitleI">#REF!</definedName>
    <definedName name="TitleIIA" localSheetId="3">#REF!</definedName>
    <definedName name="TitleIIA" localSheetId="6">#REF!</definedName>
    <definedName name="TitleIIA" localSheetId="7">#REF!</definedName>
    <definedName name="TitleIIA" localSheetId="9">#REF!</definedName>
    <definedName name="TitleIIA" localSheetId="11">#REF!</definedName>
    <definedName name="TitleIIA" localSheetId="1">#REF!</definedName>
    <definedName name="TitleIIA" localSheetId="13">#REF!</definedName>
    <definedName name="TitleIIA" localSheetId="2">#REF!</definedName>
    <definedName name="TitleIIA" localSheetId="37">#REF!</definedName>
    <definedName name="TitleIIA" localSheetId="35">#REF!</definedName>
    <definedName name="TitleIIA" localSheetId="34">#REF!</definedName>
    <definedName name="TitleIIA" localSheetId="15">#REF!</definedName>
    <definedName name="TitleIIA" localSheetId="14">#REF!</definedName>
    <definedName name="TitleIIA" localSheetId="26">#REF!</definedName>
    <definedName name="TitleIIA" localSheetId="16">#REF!</definedName>
    <definedName name="TitleIIA" localSheetId="18">#REF!</definedName>
    <definedName name="TitleIIA" localSheetId="40">#REF!</definedName>
    <definedName name="TitleIIA" localSheetId="20">#REF!</definedName>
    <definedName name="TitleIIA" localSheetId="22">#REF!</definedName>
    <definedName name="TitleIIA" localSheetId="25">#REF!</definedName>
    <definedName name="TitleIIA" localSheetId="24">#REF!</definedName>
    <definedName name="TitleIIA" localSheetId="29">#REF!</definedName>
    <definedName name="TitleIIA" localSheetId="31">#REF!</definedName>
    <definedName name="TitleIIA" localSheetId="30">#REF!</definedName>
    <definedName name="TitleIIA" localSheetId="32">#REF!</definedName>
    <definedName name="TitleIIA" localSheetId="33">#REF!</definedName>
    <definedName name="TitleIIA" localSheetId="19">#REF!</definedName>
    <definedName name="TitleIIA" localSheetId="21">#REF!</definedName>
    <definedName name="TitleIIA" localSheetId="23">#REF!</definedName>
    <definedName name="TitleIIA" localSheetId="4">#REF!</definedName>
    <definedName name="TitleIIA" localSheetId="5">#REF!</definedName>
    <definedName name="TitleIIA" localSheetId="17">#REF!</definedName>
    <definedName name="TitleIIA" localSheetId="27">#REF!</definedName>
    <definedName name="TitleIIA" localSheetId="28">#REF!</definedName>
    <definedName name="TitleIIA" localSheetId="39">#REF!</definedName>
    <definedName name="TitleIIA" localSheetId="36">#REF!</definedName>
    <definedName name="TitleIIA" localSheetId="8">#REF!</definedName>
    <definedName name="TitleIIA" localSheetId="10">#REF!</definedName>
    <definedName name="TitleIIA" localSheetId="12">#REF!</definedName>
    <definedName name="TitleIIA" localSheetId="41">#REF!</definedName>
    <definedName name="TitleIIA">#REF!</definedName>
    <definedName name="TitleIID" localSheetId="3">#REF!</definedName>
    <definedName name="TitleIID" localSheetId="6">#REF!</definedName>
    <definedName name="TitleIID" localSheetId="7">#REF!</definedName>
    <definedName name="TitleIID" localSheetId="9">#REF!</definedName>
    <definedName name="TitleIID" localSheetId="11">#REF!</definedName>
    <definedName name="TitleIID" localSheetId="1">#REF!</definedName>
    <definedName name="TitleIID" localSheetId="13">#REF!</definedName>
    <definedName name="TitleIID" localSheetId="2">#REF!</definedName>
    <definedName name="TitleIID" localSheetId="37">#REF!</definedName>
    <definedName name="TitleIID" localSheetId="35">#REF!</definedName>
    <definedName name="TitleIID" localSheetId="34">#REF!</definedName>
    <definedName name="TitleIID" localSheetId="15">#REF!</definedName>
    <definedName name="TitleIID" localSheetId="14">#REF!</definedName>
    <definedName name="TitleIID" localSheetId="26">#REF!</definedName>
    <definedName name="TitleIID" localSheetId="16">#REF!</definedName>
    <definedName name="TitleIID" localSheetId="18">#REF!</definedName>
    <definedName name="TitleIID" localSheetId="40">#REF!</definedName>
    <definedName name="TitleIID" localSheetId="20">#REF!</definedName>
    <definedName name="TitleIID" localSheetId="22">#REF!</definedName>
    <definedName name="TitleIID" localSheetId="25">#REF!</definedName>
    <definedName name="TitleIID" localSheetId="24">#REF!</definedName>
    <definedName name="TitleIID" localSheetId="29">#REF!</definedName>
    <definedName name="TitleIID" localSheetId="31">#REF!</definedName>
    <definedName name="TitleIID" localSheetId="30">#REF!</definedName>
    <definedName name="TitleIID" localSheetId="32">#REF!</definedName>
    <definedName name="TitleIID" localSheetId="33">#REF!</definedName>
    <definedName name="TitleIID" localSheetId="19">#REF!</definedName>
    <definedName name="TitleIID" localSheetId="21">#REF!</definedName>
    <definedName name="TitleIID" localSheetId="23">#REF!</definedName>
    <definedName name="TitleIID" localSheetId="4">#REF!</definedName>
    <definedName name="TitleIID" localSheetId="5">#REF!</definedName>
    <definedName name="TitleIID" localSheetId="17">#REF!</definedName>
    <definedName name="TitleIID" localSheetId="27">#REF!</definedName>
    <definedName name="TitleIID" localSheetId="28">#REF!</definedName>
    <definedName name="TitleIID" localSheetId="39">#REF!</definedName>
    <definedName name="TitleIID" localSheetId="36">#REF!</definedName>
    <definedName name="TitleIID" localSheetId="8">#REF!</definedName>
    <definedName name="TitleIID" localSheetId="10">#REF!</definedName>
    <definedName name="TitleIID" localSheetId="12">#REF!</definedName>
    <definedName name="TitleIID" localSheetId="41">#REF!</definedName>
    <definedName name="TitleIID">#REF!</definedName>
    <definedName name="TitleIII" localSheetId="3">#REF!</definedName>
    <definedName name="TitleIII" localSheetId="6">#REF!</definedName>
    <definedName name="TitleIII" localSheetId="7">#REF!</definedName>
    <definedName name="TitleIII" localSheetId="9">#REF!</definedName>
    <definedName name="TitleIII" localSheetId="11">#REF!</definedName>
    <definedName name="TitleIII" localSheetId="1">#REF!</definedName>
    <definedName name="TitleIII" localSheetId="13">#REF!</definedName>
    <definedName name="TitleIII" localSheetId="2">#REF!</definedName>
    <definedName name="TitleIII" localSheetId="37">#REF!</definedName>
    <definedName name="TitleIII" localSheetId="35">#REF!</definedName>
    <definedName name="TitleIII" localSheetId="34">#REF!</definedName>
    <definedName name="TitleIII" localSheetId="15">#REF!</definedName>
    <definedName name="TitleIII" localSheetId="14">#REF!</definedName>
    <definedName name="TitleIII" localSheetId="26">#REF!</definedName>
    <definedName name="TitleIII" localSheetId="16">#REF!</definedName>
    <definedName name="TitleIII" localSheetId="18">#REF!</definedName>
    <definedName name="TitleIII" localSheetId="40">#REF!</definedName>
    <definedName name="TitleIII" localSheetId="20">#REF!</definedName>
    <definedName name="TitleIII" localSheetId="22">#REF!</definedName>
    <definedName name="TitleIII" localSheetId="25">#REF!</definedName>
    <definedName name="TitleIII" localSheetId="24">#REF!</definedName>
    <definedName name="TitleIII" localSheetId="29">#REF!</definedName>
    <definedName name="TitleIII" localSheetId="31">#REF!</definedName>
    <definedName name="TitleIII" localSheetId="30">#REF!</definedName>
    <definedName name="TitleIII" localSheetId="32">#REF!</definedName>
    <definedName name="TitleIII" localSheetId="33">#REF!</definedName>
    <definedName name="TitleIII" localSheetId="19">#REF!</definedName>
    <definedName name="TitleIII" localSheetId="21">#REF!</definedName>
    <definedName name="TitleIII" localSheetId="23">#REF!</definedName>
    <definedName name="TitleIII" localSheetId="4">#REF!</definedName>
    <definedName name="TitleIII" localSheetId="5">#REF!</definedName>
    <definedName name="TitleIII" localSheetId="17">#REF!</definedName>
    <definedName name="TitleIII" localSheetId="27">#REF!</definedName>
    <definedName name="TitleIII" localSheetId="28">#REF!</definedName>
    <definedName name="TitleIII" localSheetId="39">#REF!</definedName>
    <definedName name="TitleIII" localSheetId="36">#REF!</definedName>
    <definedName name="TitleIII" localSheetId="8">#REF!</definedName>
    <definedName name="TitleIII" localSheetId="10">#REF!</definedName>
    <definedName name="TitleIII" localSheetId="12">#REF!</definedName>
    <definedName name="TitleIII" localSheetId="41">#REF!</definedName>
    <definedName name="TitleIII">#REF!</definedName>
    <definedName name="TitleIV" localSheetId="3">#REF!</definedName>
    <definedName name="TitleIV" localSheetId="6">#REF!</definedName>
    <definedName name="TitleIV" localSheetId="7">#REF!</definedName>
    <definedName name="TitleIV" localSheetId="9">#REF!</definedName>
    <definedName name="TitleIV" localSheetId="11">#REF!</definedName>
    <definedName name="TitleIV" localSheetId="1">#REF!</definedName>
    <definedName name="TitleIV" localSheetId="13">#REF!</definedName>
    <definedName name="TitleIV" localSheetId="2">#REF!</definedName>
    <definedName name="TitleIV" localSheetId="37">#REF!</definedName>
    <definedName name="TitleIV" localSheetId="35">#REF!</definedName>
    <definedName name="TitleIV" localSheetId="34">#REF!</definedName>
    <definedName name="TitleIV" localSheetId="15">#REF!</definedName>
    <definedName name="TitleIV" localSheetId="14">#REF!</definedName>
    <definedName name="TitleIV" localSheetId="26">#REF!</definedName>
    <definedName name="TitleIV" localSheetId="16">#REF!</definedName>
    <definedName name="TitleIV" localSheetId="18">#REF!</definedName>
    <definedName name="TitleIV" localSheetId="40">#REF!</definedName>
    <definedName name="TitleIV" localSheetId="20">#REF!</definedName>
    <definedName name="TitleIV" localSheetId="22">#REF!</definedName>
    <definedName name="TitleIV" localSheetId="25">#REF!</definedName>
    <definedName name="TitleIV" localSheetId="24">#REF!</definedName>
    <definedName name="TitleIV" localSheetId="29">#REF!</definedName>
    <definedName name="TitleIV" localSheetId="31">#REF!</definedName>
    <definedName name="TitleIV" localSheetId="30">#REF!</definedName>
    <definedName name="TitleIV" localSheetId="32">#REF!</definedName>
    <definedName name="TitleIV" localSheetId="33">#REF!</definedName>
    <definedName name="TitleIV" localSheetId="19">#REF!</definedName>
    <definedName name="TitleIV" localSheetId="21">#REF!</definedName>
    <definedName name="TitleIV" localSheetId="23">#REF!</definedName>
    <definedName name="TitleIV" localSheetId="4">#REF!</definedName>
    <definedName name="TitleIV" localSheetId="5">#REF!</definedName>
    <definedName name="TitleIV" localSheetId="17">#REF!</definedName>
    <definedName name="TitleIV" localSheetId="27">#REF!</definedName>
    <definedName name="TitleIV" localSheetId="28">#REF!</definedName>
    <definedName name="TitleIV" localSheetId="39">#REF!</definedName>
    <definedName name="TitleIV" localSheetId="36">#REF!</definedName>
    <definedName name="TitleIV" localSheetId="8">#REF!</definedName>
    <definedName name="TitleIV" localSheetId="10">#REF!</definedName>
    <definedName name="TitleIV" localSheetId="12">#REF!</definedName>
    <definedName name="TitleIV" localSheetId="41">#REF!</definedName>
    <definedName name="TitleIV">#REF!</definedName>
    <definedName name="TitleV" localSheetId="3">#REF!</definedName>
    <definedName name="TitleV" localSheetId="6">#REF!</definedName>
    <definedName name="TitleV" localSheetId="7">#REF!</definedName>
    <definedName name="TitleV" localSheetId="9">#REF!</definedName>
    <definedName name="TitleV" localSheetId="11">#REF!</definedName>
    <definedName name="TitleV" localSheetId="1">#REF!</definedName>
    <definedName name="TitleV" localSheetId="13">#REF!</definedName>
    <definedName name="TitleV" localSheetId="2">#REF!</definedName>
    <definedName name="TitleV" localSheetId="37">#REF!</definedName>
    <definedName name="TitleV" localSheetId="35">#REF!</definedName>
    <definedName name="TitleV" localSheetId="34">#REF!</definedName>
    <definedName name="TitleV" localSheetId="15">#REF!</definedName>
    <definedName name="TitleV" localSheetId="14">#REF!</definedName>
    <definedName name="TitleV" localSheetId="26">#REF!</definedName>
    <definedName name="TitleV" localSheetId="16">#REF!</definedName>
    <definedName name="TitleV" localSheetId="18">#REF!</definedName>
    <definedName name="TitleV" localSheetId="40">#REF!</definedName>
    <definedName name="TitleV" localSheetId="20">#REF!</definedName>
    <definedName name="TitleV" localSheetId="22">#REF!</definedName>
    <definedName name="TitleV" localSheetId="25">#REF!</definedName>
    <definedName name="TitleV" localSheetId="24">#REF!</definedName>
    <definedName name="TitleV" localSheetId="29">#REF!</definedName>
    <definedName name="TitleV" localSheetId="31">#REF!</definedName>
    <definedName name="TitleV" localSheetId="30">#REF!</definedName>
    <definedName name="TitleV" localSheetId="32">#REF!</definedName>
    <definedName name="TitleV" localSheetId="33">#REF!</definedName>
    <definedName name="TitleV" localSheetId="19">#REF!</definedName>
    <definedName name="TitleV" localSheetId="21">#REF!</definedName>
    <definedName name="TitleV" localSheetId="23">#REF!</definedName>
    <definedName name="TitleV" localSheetId="4">#REF!</definedName>
    <definedName name="TitleV" localSheetId="5">#REF!</definedName>
    <definedName name="TitleV" localSheetId="17">#REF!</definedName>
    <definedName name="TitleV" localSheetId="27">#REF!</definedName>
    <definedName name="TitleV" localSheetId="28">#REF!</definedName>
    <definedName name="TitleV" localSheetId="39">#REF!</definedName>
    <definedName name="TitleV" localSheetId="36">#REF!</definedName>
    <definedName name="TitleV" localSheetId="8">#REF!</definedName>
    <definedName name="TitleV" localSheetId="10">#REF!</definedName>
    <definedName name="TitleV" localSheetId="12">#REF!</definedName>
    <definedName name="TitleV" localSheetId="41">#REF!</definedName>
    <definedName name="TitleV">#REF!</definedName>
    <definedName name="Travel">[1]dropdowns!$B$32:$B$37</definedName>
    <definedName name="valAddr1">[8]DataLookupValues!$B$8</definedName>
    <definedName name="valAllocation240">[1]DataLookupValues!$F$2</definedName>
    <definedName name="valCEIS240">'[1]6. CEIS 240'!$J$16</definedName>
    <definedName name="valCtyStZip">[8]DataLookupValues!$B$10</definedName>
    <definedName name="valDistr" localSheetId="37">[9]DataLookupValues!$B$6</definedName>
    <definedName name="valDistr" localSheetId="36">[9]DataLookupValues!$B$6</definedName>
    <definedName name="valDistr">[10]DataLookupValues!$B$6</definedName>
    <definedName name="valDistrName">[8]DataLookupValues!$B$7</definedName>
    <definedName name="valemail">[8]DataLookupValues!$F$9</definedName>
    <definedName name="valM3">'[1]7. M3 240'!$J$24</definedName>
    <definedName name="valname">[8]DataLookupValues!$F$7</definedName>
    <definedName name="valorg4code">[8]DataLookupValues!$D$7</definedName>
    <definedName name="valphonenum">[8]DataLookupValues!$F$8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3" i="131" l="1"/>
  <c r="L12" i="131"/>
  <c r="L11" i="131"/>
  <c r="L7" i="131"/>
  <c r="L14" i="131"/>
  <c r="J17" i="130"/>
  <c r="K17" i="130" s="1"/>
  <c r="J16" i="130"/>
  <c r="K16" i="130" s="1"/>
  <c r="K15" i="130"/>
  <c r="J15" i="130"/>
  <c r="L14" i="130"/>
  <c r="J14" i="130"/>
  <c r="K14" i="130" s="1"/>
  <c r="L13" i="130"/>
  <c r="J13" i="130"/>
  <c r="K13" i="130" s="1"/>
  <c r="L12" i="130"/>
  <c r="K12" i="130" s="1"/>
  <c r="J12" i="130"/>
  <c r="L11" i="130"/>
  <c r="J11" i="130"/>
  <c r="K11" i="130" s="1"/>
  <c r="L7" i="130"/>
  <c r="L18" i="130" s="1"/>
  <c r="J7" i="130"/>
  <c r="J18" i="130" s="1"/>
  <c r="K7" i="130" l="1"/>
  <c r="K18" i="130" s="1"/>
  <c r="I10" i="130" l="1"/>
  <c r="I9" i="130"/>
  <c r="I8" i="130"/>
  <c r="O31" i="84" l="1"/>
  <c r="O41" i="77"/>
  <c r="Q41" i="77" s="1"/>
  <c r="O36" i="77"/>
  <c r="Q36" i="77" s="1"/>
  <c r="O35" i="77"/>
  <c r="Q35" i="77" s="1"/>
  <c r="O34" i="77"/>
  <c r="Q34" i="77" s="1"/>
  <c r="O33" i="77"/>
  <c r="Q33" i="77" s="1"/>
  <c r="O32" i="77"/>
  <c r="Q32" i="77" s="1"/>
  <c r="O31" i="77"/>
  <c r="Q31" i="77" s="1"/>
  <c r="O30" i="77"/>
  <c r="Q30" i="77" s="1"/>
  <c r="O29" i="77"/>
  <c r="Q29" i="77" s="1"/>
  <c r="O28" i="77"/>
  <c r="Q28" i="77" s="1"/>
  <c r="O27" i="77"/>
  <c r="Q27" i="77" s="1"/>
  <c r="O26" i="77"/>
  <c r="Q26" i="77" s="1"/>
  <c r="O25" i="77"/>
  <c r="Q25" i="77" s="1"/>
  <c r="O24" i="77"/>
  <c r="Q24" i="77" s="1"/>
  <c r="O23" i="77"/>
  <c r="D21" i="132" l="1"/>
  <c r="D22" i="132" s="1"/>
  <c r="C21" i="132"/>
  <c r="C22" i="132" s="1"/>
  <c r="C12" i="132"/>
  <c r="C13" i="132" s="1"/>
  <c r="D11" i="132"/>
  <c r="N68" i="124"/>
  <c r="F41" i="131" l="1"/>
  <c r="E27" i="131"/>
  <c r="E25" i="131"/>
  <c r="E41" i="131" s="1"/>
  <c r="D28" i="131" s="1"/>
  <c r="D41" i="131" s="1"/>
  <c r="F23" i="131"/>
  <c r="E9" i="131"/>
  <c r="E7" i="131"/>
  <c r="F22" i="130"/>
  <c r="E9" i="130"/>
  <c r="E7" i="130"/>
  <c r="E22" i="130" s="1"/>
  <c r="D10" i="130" s="1"/>
  <c r="D22" i="130" s="1"/>
  <c r="D24" i="130" s="1"/>
  <c r="E23" i="131" l="1"/>
  <c r="D10" i="131" s="1"/>
  <c r="N68" i="119"/>
  <c r="C8" i="81"/>
  <c r="D23" i="131" l="1"/>
  <c r="D42" i="131" s="1"/>
  <c r="L18" i="131"/>
  <c r="N68" i="123"/>
  <c r="N71" i="87"/>
  <c r="D5" i="123"/>
  <c r="D5" i="87"/>
  <c r="J8" i="78"/>
  <c r="V23" i="87" l="1"/>
  <c r="O23" i="87"/>
  <c r="R23" i="87" s="1"/>
  <c r="N23" i="87"/>
  <c r="V22" i="87"/>
  <c r="O22" i="87"/>
  <c r="R22" i="87" s="1"/>
  <c r="N22" i="87"/>
  <c r="V21" i="87"/>
  <c r="O21" i="87"/>
  <c r="Q21" i="87" s="1"/>
  <c r="N21" i="87"/>
  <c r="Q22" i="118"/>
  <c r="O22" i="118"/>
  <c r="R22" i="118" s="1"/>
  <c r="N22" i="118"/>
  <c r="R21" i="118"/>
  <c r="O21" i="118"/>
  <c r="Q21" i="118" s="1"/>
  <c r="N21" i="118"/>
  <c r="R20" i="118"/>
  <c r="O20" i="118"/>
  <c r="Q20" i="118" s="1"/>
  <c r="N20" i="118"/>
  <c r="N13" i="118"/>
  <c r="N12" i="118"/>
  <c r="N11" i="118"/>
  <c r="T59" i="117"/>
  <c r="R59" i="117"/>
  <c r="O22" i="117"/>
  <c r="Q22" i="117" s="1"/>
  <c r="N22" i="117"/>
  <c r="O21" i="117"/>
  <c r="R21" i="117" s="1"/>
  <c r="N21" i="117"/>
  <c r="O20" i="117"/>
  <c r="Q20" i="117" s="1"/>
  <c r="N20" i="117"/>
  <c r="N13" i="117"/>
  <c r="N12" i="117"/>
  <c r="N11" i="117"/>
  <c r="N13" i="84"/>
  <c r="N12" i="84"/>
  <c r="N11" i="84"/>
  <c r="R87" i="83"/>
  <c r="R95" i="77"/>
  <c r="N15" i="77"/>
  <c r="O17" i="77"/>
  <c r="Q17" i="77" s="1"/>
  <c r="N17" i="77"/>
  <c r="T61" i="84"/>
  <c r="R61" i="84"/>
  <c r="R31" i="84"/>
  <c r="N31" i="84"/>
  <c r="O22" i="84"/>
  <c r="Q22" i="84" s="1"/>
  <c r="N22" i="84"/>
  <c r="O21" i="84"/>
  <c r="R21" i="84" s="1"/>
  <c r="N21" i="84"/>
  <c r="O20" i="84"/>
  <c r="Q20" i="84" s="1"/>
  <c r="N20" i="84"/>
  <c r="T64" i="83"/>
  <c r="R64" i="83"/>
  <c r="O30" i="83"/>
  <c r="Q30" i="83" s="1"/>
  <c r="O29" i="83"/>
  <c r="R29" i="83" s="1"/>
  <c r="O28" i="83"/>
  <c r="Q28" i="83" s="1"/>
  <c r="O27" i="83"/>
  <c r="R27" i="83" s="1"/>
  <c r="O26" i="83"/>
  <c r="R26" i="83" s="1"/>
  <c r="O25" i="83"/>
  <c r="R25" i="83" s="1"/>
  <c r="T72" i="77"/>
  <c r="R72" i="77"/>
  <c r="T71" i="77"/>
  <c r="R71" i="77"/>
  <c r="R41" i="77"/>
  <c r="N41" i="77"/>
  <c r="R32" i="77"/>
  <c r="R31" i="77"/>
  <c r="R30" i="77"/>
  <c r="R24" i="77"/>
  <c r="N31" i="77"/>
  <c r="N32" i="77"/>
  <c r="R27" i="77"/>
  <c r="N27" i="77"/>
  <c r="N26" i="77"/>
  <c r="N25" i="77"/>
  <c r="N24" i="77"/>
  <c r="R23" i="77"/>
  <c r="N23" i="77"/>
  <c r="N30" i="77"/>
  <c r="N36" i="77"/>
  <c r="N35" i="77"/>
  <c r="N34" i="77"/>
  <c r="N33" i="77"/>
  <c r="N29" i="77"/>
  <c r="N28" i="77"/>
  <c r="N22" i="77"/>
  <c r="Q22" i="87" l="1"/>
  <c r="R30" i="83"/>
  <c r="R17" i="77"/>
  <c r="R21" i="87"/>
  <c r="Q23" i="87"/>
  <c r="R20" i="117"/>
  <c r="R22" i="117"/>
  <c r="Q21" i="117"/>
  <c r="R20" i="84"/>
  <c r="R22" i="84"/>
  <c r="Q21" i="84"/>
  <c r="R28" i="83"/>
  <c r="Q29" i="83"/>
  <c r="Q26" i="83"/>
  <c r="Q25" i="83"/>
  <c r="Q27" i="83"/>
  <c r="R25" i="77"/>
  <c r="R26" i="77"/>
  <c r="Q23" i="77"/>
  <c r="J46" i="99"/>
  <c r="J8" i="99"/>
  <c r="J7" i="99"/>
  <c r="J6" i="99"/>
  <c r="J5" i="99"/>
  <c r="D10" i="132" s="1"/>
  <c r="D12" i="132" s="1"/>
  <c r="D13" i="132" s="1"/>
  <c r="J89" i="99" s="1"/>
  <c r="J52" i="91"/>
  <c r="J51" i="91"/>
  <c r="J50" i="91"/>
  <c r="J42" i="91"/>
  <c r="J36" i="91"/>
  <c r="J27" i="91"/>
  <c r="J28" i="91"/>
  <c r="D11" i="129"/>
  <c r="D11" i="128"/>
  <c r="D21" i="129"/>
  <c r="D22" i="129" s="1"/>
  <c r="C21" i="129"/>
  <c r="C22" i="129" s="1"/>
  <c r="C12" i="129"/>
  <c r="C13" i="129" s="1"/>
  <c r="D21" i="128"/>
  <c r="D22" i="128" s="1"/>
  <c r="C21" i="128"/>
  <c r="C22" i="128" s="1"/>
  <c r="C12" i="128"/>
  <c r="C13" i="128" s="1"/>
  <c r="D21" i="127"/>
  <c r="D22" i="127" s="1"/>
  <c r="C21" i="127"/>
  <c r="C22" i="127" s="1"/>
  <c r="C12" i="127"/>
  <c r="C13" i="127" s="1"/>
  <c r="K91" i="126"/>
  <c r="V80" i="126"/>
  <c r="R80" i="126"/>
  <c r="F92" i="126" s="1"/>
  <c r="G74" i="126" s="1"/>
  <c r="V66" i="126"/>
  <c r="R66" i="126"/>
  <c r="T59" i="126"/>
  <c r="R59" i="126"/>
  <c r="T58" i="126"/>
  <c r="R58" i="126"/>
  <c r="T57" i="126"/>
  <c r="T60" i="126" s="1"/>
  <c r="R57" i="126"/>
  <c r="V54" i="126"/>
  <c r="R54" i="126"/>
  <c r="V48" i="126"/>
  <c r="Z47" i="126"/>
  <c r="Y47" i="126"/>
  <c r="T47" i="126"/>
  <c r="R47" i="126"/>
  <c r="E91" i="126" s="1"/>
  <c r="F91" i="126" s="1"/>
  <c r="Z46" i="126"/>
  <c r="Y46" i="126"/>
  <c r="T46" i="126"/>
  <c r="R46" i="126"/>
  <c r="E90" i="126" s="1"/>
  <c r="F90" i="126" s="1"/>
  <c r="Z45" i="126"/>
  <c r="Y45" i="126"/>
  <c r="T45" i="126"/>
  <c r="R45" i="126"/>
  <c r="E89" i="126" s="1"/>
  <c r="F89" i="126" s="1"/>
  <c r="Z44" i="126"/>
  <c r="Y44" i="126"/>
  <c r="T44" i="126"/>
  <c r="R44" i="126"/>
  <c r="E88" i="126" s="1"/>
  <c r="F88" i="126" s="1"/>
  <c r="R35" i="126"/>
  <c r="F87" i="126" s="1"/>
  <c r="V34" i="126"/>
  <c r="V35" i="126" s="1"/>
  <c r="R29" i="126"/>
  <c r="Q29" i="126"/>
  <c r="O29" i="126"/>
  <c r="N29" i="126"/>
  <c r="O28" i="126"/>
  <c r="R28" i="126" s="1"/>
  <c r="N28" i="126"/>
  <c r="V24" i="126"/>
  <c r="O24" i="126"/>
  <c r="R24" i="126" s="1"/>
  <c r="N24" i="126"/>
  <c r="V23" i="126"/>
  <c r="O23" i="126"/>
  <c r="R23" i="126" s="1"/>
  <c r="N23" i="126"/>
  <c r="V22" i="126"/>
  <c r="O22" i="126"/>
  <c r="Q22" i="126" s="1"/>
  <c r="N22" i="126"/>
  <c r="V21" i="126"/>
  <c r="O21" i="126"/>
  <c r="R21" i="126" s="1"/>
  <c r="N21" i="126"/>
  <c r="V20" i="126"/>
  <c r="O20" i="126"/>
  <c r="R20" i="126" s="1"/>
  <c r="N20" i="126"/>
  <c r="V19" i="126"/>
  <c r="R19" i="126"/>
  <c r="O19" i="126"/>
  <c r="Q19" i="126" s="1"/>
  <c r="N19" i="126"/>
  <c r="V18" i="126"/>
  <c r="Q18" i="126"/>
  <c r="O18" i="126"/>
  <c r="R18" i="126" s="1"/>
  <c r="N18" i="126"/>
  <c r="O14" i="126"/>
  <c r="R14" i="126" s="1"/>
  <c r="N14" i="126"/>
  <c r="O13" i="126"/>
  <c r="R13" i="126" s="1"/>
  <c r="N13" i="126"/>
  <c r="O12" i="126"/>
  <c r="R12" i="126" s="1"/>
  <c r="N12" i="126"/>
  <c r="B2" i="126"/>
  <c r="K91" i="125"/>
  <c r="V80" i="125"/>
  <c r="R80" i="125"/>
  <c r="F92" i="125" s="1"/>
  <c r="G74" i="125" s="1"/>
  <c r="V66" i="125"/>
  <c r="R66" i="125"/>
  <c r="J41" i="91" s="1"/>
  <c r="T59" i="125"/>
  <c r="T60" i="125" s="1"/>
  <c r="J44" i="91" s="1"/>
  <c r="R59" i="125"/>
  <c r="T58" i="125"/>
  <c r="R58" i="125"/>
  <c r="T57" i="125"/>
  <c r="R57" i="125"/>
  <c r="V54" i="125"/>
  <c r="R54" i="125"/>
  <c r="V48" i="125"/>
  <c r="Z47" i="125"/>
  <c r="Y47" i="125"/>
  <c r="T47" i="125"/>
  <c r="R47" i="125"/>
  <c r="E91" i="125" s="1"/>
  <c r="F91" i="125" s="1"/>
  <c r="Z46" i="125"/>
  <c r="Y46" i="125"/>
  <c r="T46" i="125"/>
  <c r="R46" i="125"/>
  <c r="E90" i="125" s="1"/>
  <c r="F90" i="125" s="1"/>
  <c r="Z45" i="125"/>
  <c r="Y45" i="125"/>
  <c r="T45" i="125"/>
  <c r="R45" i="125"/>
  <c r="E89" i="125" s="1"/>
  <c r="F89" i="125" s="1"/>
  <c r="Z44" i="125"/>
  <c r="Y44" i="125"/>
  <c r="T44" i="125"/>
  <c r="T48" i="125" s="1"/>
  <c r="R44" i="125"/>
  <c r="R48" i="125" s="1"/>
  <c r="R35" i="125"/>
  <c r="F87" i="125" s="1"/>
  <c r="V34" i="125"/>
  <c r="V35" i="125" s="1"/>
  <c r="O29" i="125"/>
  <c r="R29" i="125" s="1"/>
  <c r="N29" i="125"/>
  <c r="O28" i="125"/>
  <c r="Q28" i="125" s="1"/>
  <c r="N28" i="125"/>
  <c r="V24" i="125"/>
  <c r="O24" i="125"/>
  <c r="R24" i="125" s="1"/>
  <c r="N24" i="125"/>
  <c r="V23" i="125"/>
  <c r="O23" i="125"/>
  <c r="R23" i="125" s="1"/>
  <c r="N23" i="125"/>
  <c r="V22" i="125"/>
  <c r="O22" i="125"/>
  <c r="R22" i="125" s="1"/>
  <c r="N22" i="125"/>
  <c r="V21" i="125"/>
  <c r="R21" i="125"/>
  <c r="O21" i="125"/>
  <c r="Q21" i="125" s="1"/>
  <c r="N21" i="125"/>
  <c r="V20" i="125"/>
  <c r="O20" i="125"/>
  <c r="Q20" i="125" s="1"/>
  <c r="N20" i="125"/>
  <c r="V19" i="125"/>
  <c r="R19" i="125"/>
  <c r="O19" i="125"/>
  <c r="Q19" i="125" s="1"/>
  <c r="N19" i="125"/>
  <c r="V18" i="125"/>
  <c r="V25" i="125" s="1"/>
  <c r="Q18" i="125"/>
  <c r="O18" i="125"/>
  <c r="R18" i="125" s="1"/>
  <c r="N18" i="125"/>
  <c r="O14" i="125"/>
  <c r="R14" i="125" s="1"/>
  <c r="N14" i="125"/>
  <c r="O13" i="125"/>
  <c r="Q13" i="125" s="1"/>
  <c r="N13" i="125"/>
  <c r="O12" i="125"/>
  <c r="R12" i="125" s="1"/>
  <c r="N12" i="125"/>
  <c r="B2" i="125"/>
  <c r="V79" i="124"/>
  <c r="R79" i="124"/>
  <c r="F92" i="124" s="1"/>
  <c r="G73" i="124" s="1"/>
  <c r="D11" i="127"/>
  <c r="V65" i="124"/>
  <c r="R65" i="124"/>
  <c r="T58" i="124"/>
  <c r="R58" i="124"/>
  <c r="T57" i="124"/>
  <c r="R57" i="124"/>
  <c r="R59" i="124" s="1"/>
  <c r="T56" i="124"/>
  <c r="T59" i="124" s="1"/>
  <c r="R56" i="124"/>
  <c r="V53" i="124"/>
  <c r="R53" i="124"/>
  <c r="V47" i="124"/>
  <c r="Z46" i="124"/>
  <c r="Y46" i="124"/>
  <c r="T46" i="124"/>
  <c r="R46" i="124"/>
  <c r="E91" i="124" s="1"/>
  <c r="F91" i="124" s="1"/>
  <c r="Z45" i="124"/>
  <c r="Y45" i="124"/>
  <c r="T45" i="124"/>
  <c r="R45" i="124"/>
  <c r="E90" i="124" s="1"/>
  <c r="F90" i="124" s="1"/>
  <c r="Z44" i="124"/>
  <c r="Y44" i="124"/>
  <c r="T44" i="124"/>
  <c r="R44" i="124"/>
  <c r="E89" i="124" s="1"/>
  <c r="F89" i="124" s="1"/>
  <c r="Z43" i="124"/>
  <c r="Y43" i="124"/>
  <c r="T43" i="124"/>
  <c r="R43" i="124"/>
  <c r="E88" i="124" s="1"/>
  <c r="F88" i="124" s="1"/>
  <c r="V34" i="124"/>
  <c r="R34" i="124"/>
  <c r="F87" i="124" s="1"/>
  <c r="R28" i="124"/>
  <c r="Q28" i="124"/>
  <c r="O28" i="124"/>
  <c r="N28" i="124"/>
  <c r="O27" i="124"/>
  <c r="R27" i="124" s="1"/>
  <c r="N27" i="124"/>
  <c r="V23" i="124"/>
  <c r="O23" i="124"/>
  <c r="Q23" i="124" s="1"/>
  <c r="N23" i="124"/>
  <c r="V22" i="124"/>
  <c r="O22" i="124"/>
  <c r="R22" i="124" s="1"/>
  <c r="N22" i="124"/>
  <c r="V21" i="124"/>
  <c r="R21" i="124"/>
  <c r="O21" i="124"/>
  <c r="Q21" i="124" s="1"/>
  <c r="N21" i="124"/>
  <c r="V20" i="124"/>
  <c r="O20" i="124"/>
  <c r="R20" i="124" s="1"/>
  <c r="N20" i="124"/>
  <c r="V19" i="124"/>
  <c r="O19" i="124"/>
  <c r="R19" i="124" s="1"/>
  <c r="N19" i="124"/>
  <c r="V18" i="124"/>
  <c r="R18" i="124"/>
  <c r="Q18" i="124"/>
  <c r="O18" i="124"/>
  <c r="N18" i="124"/>
  <c r="V17" i="124"/>
  <c r="O17" i="124"/>
  <c r="Q17" i="124" s="1"/>
  <c r="N17" i="124"/>
  <c r="R13" i="124"/>
  <c r="Q13" i="124"/>
  <c r="O13" i="124"/>
  <c r="N13" i="124"/>
  <c r="O12" i="124"/>
  <c r="R12" i="124" s="1"/>
  <c r="R14" i="124" s="1"/>
  <c r="N12" i="124"/>
  <c r="R11" i="124"/>
  <c r="Q11" i="124"/>
  <c r="O11" i="124"/>
  <c r="N11" i="124"/>
  <c r="D5" i="124"/>
  <c r="B2" i="124"/>
  <c r="V79" i="123"/>
  <c r="R79" i="123"/>
  <c r="V65" i="123"/>
  <c r="R65" i="123"/>
  <c r="J35" i="91" s="1"/>
  <c r="T58" i="123"/>
  <c r="R58" i="123"/>
  <c r="T57" i="123"/>
  <c r="R57" i="123"/>
  <c r="R59" i="123" s="1"/>
  <c r="J25" i="91" s="1"/>
  <c r="T56" i="123"/>
  <c r="T59" i="123" s="1"/>
  <c r="J38" i="91" s="1"/>
  <c r="R56" i="123"/>
  <c r="V53" i="123"/>
  <c r="R53" i="123"/>
  <c r="J24" i="91" s="1"/>
  <c r="V47" i="123"/>
  <c r="Z46" i="123"/>
  <c r="Y46" i="123"/>
  <c r="R46" i="123"/>
  <c r="E91" i="123" s="1"/>
  <c r="F91" i="123" s="1"/>
  <c r="Z45" i="123"/>
  <c r="Y45" i="123"/>
  <c r="R45" i="123"/>
  <c r="E90" i="123" s="1"/>
  <c r="F90" i="123" s="1"/>
  <c r="Z44" i="123"/>
  <c r="Y44" i="123"/>
  <c r="R44" i="123"/>
  <c r="E89" i="123" s="1"/>
  <c r="F89" i="123" s="1"/>
  <c r="Z43" i="123"/>
  <c r="Y43" i="123"/>
  <c r="R43" i="123"/>
  <c r="E88" i="123" s="1"/>
  <c r="F88" i="123" s="1"/>
  <c r="V34" i="123"/>
  <c r="R34" i="123"/>
  <c r="F87" i="123" s="1"/>
  <c r="Q28" i="123"/>
  <c r="O28" i="123"/>
  <c r="R28" i="123" s="1"/>
  <c r="N28" i="123"/>
  <c r="O27" i="123"/>
  <c r="R27" i="123" s="1"/>
  <c r="R29" i="123" s="1"/>
  <c r="J20" i="91" s="1"/>
  <c r="N27" i="123"/>
  <c r="V23" i="123"/>
  <c r="O23" i="123"/>
  <c r="R23" i="123" s="1"/>
  <c r="N23" i="123"/>
  <c r="V22" i="123"/>
  <c r="O22" i="123"/>
  <c r="R22" i="123" s="1"/>
  <c r="N22" i="123"/>
  <c r="V21" i="123"/>
  <c r="O21" i="123"/>
  <c r="R21" i="123" s="1"/>
  <c r="N21" i="123"/>
  <c r="V20" i="123"/>
  <c r="O20" i="123"/>
  <c r="R20" i="123" s="1"/>
  <c r="N20" i="123"/>
  <c r="V19" i="123"/>
  <c r="O19" i="123"/>
  <c r="R19" i="123" s="1"/>
  <c r="N19" i="123"/>
  <c r="V18" i="123"/>
  <c r="Q18" i="123"/>
  <c r="O18" i="123"/>
  <c r="R18" i="123" s="1"/>
  <c r="N18" i="123"/>
  <c r="V17" i="123"/>
  <c r="O17" i="123"/>
  <c r="Q17" i="123" s="1"/>
  <c r="N17" i="123"/>
  <c r="O13" i="123"/>
  <c r="R13" i="123" s="1"/>
  <c r="N13" i="123"/>
  <c r="Q12" i="123"/>
  <c r="O12" i="123"/>
  <c r="R12" i="123" s="1"/>
  <c r="N12" i="123"/>
  <c r="Q11" i="123"/>
  <c r="O11" i="123"/>
  <c r="R11" i="123" s="1"/>
  <c r="N11" i="123"/>
  <c r="B2" i="123"/>
  <c r="J52" i="97"/>
  <c r="J51" i="97"/>
  <c r="J50" i="97"/>
  <c r="J42" i="97"/>
  <c r="J36" i="97"/>
  <c r="J27" i="97"/>
  <c r="D11" i="121"/>
  <c r="K91" i="122"/>
  <c r="E88" i="122"/>
  <c r="F88" i="122" s="1"/>
  <c r="V80" i="122"/>
  <c r="R80" i="122"/>
  <c r="F92" i="122" s="1"/>
  <c r="G74" i="122" s="1"/>
  <c r="V66" i="122"/>
  <c r="R66" i="122"/>
  <c r="T59" i="122"/>
  <c r="R59" i="122"/>
  <c r="T58" i="122"/>
  <c r="T60" i="122" s="1"/>
  <c r="R58" i="122"/>
  <c r="T57" i="122"/>
  <c r="R57" i="122"/>
  <c r="V54" i="122"/>
  <c r="R54" i="122"/>
  <c r="V48" i="122"/>
  <c r="Z47" i="122"/>
  <c r="Y47" i="122"/>
  <c r="T47" i="122"/>
  <c r="R47" i="122"/>
  <c r="E91" i="122" s="1"/>
  <c r="F91" i="122" s="1"/>
  <c r="Z46" i="122"/>
  <c r="Y46" i="122"/>
  <c r="T46" i="122"/>
  <c r="R46" i="122"/>
  <c r="E90" i="122" s="1"/>
  <c r="F90" i="122" s="1"/>
  <c r="Z45" i="122"/>
  <c r="Y45" i="122"/>
  <c r="T45" i="122"/>
  <c r="R45" i="122"/>
  <c r="E89" i="122" s="1"/>
  <c r="F89" i="122" s="1"/>
  <c r="Z44" i="122"/>
  <c r="Y44" i="122"/>
  <c r="T44" i="122"/>
  <c r="R44" i="122"/>
  <c r="R48" i="122" s="1"/>
  <c r="R35" i="122"/>
  <c r="F87" i="122" s="1"/>
  <c r="V34" i="122"/>
  <c r="V35" i="122" s="1"/>
  <c r="R29" i="122"/>
  <c r="O29" i="122"/>
  <c r="Q29" i="122" s="1"/>
  <c r="N29" i="122"/>
  <c r="O28" i="122"/>
  <c r="R28" i="122" s="1"/>
  <c r="N28" i="122"/>
  <c r="V24" i="122"/>
  <c r="O24" i="122"/>
  <c r="R24" i="122" s="1"/>
  <c r="N24" i="122"/>
  <c r="V23" i="122"/>
  <c r="O23" i="122"/>
  <c r="R23" i="122" s="1"/>
  <c r="N23" i="122"/>
  <c r="V22" i="122"/>
  <c r="O22" i="122"/>
  <c r="R22" i="122" s="1"/>
  <c r="N22" i="122"/>
  <c r="V21" i="122"/>
  <c r="O21" i="122"/>
  <c r="R21" i="122" s="1"/>
  <c r="N21" i="122"/>
  <c r="V20" i="122"/>
  <c r="O20" i="122"/>
  <c r="Q20" i="122" s="1"/>
  <c r="N20" i="122"/>
  <c r="V19" i="122"/>
  <c r="R19" i="122"/>
  <c r="O19" i="122"/>
  <c r="Q19" i="122" s="1"/>
  <c r="N19" i="122"/>
  <c r="V18" i="122"/>
  <c r="O18" i="122"/>
  <c r="R18" i="122" s="1"/>
  <c r="N18" i="122"/>
  <c r="O14" i="122"/>
  <c r="R14" i="122" s="1"/>
  <c r="N14" i="122"/>
  <c r="R13" i="122"/>
  <c r="O13" i="122"/>
  <c r="Q13" i="122" s="1"/>
  <c r="N13" i="122"/>
  <c r="O12" i="122"/>
  <c r="R12" i="122" s="1"/>
  <c r="N12" i="122"/>
  <c r="B2" i="122"/>
  <c r="D11" i="120"/>
  <c r="K91" i="89"/>
  <c r="Q24" i="126" l="1"/>
  <c r="Q21" i="123"/>
  <c r="F92" i="123"/>
  <c r="G73" i="123" s="1"/>
  <c r="J37" i="91"/>
  <c r="R28" i="125"/>
  <c r="R30" i="125" s="1"/>
  <c r="V81" i="125"/>
  <c r="J62" i="91" s="1"/>
  <c r="R22" i="126"/>
  <c r="R25" i="126" s="1"/>
  <c r="Q13" i="123"/>
  <c r="R13" i="125"/>
  <c r="R20" i="122"/>
  <c r="R30" i="122"/>
  <c r="T30" i="122" s="1"/>
  <c r="T48" i="122"/>
  <c r="R17" i="123"/>
  <c r="R24" i="123" s="1"/>
  <c r="Q12" i="124"/>
  <c r="Q14" i="124" s="1"/>
  <c r="R17" i="124"/>
  <c r="G72" i="124"/>
  <c r="V25" i="126"/>
  <c r="J21" i="91"/>
  <c r="R15" i="122"/>
  <c r="V25" i="122"/>
  <c r="V81" i="122" s="1"/>
  <c r="V24" i="123"/>
  <c r="V80" i="123" s="1"/>
  <c r="J61" i="91" s="1"/>
  <c r="V24" i="124"/>
  <c r="V80" i="124" s="1"/>
  <c r="R29" i="124"/>
  <c r="T47" i="124"/>
  <c r="Q24" i="125"/>
  <c r="Q29" i="125"/>
  <c r="Q30" i="125" s="1"/>
  <c r="R40" i="125" s="1"/>
  <c r="Q13" i="126"/>
  <c r="R30" i="126"/>
  <c r="T48" i="126"/>
  <c r="Q24" i="122"/>
  <c r="R60" i="122"/>
  <c r="E88" i="125"/>
  <c r="F88" i="125" s="1"/>
  <c r="Q14" i="123"/>
  <c r="R37" i="123" s="1"/>
  <c r="Q22" i="123"/>
  <c r="Q22" i="124"/>
  <c r="R20" i="125"/>
  <c r="R25" i="125" s="1"/>
  <c r="R60" i="125"/>
  <c r="R60" i="126"/>
  <c r="J26" i="91"/>
  <c r="J43" i="91"/>
  <c r="T46" i="123"/>
  <c r="T45" i="123"/>
  <c r="T44" i="123"/>
  <c r="T43" i="123"/>
  <c r="G73" i="126"/>
  <c r="G72" i="123"/>
  <c r="R15" i="126"/>
  <c r="V81" i="126"/>
  <c r="F93" i="126"/>
  <c r="G72" i="126"/>
  <c r="Q21" i="126"/>
  <c r="Q28" i="126"/>
  <c r="Q30" i="126" s="1"/>
  <c r="R40" i="126" s="1"/>
  <c r="R48" i="126"/>
  <c r="Q12" i="126"/>
  <c r="Q14" i="126"/>
  <c r="Q23" i="126"/>
  <c r="Q20" i="126"/>
  <c r="R15" i="125"/>
  <c r="F93" i="125"/>
  <c r="G72" i="125"/>
  <c r="G73" i="125"/>
  <c r="Q12" i="125"/>
  <c r="Q14" i="125"/>
  <c r="Q23" i="125"/>
  <c r="Q22" i="125"/>
  <c r="Q25" i="125" s="1"/>
  <c r="R39" i="125" s="1"/>
  <c r="F93" i="124"/>
  <c r="G71" i="124"/>
  <c r="R47" i="124"/>
  <c r="Q20" i="124"/>
  <c r="R23" i="124"/>
  <c r="R24" i="124" s="1"/>
  <c r="Q27" i="124"/>
  <c r="Q29" i="124" s="1"/>
  <c r="R39" i="124" s="1"/>
  <c r="Q19" i="124"/>
  <c r="Q24" i="124" s="1"/>
  <c r="R38" i="124" s="1"/>
  <c r="F93" i="123"/>
  <c r="G71" i="123"/>
  <c r="R14" i="123"/>
  <c r="Q23" i="123"/>
  <c r="Q24" i="123" s="1"/>
  <c r="R38" i="123" s="1"/>
  <c r="R40" i="123" s="1"/>
  <c r="J22" i="91" s="1"/>
  <c r="R47" i="123"/>
  <c r="J23" i="91" s="1"/>
  <c r="Q20" i="123"/>
  <c r="Q27" i="123"/>
  <c r="Q29" i="123" s="1"/>
  <c r="R39" i="123" s="1"/>
  <c r="Q19" i="123"/>
  <c r="F93" i="122"/>
  <c r="G72" i="122"/>
  <c r="G73" i="122"/>
  <c r="R25" i="122"/>
  <c r="Q21" i="122"/>
  <c r="Q28" i="122"/>
  <c r="Q30" i="122" s="1"/>
  <c r="R40" i="122" s="1"/>
  <c r="Q18" i="122"/>
  <c r="Q12" i="122"/>
  <c r="Q14" i="122"/>
  <c r="Q23" i="122"/>
  <c r="Q22" i="122"/>
  <c r="D21" i="121"/>
  <c r="D22" i="121" s="1"/>
  <c r="C21" i="121"/>
  <c r="C22" i="121" s="1"/>
  <c r="C12" i="121"/>
  <c r="C13" i="121" s="1"/>
  <c r="D21" i="120"/>
  <c r="D22" i="120" s="1"/>
  <c r="C21" i="120"/>
  <c r="C22" i="120" s="1"/>
  <c r="C12" i="120"/>
  <c r="C13" i="120" s="1"/>
  <c r="D11" i="112"/>
  <c r="V79" i="119"/>
  <c r="R79" i="119"/>
  <c r="F92" i="119" s="1"/>
  <c r="G73" i="119" s="1"/>
  <c r="V65" i="119"/>
  <c r="R65" i="119"/>
  <c r="T58" i="119"/>
  <c r="R58" i="119"/>
  <c r="T57" i="119"/>
  <c r="R57" i="119"/>
  <c r="T56" i="119"/>
  <c r="R56" i="119"/>
  <c r="R59" i="119" s="1"/>
  <c r="V53" i="119"/>
  <c r="R53" i="119"/>
  <c r="V47" i="119"/>
  <c r="Z46" i="119"/>
  <c r="Y46" i="119"/>
  <c r="T46" i="119"/>
  <c r="R46" i="119"/>
  <c r="E91" i="119" s="1"/>
  <c r="F91" i="119" s="1"/>
  <c r="Z45" i="119"/>
  <c r="Y45" i="119"/>
  <c r="T45" i="119"/>
  <c r="R45" i="119"/>
  <c r="E90" i="119" s="1"/>
  <c r="F90" i="119" s="1"/>
  <c r="Z44" i="119"/>
  <c r="Y44" i="119"/>
  <c r="T44" i="119"/>
  <c r="R44" i="119"/>
  <c r="E89" i="119" s="1"/>
  <c r="F89" i="119" s="1"/>
  <c r="Z43" i="119"/>
  <c r="Y43" i="119"/>
  <c r="T43" i="119"/>
  <c r="T47" i="119" s="1"/>
  <c r="R43" i="119"/>
  <c r="V34" i="119"/>
  <c r="R34" i="119"/>
  <c r="F87" i="119" s="1"/>
  <c r="O28" i="119"/>
  <c r="R28" i="119" s="1"/>
  <c r="N28" i="119"/>
  <c r="O27" i="119"/>
  <c r="R27" i="119" s="1"/>
  <c r="R29" i="119" s="1"/>
  <c r="N27" i="119"/>
  <c r="V23" i="119"/>
  <c r="O23" i="119"/>
  <c r="Q23" i="119" s="1"/>
  <c r="N23" i="119"/>
  <c r="V22" i="119"/>
  <c r="O22" i="119"/>
  <c r="R22" i="119" s="1"/>
  <c r="N22" i="119"/>
  <c r="V21" i="119"/>
  <c r="O21" i="119"/>
  <c r="R21" i="119" s="1"/>
  <c r="N21" i="119"/>
  <c r="V20" i="119"/>
  <c r="O20" i="119"/>
  <c r="Q20" i="119" s="1"/>
  <c r="N20" i="119"/>
  <c r="V19" i="119"/>
  <c r="O19" i="119"/>
  <c r="R19" i="119" s="1"/>
  <c r="N19" i="119"/>
  <c r="V18" i="119"/>
  <c r="O18" i="119"/>
  <c r="Q18" i="119" s="1"/>
  <c r="N18" i="119"/>
  <c r="V17" i="119"/>
  <c r="O17" i="119"/>
  <c r="R17" i="119" s="1"/>
  <c r="N17" i="119"/>
  <c r="O13" i="119"/>
  <c r="R13" i="119" s="1"/>
  <c r="N13" i="119"/>
  <c r="R12" i="119"/>
  <c r="Q12" i="119"/>
  <c r="O12" i="119"/>
  <c r="N12" i="119"/>
  <c r="O11" i="119"/>
  <c r="R11" i="119" s="1"/>
  <c r="N11" i="119"/>
  <c r="D5" i="119"/>
  <c r="B2" i="119"/>
  <c r="J59" i="78"/>
  <c r="J92" i="99" s="1"/>
  <c r="J58" i="78"/>
  <c r="J49" i="78"/>
  <c r="J91" i="99" s="1"/>
  <c r="J48" i="78"/>
  <c r="D11" i="116"/>
  <c r="D11" i="114"/>
  <c r="R82" i="118"/>
  <c r="R68" i="118"/>
  <c r="T61" i="118"/>
  <c r="R61" i="118"/>
  <c r="T60" i="118"/>
  <c r="R60" i="118"/>
  <c r="T59" i="118"/>
  <c r="T62" i="118" s="1"/>
  <c r="U84" i="118" s="1"/>
  <c r="R59" i="118"/>
  <c r="R56" i="118"/>
  <c r="U49" i="118"/>
  <c r="T49" i="118"/>
  <c r="R49" i="118"/>
  <c r="E93" i="118" s="1"/>
  <c r="F93" i="118" s="1"/>
  <c r="U48" i="118"/>
  <c r="T48" i="118"/>
  <c r="R48" i="118"/>
  <c r="E92" i="118" s="1"/>
  <c r="F92" i="118" s="1"/>
  <c r="U47" i="118"/>
  <c r="T47" i="118"/>
  <c r="R47" i="118"/>
  <c r="E91" i="118" s="1"/>
  <c r="F91" i="118" s="1"/>
  <c r="U46" i="118"/>
  <c r="T46" i="118"/>
  <c r="R46" i="118"/>
  <c r="R37" i="118"/>
  <c r="F89" i="118" s="1"/>
  <c r="G74" i="118" s="1"/>
  <c r="R31" i="118"/>
  <c r="O31" i="118"/>
  <c r="Q31" i="118" s="1"/>
  <c r="N31" i="118"/>
  <c r="O30" i="118"/>
  <c r="R30" i="118" s="1"/>
  <c r="N30" i="118"/>
  <c r="O26" i="118"/>
  <c r="Q26" i="118" s="1"/>
  <c r="N26" i="118"/>
  <c r="O25" i="118"/>
  <c r="R25" i="118" s="1"/>
  <c r="N25" i="118"/>
  <c r="R24" i="118"/>
  <c r="O24" i="118"/>
  <c r="Q24" i="118" s="1"/>
  <c r="N24" i="118"/>
  <c r="O23" i="118"/>
  <c r="R23" i="118" s="1"/>
  <c r="N23" i="118"/>
  <c r="R19" i="118"/>
  <c r="O19" i="118"/>
  <c r="Q19" i="118" s="1"/>
  <c r="N19" i="118"/>
  <c r="O18" i="118"/>
  <c r="R18" i="118" s="1"/>
  <c r="N18" i="118"/>
  <c r="O17" i="118"/>
  <c r="Q17" i="118" s="1"/>
  <c r="N17" i="118"/>
  <c r="O13" i="118"/>
  <c r="R13" i="118" s="1"/>
  <c r="O12" i="118"/>
  <c r="Q12" i="118" s="1"/>
  <c r="Q11" i="118"/>
  <c r="O11" i="118"/>
  <c r="R11" i="118" s="1"/>
  <c r="R83" i="117"/>
  <c r="F95" i="117" s="1"/>
  <c r="G77" i="117" s="1"/>
  <c r="D11" i="115"/>
  <c r="R69" i="117"/>
  <c r="T62" i="117"/>
  <c r="R62" i="117"/>
  <c r="T61" i="117"/>
  <c r="R61" i="117"/>
  <c r="T60" i="117"/>
  <c r="R60" i="117"/>
  <c r="R63" i="117" s="1"/>
  <c r="R56" i="117"/>
  <c r="U49" i="117"/>
  <c r="T49" i="117"/>
  <c r="R49" i="117"/>
  <c r="E94" i="117" s="1"/>
  <c r="F94" i="117" s="1"/>
  <c r="U48" i="117"/>
  <c r="T48" i="117"/>
  <c r="R48" i="117"/>
  <c r="E93" i="117" s="1"/>
  <c r="F93" i="117" s="1"/>
  <c r="U47" i="117"/>
  <c r="T47" i="117"/>
  <c r="R47" i="117"/>
  <c r="E92" i="117" s="1"/>
  <c r="F92" i="117" s="1"/>
  <c r="U46" i="117"/>
  <c r="T46" i="117"/>
  <c r="R46" i="117"/>
  <c r="E91" i="117" s="1"/>
  <c r="F91" i="117" s="1"/>
  <c r="R37" i="117"/>
  <c r="F90" i="117" s="1"/>
  <c r="G75" i="117" s="1"/>
  <c r="O31" i="117"/>
  <c r="R31" i="117" s="1"/>
  <c r="N31" i="117"/>
  <c r="O30" i="117"/>
  <c r="R30" i="117" s="1"/>
  <c r="N30" i="117"/>
  <c r="O26" i="117"/>
  <c r="R26" i="117" s="1"/>
  <c r="N26" i="117"/>
  <c r="O25" i="117"/>
  <c r="Q25" i="117" s="1"/>
  <c r="N25" i="117"/>
  <c r="O24" i="117"/>
  <c r="R24" i="117" s="1"/>
  <c r="N24" i="117"/>
  <c r="O23" i="117"/>
  <c r="R23" i="117" s="1"/>
  <c r="N23" i="117"/>
  <c r="O19" i="117"/>
  <c r="R19" i="117" s="1"/>
  <c r="N19" i="117"/>
  <c r="O18" i="117"/>
  <c r="R18" i="117" s="1"/>
  <c r="N18" i="117"/>
  <c r="O17" i="117"/>
  <c r="R17" i="117" s="1"/>
  <c r="N17" i="117"/>
  <c r="O13" i="117"/>
  <c r="Q13" i="117" s="1"/>
  <c r="O12" i="117"/>
  <c r="Q12" i="117" s="1"/>
  <c r="O11" i="117"/>
  <c r="R11" i="117" s="1"/>
  <c r="D21" i="116"/>
  <c r="D22" i="116" s="1"/>
  <c r="C21" i="116"/>
  <c r="C22" i="116" s="1"/>
  <c r="C12" i="116"/>
  <c r="C13" i="116" s="1"/>
  <c r="D22" i="115"/>
  <c r="C22" i="115"/>
  <c r="D21" i="115"/>
  <c r="C21" i="115"/>
  <c r="C12" i="115"/>
  <c r="C13" i="115" s="1"/>
  <c r="D21" i="114"/>
  <c r="D22" i="114" s="1"/>
  <c r="C21" i="114"/>
  <c r="C22" i="114" s="1"/>
  <c r="C12" i="114"/>
  <c r="C13" i="114" s="1"/>
  <c r="T24" i="123" l="1"/>
  <c r="J19" i="91"/>
  <c r="R37" i="124"/>
  <c r="T14" i="124"/>
  <c r="R14" i="119"/>
  <c r="R26" i="118"/>
  <c r="T30" i="125"/>
  <c r="R17" i="118"/>
  <c r="R27" i="118" s="1"/>
  <c r="Q22" i="119"/>
  <c r="T63" i="117"/>
  <c r="U85" i="117" s="1"/>
  <c r="R32" i="118"/>
  <c r="Q11" i="119"/>
  <c r="Q13" i="119"/>
  <c r="R18" i="119"/>
  <c r="Q28" i="119"/>
  <c r="T59" i="119"/>
  <c r="Q15" i="126"/>
  <c r="R38" i="126" s="1"/>
  <c r="R13" i="117"/>
  <c r="T50" i="118"/>
  <c r="T14" i="123"/>
  <c r="J33" i="91" s="1"/>
  <c r="J18" i="91"/>
  <c r="R40" i="124"/>
  <c r="N69" i="124" s="1"/>
  <c r="N70" i="124" s="1"/>
  <c r="Q25" i="126"/>
  <c r="R39" i="126" s="1"/>
  <c r="R41" i="126" s="1"/>
  <c r="Q11" i="117"/>
  <c r="Q14" i="117" s="1"/>
  <c r="R40" i="117" s="1"/>
  <c r="Q21" i="119"/>
  <c r="V24" i="119"/>
  <c r="R50" i="118"/>
  <c r="R62" i="118"/>
  <c r="R47" i="119"/>
  <c r="T47" i="123"/>
  <c r="E116" i="99"/>
  <c r="N71" i="123"/>
  <c r="G76" i="117"/>
  <c r="Q18" i="118"/>
  <c r="Q23" i="118"/>
  <c r="Q25" i="118"/>
  <c r="Q31" i="117"/>
  <c r="T50" i="117"/>
  <c r="R32" i="117"/>
  <c r="R25" i="117"/>
  <c r="R27" i="117" s="1"/>
  <c r="Q23" i="117"/>
  <c r="Q18" i="117"/>
  <c r="T15" i="126"/>
  <c r="T30" i="126"/>
  <c r="T25" i="125"/>
  <c r="Q15" i="125"/>
  <c r="R38" i="125" s="1"/>
  <c r="R41" i="125" s="1"/>
  <c r="T15" i="125"/>
  <c r="T24" i="124"/>
  <c r="N71" i="124"/>
  <c r="D10" i="127" s="1"/>
  <c r="D12" i="127" s="1"/>
  <c r="D13" i="127" s="1"/>
  <c r="N73" i="124" s="1"/>
  <c r="T29" i="124"/>
  <c r="R80" i="123"/>
  <c r="N69" i="123"/>
  <c r="N70" i="123" s="1"/>
  <c r="T29" i="123"/>
  <c r="J34" i="91" s="1"/>
  <c r="Q15" i="122"/>
  <c r="Q25" i="122"/>
  <c r="R39" i="122" s="1"/>
  <c r="G71" i="119"/>
  <c r="V80" i="119"/>
  <c r="R24" i="119"/>
  <c r="Q27" i="119"/>
  <c r="Q17" i="119"/>
  <c r="R20" i="119"/>
  <c r="Q19" i="119"/>
  <c r="R23" i="119"/>
  <c r="E88" i="119"/>
  <c r="F88" i="119" s="1"/>
  <c r="G72" i="119" s="1"/>
  <c r="R14" i="118"/>
  <c r="T32" i="118"/>
  <c r="Q14" i="118"/>
  <c r="R40" i="118" s="1"/>
  <c r="R12" i="118"/>
  <c r="Q30" i="118"/>
  <c r="Q32" i="118" s="1"/>
  <c r="R42" i="118" s="1"/>
  <c r="Q13" i="118"/>
  <c r="E90" i="118"/>
  <c r="F90" i="118" s="1"/>
  <c r="F94" i="118"/>
  <c r="G76" i="118" s="1"/>
  <c r="F96" i="117"/>
  <c r="Q30" i="117"/>
  <c r="R12" i="117"/>
  <c r="R14" i="117" s="1"/>
  <c r="Q17" i="117"/>
  <c r="Q19" i="117"/>
  <c r="Q24" i="117"/>
  <c r="Q26" i="117"/>
  <c r="R50" i="117"/>
  <c r="D21" i="113"/>
  <c r="D22" i="113" s="1"/>
  <c r="C21" i="113"/>
  <c r="C22" i="113" s="1"/>
  <c r="C12" i="113"/>
  <c r="C13" i="113" s="1"/>
  <c r="D21" i="112"/>
  <c r="D22" i="112" s="1"/>
  <c r="C21" i="112"/>
  <c r="C22" i="112" s="1"/>
  <c r="C12" i="112"/>
  <c r="C13" i="112" s="1"/>
  <c r="D11" i="101"/>
  <c r="D21" i="111"/>
  <c r="D22" i="111" s="1"/>
  <c r="C21" i="111"/>
  <c r="C22" i="111" s="1"/>
  <c r="C12" i="111"/>
  <c r="C13" i="111" s="1"/>
  <c r="D11" i="111"/>
  <c r="N76" i="83"/>
  <c r="R80" i="124" l="1"/>
  <c r="J56" i="91" s="1"/>
  <c r="T25" i="126"/>
  <c r="Q27" i="118"/>
  <c r="R41" i="118" s="1"/>
  <c r="Q14" i="119"/>
  <c r="R37" i="119" s="1"/>
  <c r="J40" i="91"/>
  <c r="J39" i="91"/>
  <c r="T14" i="117"/>
  <c r="Q29" i="119"/>
  <c r="J57" i="91"/>
  <c r="J29" i="91"/>
  <c r="F95" i="118"/>
  <c r="G75" i="118"/>
  <c r="R43" i="118"/>
  <c r="R83" i="118" s="1"/>
  <c r="Q32" i="117"/>
  <c r="R42" i="117" s="1"/>
  <c r="N72" i="126"/>
  <c r="D10" i="129" s="1"/>
  <c r="D12" i="129" s="1"/>
  <c r="D13" i="129" s="1"/>
  <c r="N74" i="126" s="1"/>
  <c r="R81" i="126"/>
  <c r="N70" i="126"/>
  <c r="N71" i="126" s="1"/>
  <c r="N72" i="125"/>
  <c r="D10" i="128" s="1"/>
  <c r="D12" i="128" s="1"/>
  <c r="D13" i="128" s="1"/>
  <c r="N74" i="125" s="1"/>
  <c r="R81" i="125"/>
  <c r="N70" i="125"/>
  <c r="N71" i="125" s="1"/>
  <c r="T25" i="122"/>
  <c r="R38" i="122"/>
  <c r="R41" i="122" s="1"/>
  <c r="T15" i="122"/>
  <c r="F93" i="119"/>
  <c r="Q24" i="119"/>
  <c r="R38" i="119" s="1"/>
  <c r="T14" i="118"/>
  <c r="Q27" i="117"/>
  <c r="R41" i="117" s="1"/>
  <c r="R43" i="117" l="1"/>
  <c r="N75" i="117" s="1"/>
  <c r="D10" i="115" s="1"/>
  <c r="D12" i="115" s="1"/>
  <c r="D13" i="115" s="1"/>
  <c r="N77" i="117" s="1"/>
  <c r="R39" i="119"/>
  <c r="R40" i="119" s="1"/>
  <c r="T29" i="119"/>
  <c r="T14" i="119"/>
  <c r="T27" i="118"/>
  <c r="N74" i="118"/>
  <c r="D10" i="116" s="1"/>
  <c r="D12" i="116" s="1"/>
  <c r="D13" i="116" s="1"/>
  <c r="N76" i="118" s="1"/>
  <c r="N72" i="118"/>
  <c r="N73" i="118" s="1"/>
  <c r="T32" i="117"/>
  <c r="R84" i="117"/>
  <c r="N73" i="117"/>
  <c r="N74" i="117" s="1"/>
  <c r="T27" i="117"/>
  <c r="R81" i="122"/>
  <c r="N70" i="122"/>
  <c r="N71" i="122" s="1"/>
  <c r="N72" i="122"/>
  <c r="D10" i="121" s="1"/>
  <c r="D12" i="121" s="1"/>
  <c r="D13" i="121" s="1"/>
  <c r="N74" i="122" s="1"/>
  <c r="T24" i="119"/>
  <c r="J103" i="110"/>
  <c r="H103" i="110"/>
  <c r="J102" i="110"/>
  <c r="H102" i="110"/>
  <c r="J101" i="110"/>
  <c r="H101" i="110"/>
  <c r="J100" i="110"/>
  <c r="H100" i="110"/>
  <c r="J99" i="110"/>
  <c r="H99" i="110"/>
  <c r="J98" i="110"/>
  <c r="H98" i="110"/>
  <c r="J97" i="110"/>
  <c r="H97" i="110"/>
  <c r="J96" i="110"/>
  <c r="H96" i="110"/>
  <c r="J95" i="110"/>
  <c r="H95" i="110"/>
  <c r="J94" i="110"/>
  <c r="H94" i="110"/>
  <c r="J93" i="110"/>
  <c r="H93" i="110"/>
  <c r="J92" i="110"/>
  <c r="H92" i="110"/>
  <c r="J91" i="110"/>
  <c r="H91" i="110"/>
  <c r="J90" i="110"/>
  <c r="H90" i="110"/>
  <c r="J89" i="110"/>
  <c r="H89" i="110"/>
  <c r="J88" i="110"/>
  <c r="H88" i="110"/>
  <c r="J87" i="110"/>
  <c r="H87" i="110"/>
  <c r="J86" i="110"/>
  <c r="H86" i="110"/>
  <c r="J85" i="110"/>
  <c r="H85" i="110"/>
  <c r="J84" i="110"/>
  <c r="H84" i="110"/>
  <c r="J83" i="110"/>
  <c r="H83" i="110"/>
  <c r="J82" i="110"/>
  <c r="H82" i="110"/>
  <c r="J81" i="110"/>
  <c r="H81" i="110"/>
  <c r="J80" i="110"/>
  <c r="H80" i="110"/>
  <c r="J79" i="110"/>
  <c r="H79" i="110"/>
  <c r="J78" i="110"/>
  <c r="H78" i="110"/>
  <c r="J77" i="110"/>
  <c r="H77" i="110"/>
  <c r="J76" i="110"/>
  <c r="H76" i="110"/>
  <c r="J75" i="110"/>
  <c r="H75" i="110"/>
  <c r="J74" i="110"/>
  <c r="H74" i="110"/>
  <c r="J73" i="110"/>
  <c r="H73" i="110"/>
  <c r="J72" i="110"/>
  <c r="H72" i="110"/>
  <c r="J71" i="110"/>
  <c r="H71" i="110"/>
  <c r="J70" i="110"/>
  <c r="H70" i="110"/>
  <c r="J69" i="110"/>
  <c r="H69" i="110"/>
  <c r="J68" i="110"/>
  <c r="H68" i="110"/>
  <c r="J67" i="110"/>
  <c r="H67" i="110"/>
  <c r="J66" i="110"/>
  <c r="H66" i="110"/>
  <c r="J65" i="110"/>
  <c r="H65" i="110"/>
  <c r="J64" i="110"/>
  <c r="H64" i="110"/>
  <c r="J63" i="110"/>
  <c r="H63" i="110"/>
  <c r="J62" i="110"/>
  <c r="H62" i="110"/>
  <c r="J61" i="110"/>
  <c r="H61" i="110"/>
  <c r="J60" i="110"/>
  <c r="H60" i="110"/>
  <c r="J59" i="110"/>
  <c r="H59" i="110"/>
  <c r="J58" i="110"/>
  <c r="H58" i="110"/>
  <c r="J57" i="110"/>
  <c r="H57" i="110"/>
  <c r="J56" i="110"/>
  <c r="H56" i="110"/>
  <c r="J55" i="110"/>
  <c r="H55" i="110"/>
  <c r="J54" i="110"/>
  <c r="H54" i="110"/>
  <c r="J53" i="110"/>
  <c r="H53" i="110"/>
  <c r="J52" i="110"/>
  <c r="H52" i="110"/>
  <c r="J51" i="110"/>
  <c r="H51" i="110"/>
  <c r="J50" i="110"/>
  <c r="H50" i="110"/>
  <c r="J49" i="110"/>
  <c r="H49" i="110"/>
  <c r="J48" i="110"/>
  <c r="H48" i="110"/>
  <c r="J47" i="110"/>
  <c r="H47" i="110"/>
  <c r="J46" i="110"/>
  <c r="H46" i="110"/>
  <c r="J45" i="110"/>
  <c r="H45" i="110"/>
  <c r="J44" i="110"/>
  <c r="H44" i="110"/>
  <c r="J43" i="110"/>
  <c r="H43" i="110"/>
  <c r="J42" i="110"/>
  <c r="H42" i="110"/>
  <c r="J41" i="110"/>
  <c r="H41" i="110"/>
  <c r="J40" i="110"/>
  <c r="H40" i="110"/>
  <c r="J39" i="110"/>
  <c r="H39" i="110"/>
  <c r="J38" i="110"/>
  <c r="H38" i="110"/>
  <c r="J37" i="110"/>
  <c r="H37" i="110"/>
  <c r="J36" i="110"/>
  <c r="H36" i="110"/>
  <c r="J35" i="110"/>
  <c r="H35" i="110"/>
  <c r="J34" i="110"/>
  <c r="H34" i="110"/>
  <c r="J33" i="110"/>
  <c r="H33" i="110"/>
  <c r="J32" i="110"/>
  <c r="H32" i="110"/>
  <c r="J31" i="110"/>
  <c r="H31" i="110"/>
  <c r="J30" i="110"/>
  <c r="H30" i="110"/>
  <c r="J29" i="110"/>
  <c r="H29" i="110"/>
  <c r="J28" i="110"/>
  <c r="H28" i="110"/>
  <c r="J27" i="110"/>
  <c r="H27" i="110"/>
  <c r="J26" i="110"/>
  <c r="H26" i="110"/>
  <c r="J25" i="110"/>
  <c r="H25" i="110"/>
  <c r="J24" i="110"/>
  <c r="H24" i="110"/>
  <c r="J23" i="110"/>
  <c r="H23" i="110"/>
  <c r="J22" i="110"/>
  <c r="H22" i="110"/>
  <c r="J21" i="110"/>
  <c r="H21" i="110"/>
  <c r="J20" i="110"/>
  <c r="H20" i="110"/>
  <c r="J19" i="110"/>
  <c r="H19" i="110"/>
  <c r="J18" i="110"/>
  <c r="H18" i="110"/>
  <c r="J17" i="110"/>
  <c r="H17" i="110"/>
  <c r="J16" i="110"/>
  <c r="H16" i="110"/>
  <c r="J15" i="110"/>
  <c r="H15" i="110"/>
  <c r="J14" i="110"/>
  <c r="H14" i="110"/>
  <c r="J13" i="110"/>
  <c r="H13" i="110"/>
  <c r="J12" i="110"/>
  <c r="H12" i="110"/>
  <c r="J11" i="110"/>
  <c r="H11" i="110"/>
  <c r="J10" i="110"/>
  <c r="H10" i="110"/>
  <c r="J9" i="110"/>
  <c r="H9" i="110"/>
  <c r="J8" i="110"/>
  <c r="H8" i="110"/>
  <c r="J7" i="110"/>
  <c r="H7" i="110"/>
  <c r="J6" i="110"/>
  <c r="H6" i="110"/>
  <c r="J5" i="110"/>
  <c r="H5" i="110"/>
  <c r="D4" i="110"/>
  <c r="C19" i="81" s="1"/>
  <c r="A1" i="110"/>
  <c r="J103" i="109"/>
  <c r="H103" i="109"/>
  <c r="J102" i="109"/>
  <c r="H102" i="109"/>
  <c r="J101" i="109"/>
  <c r="H101" i="109"/>
  <c r="J100" i="109"/>
  <c r="H100" i="109"/>
  <c r="J99" i="109"/>
  <c r="H99" i="109"/>
  <c r="J98" i="109"/>
  <c r="H98" i="109"/>
  <c r="J97" i="109"/>
  <c r="H97" i="109"/>
  <c r="J96" i="109"/>
  <c r="H96" i="109"/>
  <c r="J95" i="109"/>
  <c r="H95" i="109"/>
  <c r="J94" i="109"/>
  <c r="H94" i="109"/>
  <c r="J93" i="109"/>
  <c r="H93" i="109"/>
  <c r="J92" i="109"/>
  <c r="H92" i="109"/>
  <c r="J91" i="109"/>
  <c r="H91" i="109"/>
  <c r="J90" i="109"/>
  <c r="H90" i="109"/>
  <c r="J89" i="109"/>
  <c r="H89" i="109"/>
  <c r="J88" i="109"/>
  <c r="H88" i="109"/>
  <c r="J87" i="109"/>
  <c r="H87" i="109"/>
  <c r="J86" i="109"/>
  <c r="H86" i="109"/>
  <c r="J85" i="109"/>
  <c r="H85" i="109"/>
  <c r="J84" i="109"/>
  <c r="H84" i="109"/>
  <c r="J83" i="109"/>
  <c r="H83" i="109"/>
  <c r="J82" i="109"/>
  <c r="H82" i="109"/>
  <c r="J81" i="109"/>
  <c r="H81" i="109"/>
  <c r="J80" i="109"/>
  <c r="H80" i="109"/>
  <c r="J79" i="109"/>
  <c r="H79" i="109"/>
  <c r="J78" i="109"/>
  <c r="H78" i="109"/>
  <c r="J77" i="109"/>
  <c r="H77" i="109"/>
  <c r="J76" i="109"/>
  <c r="H76" i="109"/>
  <c r="J75" i="109"/>
  <c r="H75" i="109"/>
  <c r="J74" i="109"/>
  <c r="H74" i="109"/>
  <c r="J73" i="109"/>
  <c r="H73" i="109"/>
  <c r="J72" i="109"/>
  <c r="H72" i="109"/>
  <c r="J71" i="109"/>
  <c r="H71" i="109"/>
  <c r="J70" i="109"/>
  <c r="H70" i="109"/>
  <c r="J69" i="109"/>
  <c r="H69" i="109"/>
  <c r="J68" i="109"/>
  <c r="H68" i="109"/>
  <c r="J67" i="109"/>
  <c r="H67" i="109"/>
  <c r="J66" i="109"/>
  <c r="H66" i="109"/>
  <c r="J65" i="109"/>
  <c r="H65" i="109"/>
  <c r="J64" i="109"/>
  <c r="H64" i="109"/>
  <c r="J63" i="109"/>
  <c r="H63" i="109"/>
  <c r="J62" i="109"/>
  <c r="H62" i="109"/>
  <c r="J61" i="109"/>
  <c r="H61" i="109"/>
  <c r="J60" i="109"/>
  <c r="H60" i="109"/>
  <c r="J59" i="109"/>
  <c r="H59" i="109"/>
  <c r="J58" i="109"/>
  <c r="H58" i="109"/>
  <c r="J57" i="109"/>
  <c r="H57" i="109"/>
  <c r="J56" i="109"/>
  <c r="H56" i="109"/>
  <c r="J55" i="109"/>
  <c r="H55" i="109"/>
  <c r="J54" i="109"/>
  <c r="H54" i="109"/>
  <c r="J53" i="109"/>
  <c r="H53" i="109"/>
  <c r="J52" i="109"/>
  <c r="H52" i="109"/>
  <c r="J51" i="109"/>
  <c r="H51" i="109"/>
  <c r="J50" i="109"/>
  <c r="H50" i="109"/>
  <c r="J49" i="109"/>
  <c r="H49" i="109"/>
  <c r="J48" i="109"/>
  <c r="H48" i="109"/>
  <c r="J47" i="109"/>
  <c r="H47" i="109"/>
  <c r="J46" i="109"/>
  <c r="H46" i="109"/>
  <c r="J45" i="109"/>
  <c r="H45" i="109"/>
  <c r="J44" i="109"/>
  <c r="H44" i="109"/>
  <c r="J43" i="109"/>
  <c r="H43" i="109"/>
  <c r="J42" i="109"/>
  <c r="H42" i="109"/>
  <c r="J41" i="109"/>
  <c r="H41" i="109"/>
  <c r="J40" i="109"/>
  <c r="H40" i="109"/>
  <c r="J39" i="109"/>
  <c r="H39" i="109"/>
  <c r="J38" i="109"/>
  <c r="H38" i="109"/>
  <c r="J37" i="109"/>
  <c r="H37" i="109"/>
  <c r="J36" i="109"/>
  <c r="H36" i="109"/>
  <c r="J35" i="109"/>
  <c r="H35" i="109"/>
  <c r="J34" i="109"/>
  <c r="H34" i="109"/>
  <c r="J33" i="109"/>
  <c r="H33" i="109"/>
  <c r="J32" i="109"/>
  <c r="H32" i="109"/>
  <c r="J31" i="109"/>
  <c r="H31" i="109"/>
  <c r="J30" i="109"/>
  <c r="H30" i="109"/>
  <c r="J29" i="109"/>
  <c r="H29" i="109"/>
  <c r="J28" i="109"/>
  <c r="H28" i="109"/>
  <c r="J27" i="109"/>
  <c r="H27" i="109"/>
  <c r="J26" i="109"/>
  <c r="H26" i="109"/>
  <c r="J25" i="109"/>
  <c r="H25" i="109"/>
  <c r="J24" i="109"/>
  <c r="H24" i="109"/>
  <c r="J23" i="109"/>
  <c r="H23" i="109"/>
  <c r="J22" i="109"/>
  <c r="H22" i="109"/>
  <c r="J21" i="109"/>
  <c r="H21" i="109"/>
  <c r="J20" i="109"/>
  <c r="H20" i="109"/>
  <c r="J19" i="109"/>
  <c r="H19" i="109"/>
  <c r="J18" i="109"/>
  <c r="H18" i="109"/>
  <c r="J17" i="109"/>
  <c r="H17" i="109"/>
  <c r="J16" i="109"/>
  <c r="H16" i="109"/>
  <c r="J15" i="109"/>
  <c r="H15" i="109"/>
  <c r="J14" i="109"/>
  <c r="H14" i="109"/>
  <c r="J13" i="109"/>
  <c r="H13" i="109"/>
  <c r="J12" i="109"/>
  <c r="H12" i="109"/>
  <c r="J11" i="109"/>
  <c r="H11" i="109"/>
  <c r="J10" i="109"/>
  <c r="H10" i="109"/>
  <c r="J9" i="109"/>
  <c r="H9" i="109"/>
  <c r="J8" i="109"/>
  <c r="H8" i="109"/>
  <c r="J7" i="109"/>
  <c r="H7" i="109"/>
  <c r="J6" i="109"/>
  <c r="H6" i="109"/>
  <c r="J5" i="109"/>
  <c r="H5" i="109"/>
  <c r="D4" i="109"/>
  <c r="A1" i="109"/>
  <c r="N69" i="119" l="1"/>
  <c r="N70" i="119" s="1"/>
  <c r="R80" i="119"/>
  <c r="J56" i="97" s="1"/>
  <c r="N71" i="119"/>
  <c r="D10" i="112" s="1"/>
  <c r="I19" i="78"/>
  <c r="I18" i="78"/>
  <c r="I20" i="78" s="1"/>
  <c r="C18" i="81"/>
  <c r="J4" i="110"/>
  <c r="J19" i="78" s="1"/>
  <c r="J4" i="109"/>
  <c r="J18" i="78" s="1"/>
  <c r="V48" i="89" l="1"/>
  <c r="V50" i="87"/>
  <c r="J106" i="99" s="1"/>
  <c r="V80" i="89"/>
  <c r="V82" i="87"/>
  <c r="J111" i="99" s="1"/>
  <c r="J57" i="78" l="1"/>
  <c r="J45" i="99" s="1"/>
  <c r="J43" i="78"/>
  <c r="J34" i="78"/>
  <c r="N84" i="77"/>
  <c r="R59" i="89" l="1"/>
  <c r="R58" i="89"/>
  <c r="R57" i="89"/>
  <c r="R47" i="89"/>
  <c r="E91" i="89" s="1"/>
  <c r="F91" i="89" s="1"/>
  <c r="R46" i="89"/>
  <c r="E90" i="89" s="1"/>
  <c r="F90" i="89" s="1"/>
  <c r="R45" i="89"/>
  <c r="E89" i="89" s="1"/>
  <c r="F89" i="89" s="1"/>
  <c r="R44" i="89"/>
  <c r="E88" i="89" s="1"/>
  <c r="F88" i="89" s="1"/>
  <c r="R61" i="87"/>
  <c r="R60" i="87"/>
  <c r="R59" i="87"/>
  <c r="R49" i="87"/>
  <c r="R48" i="87"/>
  <c r="R47" i="87"/>
  <c r="R46" i="87"/>
  <c r="R63" i="84"/>
  <c r="R62" i="84"/>
  <c r="R60" i="84"/>
  <c r="R50" i="84"/>
  <c r="E95" i="84" s="1"/>
  <c r="F95" i="84" s="1"/>
  <c r="R49" i="84"/>
  <c r="E94" i="84" s="1"/>
  <c r="F94" i="84" s="1"/>
  <c r="R48" i="84"/>
  <c r="E93" i="84" s="1"/>
  <c r="F93" i="84" s="1"/>
  <c r="R47" i="84"/>
  <c r="E92" i="84" s="1"/>
  <c r="F92" i="84" s="1"/>
  <c r="R66" i="83"/>
  <c r="R65" i="83"/>
  <c r="R63" i="83"/>
  <c r="R53" i="83"/>
  <c r="E97" i="83" s="1"/>
  <c r="R52" i="83"/>
  <c r="E96" i="83" s="1"/>
  <c r="F96" i="83" s="1"/>
  <c r="R51" i="83"/>
  <c r="E95" i="83" s="1"/>
  <c r="F95" i="83" s="1"/>
  <c r="R50" i="83"/>
  <c r="R74" i="77"/>
  <c r="R73" i="77"/>
  <c r="R70" i="77"/>
  <c r="R60" i="77"/>
  <c r="R59" i="77"/>
  <c r="R58" i="77"/>
  <c r="R57" i="77"/>
  <c r="G73" i="89" l="1"/>
  <c r="G77" i="84"/>
  <c r="F97" i="83"/>
  <c r="E94" i="83"/>
  <c r="E91" i="87"/>
  <c r="F91" i="87" s="1"/>
  <c r="B2" i="99" l="1"/>
  <c r="B2" i="78" l="1"/>
  <c r="G2" i="78"/>
  <c r="E7" i="83" l="1"/>
  <c r="E5" i="83"/>
  <c r="D11" i="83"/>
  <c r="E7" i="77"/>
  <c r="E5" i="77"/>
  <c r="C16" i="81"/>
  <c r="N28" i="83" l="1"/>
  <c r="N30" i="83"/>
  <c r="N29" i="83"/>
  <c r="N15" i="83"/>
  <c r="N27" i="83"/>
  <c r="N25" i="83"/>
  <c r="N26" i="83"/>
  <c r="E9" i="83"/>
  <c r="E9" i="77"/>
  <c r="D11" i="100"/>
  <c r="D11" i="47"/>
  <c r="D21" i="102"/>
  <c r="D22" i="102" s="1"/>
  <c r="C21" i="102"/>
  <c r="C22" i="102" s="1"/>
  <c r="C12" i="102"/>
  <c r="C13" i="102" s="1"/>
  <c r="D21" i="101"/>
  <c r="D22" i="101" s="1"/>
  <c r="C21" i="101"/>
  <c r="C22" i="101" s="1"/>
  <c r="C12" i="101"/>
  <c r="C13" i="101" s="1"/>
  <c r="D21" i="100"/>
  <c r="D22" i="100" s="1"/>
  <c r="C21" i="100"/>
  <c r="C22" i="100" s="1"/>
  <c r="C12" i="100"/>
  <c r="C13" i="100" s="1"/>
  <c r="B29" i="97" l="1"/>
  <c r="J7" i="97"/>
  <c r="J6" i="97"/>
  <c r="J5" i="97"/>
  <c r="F14" i="92"/>
  <c r="F13" i="92"/>
  <c r="F12" i="92"/>
  <c r="F11" i="92"/>
  <c r="F10" i="92"/>
  <c r="F9" i="92"/>
  <c r="F8" i="92"/>
  <c r="F7" i="92"/>
  <c r="B2" i="92"/>
  <c r="J53" i="97" l="1"/>
  <c r="F16" i="92"/>
  <c r="D10" i="102" l="1"/>
  <c r="D12" i="102" s="1"/>
  <c r="D13" i="102" s="1"/>
  <c r="D10" i="113"/>
  <c r="D12" i="113" s="1"/>
  <c r="D13" i="113" s="1"/>
  <c r="J5" i="91"/>
  <c r="B29" i="91"/>
  <c r="J7" i="91"/>
  <c r="J6" i="91"/>
  <c r="D12" i="112" l="1"/>
  <c r="D13" i="112" s="1"/>
  <c r="S101" i="83" s="1"/>
  <c r="J53" i="91"/>
  <c r="J47" i="99" s="1"/>
  <c r="J7" i="78"/>
  <c r="J6" i="78"/>
  <c r="I16" i="131" l="1"/>
  <c r="I16" i="130"/>
  <c r="F6" i="130" s="1"/>
  <c r="J8" i="97"/>
  <c r="J8" i="91"/>
  <c r="R80" i="89"/>
  <c r="V66" i="89"/>
  <c r="R66" i="89"/>
  <c r="J41" i="97" s="1"/>
  <c r="T59" i="89"/>
  <c r="T57" i="89"/>
  <c r="V54" i="89"/>
  <c r="R54" i="89"/>
  <c r="Z47" i="89"/>
  <c r="Y47" i="89"/>
  <c r="T47" i="89"/>
  <c r="Z46" i="89"/>
  <c r="Y46" i="89"/>
  <c r="T46" i="89"/>
  <c r="Z45" i="89"/>
  <c r="Y45" i="89"/>
  <c r="T45" i="89"/>
  <c r="Z44" i="89"/>
  <c r="Y44" i="89"/>
  <c r="T44" i="89"/>
  <c r="R35" i="89"/>
  <c r="F87" i="89" s="1"/>
  <c r="V34" i="89"/>
  <c r="V35" i="89" s="1"/>
  <c r="O29" i="89"/>
  <c r="Q29" i="89" s="1"/>
  <c r="N29" i="89"/>
  <c r="O28" i="89"/>
  <c r="R28" i="89" s="1"/>
  <c r="N28" i="89"/>
  <c r="V24" i="89"/>
  <c r="O24" i="89"/>
  <c r="R24" i="89" s="1"/>
  <c r="N24" i="89"/>
  <c r="V23" i="89"/>
  <c r="O23" i="89"/>
  <c r="R23" i="89" s="1"/>
  <c r="N23" i="89"/>
  <c r="V22" i="89"/>
  <c r="O22" i="89"/>
  <c r="R22" i="89" s="1"/>
  <c r="N22" i="89"/>
  <c r="V21" i="89"/>
  <c r="O21" i="89"/>
  <c r="R21" i="89" s="1"/>
  <c r="N21" i="89"/>
  <c r="V20" i="89"/>
  <c r="O20" i="89"/>
  <c r="N20" i="89"/>
  <c r="V19" i="89"/>
  <c r="O19" i="89"/>
  <c r="N19" i="89"/>
  <c r="V18" i="89"/>
  <c r="O18" i="89"/>
  <c r="R18" i="89" s="1"/>
  <c r="N18" i="89"/>
  <c r="O14" i="89"/>
  <c r="R14" i="89" s="1"/>
  <c r="N14" i="89"/>
  <c r="O13" i="89"/>
  <c r="Q13" i="89" s="1"/>
  <c r="N13" i="89"/>
  <c r="O12" i="89"/>
  <c r="R12" i="89" s="1"/>
  <c r="N12" i="89"/>
  <c r="B2" i="89"/>
  <c r="V68" i="87"/>
  <c r="V56" i="87"/>
  <c r="J107" i="99" s="1"/>
  <c r="F6" i="131" l="1"/>
  <c r="J16" i="131"/>
  <c r="K16" i="131" s="1"/>
  <c r="G72" i="89"/>
  <c r="F92" i="89"/>
  <c r="G74" i="89" s="1"/>
  <c r="J43" i="97"/>
  <c r="J109" i="99"/>
  <c r="Q19" i="89"/>
  <c r="R19" i="89"/>
  <c r="Q20" i="89"/>
  <c r="R20" i="89"/>
  <c r="V37" i="87"/>
  <c r="J104" i="99" s="1"/>
  <c r="R60" i="89"/>
  <c r="R29" i="89"/>
  <c r="R30" i="89" s="1"/>
  <c r="T58" i="89"/>
  <c r="T60" i="89" s="1"/>
  <c r="J44" i="97" s="1"/>
  <c r="Q28" i="89"/>
  <c r="Q30" i="89" s="1"/>
  <c r="R40" i="89" s="1"/>
  <c r="Q21" i="89"/>
  <c r="V25" i="89"/>
  <c r="Q18" i="89"/>
  <c r="T48" i="89"/>
  <c r="Q22" i="89"/>
  <c r="R13" i="89"/>
  <c r="R15" i="89" s="1"/>
  <c r="Q24" i="89"/>
  <c r="R48" i="89"/>
  <c r="Q14" i="89"/>
  <c r="Q12" i="89"/>
  <c r="Q23" i="89"/>
  <c r="V26" i="87"/>
  <c r="V25" i="87"/>
  <c r="V24" i="87"/>
  <c r="V20" i="87"/>
  <c r="V19" i="87"/>
  <c r="V18" i="87"/>
  <c r="V17" i="87"/>
  <c r="Y49" i="87"/>
  <c r="Y48" i="87"/>
  <c r="Y47" i="87"/>
  <c r="Y46" i="87"/>
  <c r="R82" i="87"/>
  <c r="J49" i="99" s="1"/>
  <c r="R68" i="87"/>
  <c r="J43" i="99" s="1"/>
  <c r="T61" i="87"/>
  <c r="T60" i="87"/>
  <c r="T59" i="87"/>
  <c r="R56" i="87"/>
  <c r="J37" i="99" s="1"/>
  <c r="Z49" i="87"/>
  <c r="T49" i="87"/>
  <c r="E94" i="87"/>
  <c r="F94" i="87" s="1"/>
  <c r="Z48" i="87"/>
  <c r="Z47" i="87"/>
  <c r="Z46" i="87"/>
  <c r="T46" i="87"/>
  <c r="R37" i="87"/>
  <c r="J28" i="99" s="1"/>
  <c r="O31" i="87"/>
  <c r="R31" i="87" s="1"/>
  <c r="N31" i="87"/>
  <c r="O30" i="87"/>
  <c r="R30" i="87" s="1"/>
  <c r="N30" i="87"/>
  <c r="O26" i="87"/>
  <c r="R26" i="87" s="1"/>
  <c r="N26" i="87"/>
  <c r="O25" i="87"/>
  <c r="N25" i="87"/>
  <c r="O24" i="87"/>
  <c r="R24" i="87" s="1"/>
  <c r="N24" i="87"/>
  <c r="O20" i="87"/>
  <c r="R20" i="87" s="1"/>
  <c r="N20" i="87"/>
  <c r="O19" i="87"/>
  <c r="R19" i="87" s="1"/>
  <c r="N19" i="87"/>
  <c r="O18" i="87"/>
  <c r="R18" i="87" s="1"/>
  <c r="N18" i="87"/>
  <c r="O17" i="87"/>
  <c r="R17" i="87" s="1"/>
  <c r="N17" i="87"/>
  <c r="O13" i="87"/>
  <c r="Q13" i="87" s="1"/>
  <c r="N13" i="87"/>
  <c r="O12" i="87"/>
  <c r="R12" i="87" s="1"/>
  <c r="N12" i="87"/>
  <c r="O11" i="87"/>
  <c r="R11" i="87" s="1"/>
  <c r="N11" i="87"/>
  <c r="B2" i="87"/>
  <c r="B2" i="74"/>
  <c r="F93" i="89" l="1"/>
  <c r="Q25" i="87"/>
  <c r="R25" i="87"/>
  <c r="F95" i="87"/>
  <c r="G76" i="87" s="1"/>
  <c r="V81" i="89"/>
  <c r="J62" i="97" s="1"/>
  <c r="F90" i="87"/>
  <c r="G74" i="87" s="1"/>
  <c r="T47" i="87"/>
  <c r="E92" i="87"/>
  <c r="F92" i="87" s="1"/>
  <c r="T48" i="87"/>
  <c r="E93" i="87"/>
  <c r="F93" i="87" s="1"/>
  <c r="T30" i="89"/>
  <c r="J40" i="97" s="1"/>
  <c r="Q15" i="89"/>
  <c r="R38" i="89" s="1"/>
  <c r="J35" i="97"/>
  <c r="J26" i="97"/>
  <c r="J28" i="97"/>
  <c r="J37" i="97"/>
  <c r="J21" i="97"/>
  <c r="J24" i="97"/>
  <c r="Q25" i="89"/>
  <c r="R39" i="89" s="1"/>
  <c r="R25" i="89"/>
  <c r="V27" i="87"/>
  <c r="J102" i="99" s="1"/>
  <c r="R62" i="87"/>
  <c r="J40" i="99" s="1"/>
  <c r="R13" i="87"/>
  <c r="R14" i="87" s="1"/>
  <c r="J19" i="99" s="1"/>
  <c r="Q11" i="87"/>
  <c r="Q31" i="87"/>
  <c r="T62" i="87"/>
  <c r="R32" i="87"/>
  <c r="J25" i="99" s="1"/>
  <c r="Q18" i="87"/>
  <c r="Q12" i="87"/>
  <c r="R27" i="87"/>
  <c r="J22" i="99" s="1"/>
  <c r="Q30" i="87"/>
  <c r="Q17" i="87"/>
  <c r="Q19" i="87"/>
  <c r="Q24" i="87"/>
  <c r="Q26" i="87"/>
  <c r="Q20" i="87"/>
  <c r="R50" i="87"/>
  <c r="J34" i="99" s="1"/>
  <c r="R84" i="84"/>
  <c r="R70" i="84"/>
  <c r="T63" i="84"/>
  <c r="T62" i="84"/>
  <c r="T60" i="84"/>
  <c r="R57" i="84"/>
  <c r="U50" i="84"/>
  <c r="T50" i="84"/>
  <c r="U49" i="84"/>
  <c r="T49" i="84"/>
  <c r="U48" i="84"/>
  <c r="T48" i="84"/>
  <c r="U47" i="84"/>
  <c r="T47" i="84"/>
  <c r="R38" i="84"/>
  <c r="F91" i="84" s="1"/>
  <c r="O32" i="84"/>
  <c r="Q32" i="84" s="1"/>
  <c r="N32" i="84"/>
  <c r="O30" i="84"/>
  <c r="R30" i="84" s="1"/>
  <c r="N30" i="84"/>
  <c r="O26" i="84"/>
  <c r="N26" i="84"/>
  <c r="O25" i="84"/>
  <c r="R25" i="84" s="1"/>
  <c r="N25" i="84"/>
  <c r="O24" i="84"/>
  <c r="N24" i="84"/>
  <c r="O23" i="84"/>
  <c r="R23" i="84" s="1"/>
  <c r="N23" i="84"/>
  <c r="O19" i="84"/>
  <c r="N19" i="84"/>
  <c r="O18" i="84"/>
  <c r="R18" i="84" s="1"/>
  <c r="N18" i="84"/>
  <c r="O17" i="84"/>
  <c r="Q17" i="84" s="1"/>
  <c r="N17" i="84"/>
  <c r="O13" i="84"/>
  <c r="R13" i="84" s="1"/>
  <c r="O12" i="84"/>
  <c r="R12" i="84" s="1"/>
  <c r="O11" i="84"/>
  <c r="R11" i="84" s="1"/>
  <c r="N35" i="83"/>
  <c r="F98" i="83"/>
  <c r="G81" i="83" s="1"/>
  <c r="R73" i="83"/>
  <c r="T66" i="83"/>
  <c r="T65" i="83"/>
  <c r="T63" i="83"/>
  <c r="R60" i="83"/>
  <c r="U53" i="83"/>
  <c r="T53" i="83"/>
  <c r="U52" i="83"/>
  <c r="T52" i="83"/>
  <c r="U51" i="83"/>
  <c r="T51" i="83"/>
  <c r="U50" i="83"/>
  <c r="R41" i="83"/>
  <c r="F93" i="83" s="1"/>
  <c r="G79" i="83" s="1"/>
  <c r="O35" i="83"/>
  <c r="Q35" i="83" s="1"/>
  <c r="O34" i="83"/>
  <c r="R34" i="83" s="1"/>
  <c r="O24" i="83"/>
  <c r="R24" i="83" s="1"/>
  <c r="O23" i="83"/>
  <c r="R23" i="83" s="1"/>
  <c r="O22" i="83"/>
  <c r="R22" i="83" s="1"/>
  <c r="O21" i="83"/>
  <c r="R21" i="83" s="1"/>
  <c r="O17" i="83"/>
  <c r="R17" i="83" s="1"/>
  <c r="O16" i="83"/>
  <c r="R16" i="83" s="1"/>
  <c r="O15" i="83"/>
  <c r="Q15" i="83" s="1"/>
  <c r="B2" i="83"/>
  <c r="T74" i="77"/>
  <c r="T70" i="77"/>
  <c r="T73" i="77"/>
  <c r="E105" i="77"/>
  <c r="F105" i="77" s="1"/>
  <c r="E103" i="77"/>
  <c r="F103" i="77" s="1"/>
  <c r="U60" i="77"/>
  <c r="U59" i="77"/>
  <c r="U58" i="77"/>
  <c r="U57" i="77"/>
  <c r="T60" i="77"/>
  <c r="T58" i="77"/>
  <c r="G76" i="84" l="1"/>
  <c r="J50" i="78"/>
  <c r="F96" i="84"/>
  <c r="G78" i="84" s="1"/>
  <c r="G75" i="87"/>
  <c r="T50" i="87"/>
  <c r="Q19" i="84"/>
  <c r="R19" i="84"/>
  <c r="Q26" i="84"/>
  <c r="R26" i="84"/>
  <c r="Q24" i="84"/>
  <c r="R24" i="84"/>
  <c r="J112" i="99"/>
  <c r="V83" i="87"/>
  <c r="J63" i="91"/>
  <c r="F96" i="87"/>
  <c r="E115" i="99" s="1"/>
  <c r="T59" i="77"/>
  <c r="E104" i="77"/>
  <c r="F104" i="77" s="1"/>
  <c r="T57" i="77"/>
  <c r="E102" i="77"/>
  <c r="F102" i="77" s="1"/>
  <c r="G88" i="77" s="1"/>
  <c r="N22" i="83"/>
  <c r="N17" i="83"/>
  <c r="N16" i="83"/>
  <c r="T15" i="89"/>
  <c r="J39" i="97" s="1"/>
  <c r="R41" i="89"/>
  <c r="R75" i="77"/>
  <c r="R35" i="83"/>
  <c r="R36" i="83" s="1"/>
  <c r="Q14" i="87"/>
  <c r="R40" i="87" s="1"/>
  <c r="T75" i="77"/>
  <c r="J45" i="78" s="1"/>
  <c r="J19" i="97"/>
  <c r="Q17" i="83"/>
  <c r="J25" i="97"/>
  <c r="J23" i="97"/>
  <c r="R31" i="83"/>
  <c r="T64" i="84"/>
  <c r="J51" i="78" s="1"/>
  <c r="J38" i="97"/>
  <c r="R67" i="83"/>
  <c r="T25" i="89"/>
  <c r="J20" i="97"/>
  <c r="J18" i="97"/>
  <c r="Q32" i="87"/>
  <c r="R42" i="87" s="1"/>
  <c r="Q27" i="87"/>
  <c r="R41" i="87" s="1"/>
  <c r="R54" i="83"/>
  <c r="R32" i="84"/>
  <c r="R33" i="84" s="1"/>
  <c r="Q11" i="84"/>
  <c r="T51" i="84"/>
  <c r="R14" i="84"/>
  <c r="R64" i="84"/>
  <c r="Q13" i="84"/>
  <c r="R51" i="84"/>
  <c r="Q23" i="84"/>
  <c r="R17" i="84"/>
  <c r="Q18" i="84"/>
  <c r="Q25" i="84"/>
  <c r="Q12" i="84"/>
  <c r="Q30" i="84"/>
  <c r="Q33" i="84" s="1"/>
  <c r="R43" i="84" s="1"/>
  <c r="R15" i="83"/>
  <c r="R18" i="83" s="1"/>
  <c r="N24" i="83"/>
  <c r="N34" i="83"/>
  <c r="N23" i="83"/>
  <c r="N21" i="83"/>
  <c r="T67" i="83"/>
  <c r="U89" i="83" s="1"/>
  <c r="Q22" i="83"/>
  <c r="Q24" i="83"/>
  <c r="T50" i="83"/>
  <c r="T54" i="83" s="1"/>
  <c r="Q16" i="83"/>
  <c r="Q34" i="83"/>
  <c r="Q36" i="83" s="1"/>
  <c r="R46" i="83" s="1"/>
  <c r="Q21" i="83"/>
  <c r="Q23" i="83"/>
  <c r="R61" i="77"/>
  <c r="F97" i="84" l="1"/>
  <c r="N72" i="89"/>
  <c r="D10" i="120" s="1"/>
  <c r="D12" i="120" s="1"/>
  <c r="D13" i="120" s="1"/>
  <c r="N74" i="89" s="1"/>
  <c r="R81" i="89"/>
  <c r="J61" i="97"/>
  <c r="J63" i="97" s="1"/>
  <c r="J33" i="99"/>
  <c r="J35" i="99" s="1"/>
  <c r="X61" i="77"/>
  <c r="J39" i="99"/>
  <c r="J41" i="99" s="1"/>
  <c r="X75" i="77"/>
  <c r="N70" i="89"/>
  <c r="N71" i="89" s="1"/>
  <c r="T61" i="77"/>
  <c r="T33" i="84"/>
  <c r="J47" i="78" s="1"/>
  <c r="Q18" i="83"/>
  <c r="T14" i="87"/>
  <c r="J33" i="97" s="1"/>
  <c r="Q14" i="84"/>
  <c r="R41" i="84" s="1"/>
  <c r="T36" i="83"/>
  <c r="U86" i="84"/>
  <c r="R43" i="87"/>
  <c r="J31" i="99" s="1"/>
  <c r="T32" i="87"/>
  <c r="T27" i="87"/>
  <c r="R27" i="84"/>
  <c r="Q27" i="84"/>
  <c r="R42" i="84" s="1"/>
  <c r="Q31" i="83"/>
  <c r="R45" i="83" s="1"/>
  <c r="B36" i="78"/>
  <c r="B2" i="77"/>
  <c r="A1" i="80"/>
  <c r="A1" i="79"/>
  <c r="J103" i="80"/>
  <c r="H103" i="80"/>
  <c r="J102" i="80"/>
  <c r="H102" i="80"/>
  <c r="J101" i="80"/>
  <c r="H101" i="80"/>
  <c r="J100" i="80"/>
  <c r="H100" i="80"/>
  <c r="J99" i="80"/>
  <c r="H99" i="80"/>
  <c r="J98" i="80"/>
  <c r="H98" i="80"/>
  <c r="J97" i="80"/>
  <c r="H97" i="80"/>
  <c r="J96" i="80"/>
  <c r="H96" i="80"/>
  <c r="J95" i="80"/>
  <c r="H95" i="80"/>
  <c r="J94" i="80"/>
  <c r="H94" i="80"/>
  <c r="J93" i="80"/>
  <c r="H93" i="80"/>
  <c r="J92" i="80"/>
  <c r="H92" i="80"/>
  <c r="J91" i="80"/>
  <c r="H91" i="80"/>
  <c r="J90" i="80"/>
  <c r="H90" i="80"/>
  <c r="J89" i="80"/>
  <c r="H89" i="80"/>
  <c r="J88" i="80"/>
  <c r="H88" i="80"/>
  <c r="J87" i="80"/>
  <c r="H87" i="80"/>
  <c r="J86" i="80"/>
  <c r="H86" i="80"/>
  <c r="J85" i="80"/>
  <c r="H85" i="80"/>
  <c r="J84" i="80"/>
  <c r="H84" i="80"/>
  <c r="J83" i="80"/>
  <c r="H83" i="80"/>
  <c r="J82" i="80"/>
  <c r="H82" i="80"/>
  <c r="J81" i="80"/>
  <c r="H81" i="80"/>
  <c r="J80" i="80"/>
  <c r="H80" i="80"/>
  <c r="J79" i="80"/>
  <c r="H79" i="80"/>
  <c r="J78" i="80"/>
  <c r="H78" i="80"/>
  <c r="J77" i="80"/>
  <c r="H77" i="80"/>
  <c r="J76" i="80"/>
  <c r="H76" i="80"/>
  <c r="J75" i="80"/>
  <c r="H75" i="80"/>
  <c r="J74" i="80"/>
  <c r="H74" i="80"/>
  <c r="J73" i="80"/>
  <c r="H73" i="80"/>
  <c r="J72" i="80"/>
  <c r="H72" i="80"/>
  <c r="J71" i="80"/>
  <c r="H71" i="80"/>
  <c r="J70" i="80"/>
  <c r="H70" i="80"/>
  <c r="J69" i="80"/>
  <c r="H69" i="80"/>
  <c r="J68" i="80"/>
  <c r="H68" i="80"/>
  <c r="J67" i="80"/>
  <c r="H67" i="80"/>
  <c r="J66" i="80"/>
  <c r="H66" i="80"/>
  <c r="J65" i="80"/>
  <c r="H65" i="80"/>
  <c r="J64" i="80"/>
  <c r="H64" i="80"/>
  <c r="J63" i="80"/>
  <c r="H63" i="80"/>
  <c r="J62" i="80"/>
  <c r="H62" i="80"/>
  <c r="J61" i="80"/>
  <c r="H61" i="80"/>
  <c r="J60" i="80"/>
  <c r="H60" i="80"/>
  <c r="J59" i="80"/>
  <c r="H59" i="80"/>
  <c r="J58" i="80"/>
  <c r="H58" i="80"/>
  <c r="J57" i="80"/>
  <c r="H57" i="80"/>
  <c r="J56" i="80"/>
  <c r="H56" i="80"/>
  <c r="J55" i="80"/>
  <c r="H55" i="80"/>
  <c r="J54" i="80"/>
  <c r="H54" i="80"/>
  <c r="J53" i="80"/>
  <c r="H53" i="80"/>
  <c r="J52" i="80"/>
  <c r="H52" i="80"/>
  <c r="J51" i="80"/>
  <c r="H51" i="80"/>
  <c r="J50" i="80"/>
  <c r="H50" i="80"/>
  <c r="J49" i="80"/>
  <c r="H49" i="80"/>
  <c r="J48" i="80"/>
  <c r="H48" i="80"/>
  <c r="J47" i="80"/>
  <c r="H47" i="80"/>
  <c r="J46" i="80"/>
  <c r="H46" i="80"/>
  <c r="J45" i="80"/>
  <c r="H45" i="80"/>
  <c r="J44" i="80"/>
  <c r="H44" i="80"/>
  <c r="J43" i="80"/>
  <c r="H43" i="80"/>
  <c r="J42" i="80"/>
  <c r="H42" i="80"/>
  <c r="J41" i="80"/>
  <c r="H41" i="80"/>
  <c r="J40" i="80"/>
  <c r="H40" i="80"/>
  <c r="J39" i="80"/>
  <c r="H39" i="80"/>
  <c r="J38" i="80"/>
  <c r="H38" i="80"/>
  <c r="J37" i="80"/>
  <c r="H37" i="80"/>
  <c r="J36" i="80"/>
  <c r="H36" i="80"/>
  <c r="J35" i="80"/>
  <c r="H35" i="80"/>
  <c r="J34" i="80"/>
  <c r="H34" i="80"/>
  <c r="J33" i="80"/>
  <c r="H33" i="80"/>
  <c r="J32" i="80"/>
  <c r="H32" i="80"/>
  <c r="J31" i="80"/>
  <c r="H31" i="80"/>
  <c r="J30" i="80"/>
  <c r="H30" i="80"/>
  <c r="J29" i="80"/>
  <c r="H29" i="80"/>
  <c r="J28" i="80"/>
  <c r="H28" i="80"/>
  <c r="J27" i="80"/>
  <c r="H27" i="80"/>
  <c r="J26" i="80"/>
  <c r="H26" i="80"/>
  <c r="J25" i="80"/>
  <c r="H25" i="80"/>
  <c r="J24" i="80"/>
  <c r="H24" i="80"/>
  <c r="J23" i="80"/>
  <c r="H23" i="80"/>
  <c r="J22" i="80"/>
  <c r="H22" i="80"/>
  <c r="J21" i="80"/>
  <c r="H21" i="80"/>
  <c r="J20" i="80"/>
  <c r="H20" i="80"/>
  <c r="J19" i="80"/>
  <c r="H19" i="80"/>
  <c r="J18" i="80"/>
  <c r="H18" i="80"/>
  <c r="J17" i="80"/>
  <c r="H17" i="80"/>
  <c r="J16" i="80"/>
  <c r="H16" i="80"/>
  <c r="J15" i="80"/>
  <c r="H15" i="80"/>
  <c r="J14" i="80"/>
  <c r="H14" i="80"/>
  <c r="J13" i="80"/>
  <c r="H13" i="80"/>
  <c r="J12" i="80"/>
  <c r="H12" i="80"/>
  <c r="J11" i="80"/>
  <c r="H11" i="80"/>
  <c r="J10" i="80"/>
  <c r="H10" i="80"/>
  <c r="J9" i="80"/>
  <c r="H9" i="80"/>
  <c r="J8" i="80"/>
  <c r="H8" i="80"/>
  <c r="J7" i="80"/>
  <c r="H7" i="80"/>
  <c r="J6" i="80"/>
  <c r="H6" i="80"/>
  <c r="J5" i="80"/>
  <c r="H5" i="80"/>
  <c r="D4" i="80"/>
  <c r="J103" i="79"/>
  <c r="H103" i="79"/>
  <c r="J102" i="79"/>
  <c r="H102" i="79"/>
  <c r="J101" i="79"/>
  <c r="H101" i="79"/>
  <c r="J100" i="79"/>
  <c r="H100" i="79"/>
  <c r="J99" i="79"/>
  <c r="H99" i="79"/>
  <c r="J98" i="79"/>
  <c r="H98" i="79"/>
  <c r="J97" i="79"/>
  <c r="H97" i="79"/>
  <c r="J96" i="79"/>
  <c r="H96" i="79"/>
  <c r="J95" i="79"/>
  <c r="H95" i="79"/>
  <c r="J94" i="79"/>
  <c r="H94" i="79"/>
  <c r="J93" i="79"/>
  <c r="H93" i="79"/>
  <c r="J92" i="79"/>
  <c r="H92" i="79"/>
  <c r="J91" i="79"/>
  <c r="H91" i="79"/>
  <c r="J90" i="79"/>
  <c r="H90" i="79"/>
  <c r="J89" i="79"/>
  <c r="H89" i="79"/>
  <c r="J88" i="79"/>
  <c r="H88" i="79"/>
  <c r="J87" i="79"/>
  <c r="H87" i="79"/>
  <c r="J86" i="79"/>
  <c r="H86" i="79"/>
  <c r="J85" i="79"/>
  <c r="H85" i="79"/>
  <c r="J84" i="79"/>
  <c r="H84" i="79"/>
  <c r="J83" i="79"/>
  <c r="H83" i="79"/>
  <c r="J82" i="79"/>
  <c r="H82" i="79"/>
  <c r="J81" i="79"/>
  <c r="H81" i="79"/>
  <c r="J80" i="79"/>
  <c r="H80" i="79"/>
  <c r="J79" i="79"/>
  <c r="H79" i="79"/>
  <c r="J78" i="79"/>
  <c r="H78" i="79"/>
  <c r="J77" i="79"/>
  <c r="H77" i="79"/>
  <c r="J76" i="79"/>
  <c r="H76" i="79"/>
  <c r="J75" i="79"/>
  <c r="H75" i="79"/>
  <c r="J74" i="79"/>
  <c r="H74" i="79"/>
  <c r="J73" i="79"/>
  <c r="H73" i="79"/>
  <c r="J72" i="79"/>
  <c r="H72" i="79"/>
  <c r="J71" i="79"/>
  <c r="H71" i="79"/>
  <c r="J70" i="79"/>
  <c r="H70" i="79"/>
  <c r="J69" i="79"/>
  <c r="H69" i="79"/>
  <c r="J68" i="79"/>
  <c r="H68" i="79"/>
  <c r="J67" i="79"/>
  <c r="H67" i="79"/>
  <c r="J66" i="79"/>
  <c r="H66" i="79"/>
  <c r="J65" i="79"/>
  <c r="H65" i="79"/>
  <c r="J64" i="79"/>
  <c r="H64" i="79"/>
  <c r="J63" i="79"/>
  <c r="H63" i="79"/>
  <c r="J62" i="79"/>
  <c r="H62" i="79"/>
  <c r="J61" i="79"/>
  <c r="H61" i="79"/>
  <c r="J60" i="79"/>
  <c r="H60" i="79"/>
  <c r="J59" i="79"/>
  <c r="H59" i="79"/>
  <c r="J58" i="79"/>
  <c r="H58" i="79"/>
  <c r="J57" i="79"/>
  <c r="H57" i="79"/>
  <c r="J56" i="79"/>
  <c r="H56" i="79"/>
  <c r="J55" i="79"/>
  <c r="H55" i="79"/>
  <c r="J54" i="79"/>
  <c r="H54" i="79"/>
  <c r="J53" i="79"/>
  <c r="H53" i="79"/>
  <c r="J52" i="79"/>
  <c r="H52" i="79"/>
  <c r="J51" i="79"/>
  <c r="H51" i="79"/>
  <c r="J50" i="79"/>
  <c r="H50" i="79"/>
  <c r="J49" i="79"/>
  <c r="H49" i="79"/>
  <c r="J48" i="79"/>
  <c r="H48" i="79"/>
  <c r="J47" i="79"/>
  <c r="H47" i="79"/>
  <c r="J46" i="79"/>
  <c r="H46" i="79"/>
  <c r="J45" i="79"/>
  <c r="H45" i="79"/>
  <c r="J44" i="79"/>
  <c r="H44" i="79"/>
  <c r="J43" i="79"/>
  <c r="H43" i="79"/>
  <c r="J42" i="79"/>
  <c r="H42" i="79"/>
  <c r="J41" i="79"/>
  <c r="H41" i="79"/>
  <c r="J40" i="79"/>
  <c r="H40" i="79"/>
  <c r="J39" i="79"/>
  <c r="H39" i="79"/>
  <c r="J38" i="79"/>
  <c r="H38" i="79"/>
  <c r="J37" i="79"/>
  <c r="H37" i="79"/>
  <c r="J36" i="79"/>
  <c r="H36" i="79"/>
  <c r="J35" i="79"/>
  <c r="H35" i="79"/>
  <c r="J34" i="79"/>
  <c r="H34" i="79"/>
  <c r="J33" i="79"/>
  <c r="H33" i="79"/>
  <c r="J32" i="79"/>
  <c r="H32" i="79"/>
  <c r="J31" i="79"/>
  <c r="H31" i="79"/>
  <c r="J30" i="79"/>
  <c r="H30" i="79"/>
  <c r="J29" i="79"/>
  <c r="H29" i="79"/>
  <c r="J28" i="79"/>
  <c r="H28" i="79"/>
  <c r="J27" i="79"/>
  <c r="H27" i="79"/>
  <c r="J26" i="79"/>
  <c r="H26" i="79"/>
  <c r="J25" i="79"/>
  <c r="H25" i="79"/>
  <c r="J24" i="79"/>
  <c r="H24" i="79"/>
  <c r="J23" i="79"/>
  <c r="H23" i="79"/>
  <c r="J22" i="79"/>
  <c r="H22" i="79"/>
  <c r="J21" i="79"/>
  <c r="H21" i="79"/>
  <c r="J20" i="79"/>
  <c r="H20" i="79"/>
  <c r="J19" i="79"/>
  <c r="H19" i="79"/>
  <c r="J18" i="79"/>
  <c r="H18" i="79"/>
  <c r="J17" i="79"/>
  <c r="H17" i="79"/>
  <c r="J16" i="79"/>
  <c r="H16" i="79"/>
  <c r="J15" i="79"/>
  <c r="H15" i="79"/>
  <c r="J14" i="79"/>
  <c r="H14" i="79"/>
  <c r="J13" i="79"/>
  <c r="H13" i="79"/>
  <c r="J12" i="79"/>
  <c r="H12" i="79"/>
  <c r="J11" i="79"/>
  <c r="J20" i="78" s="1"/>
  <c r="J21" i="78" s="1"/>
  <c r="H11" i="79"/>
  <c r="J10" i="79"/>
  <c r="H10" i="79"/>
  <c r="J9" i="79"/>
  <c r="H9" i="79"/>
  <c r="J8" i="79"/>
  <c r="H8" i="79"/>
  <c r="J7" i="79"/>
  <c r="H7" i="79"/>
  <c r="J6" i="79"/>
  <c r="H6" i="79"/>
  <c r="J5" i="79"/>
  <c r="H5" i="79"/>
  <c r="D4" i="79"/>
  <c r="R81" i="77"/>
  <c r="X81" i="77" s="1"/>
  <c r="U97" i="77"/>
  <c r="R67" i="77"/>
  <c r="X67" i="77" s="1"/>
  <c r="J30" i="78"/>
  <c r="R48" i="77"/>
  <c r="O42" i="77"/>
  <c r="Q42" i="77" s="1"/>
  <c r="N42" i="77"/>
  <c r="O40" i="77"/>
  <c r="R40" i="77" s="1"/>
  <c r="N40" i="77"/>
  <c r="R36" i="77"/>
  <c r="R35" i="77"/>
  <c r="R34" i="77"/>
  <c r="R33" i="77"/>
  <c r="R29" i="77"/>
  <c r="R28" i="77"/>
  <c r="O22" i="77"/>
  <c r="R22" i="77" s="1"/>
  <c r="O18" i="77"/>
  <c r="R18" i="77" s="1"/>
  <c r="N18" i="77"/>
  <c r="O16" i="77"/>
  <c r="R16" i="77" s="1"/>
  <c r="N16" i="77"/>
  <c r="O15" i="77"/>
  <c r="R15" i="77" s="1"/>
  <c r="I14" i="131" l="1"/>
  <c r="J14" i="131" s="1"/>
  <c r="K14" i="131" s="1"/>
  <c r="I14" i="130"/>
  <c r="X48" i="77"/>
  <c r="J28" i="78"/>
  <c r="I12" i="130"/>
  <c r="I12" i="131"/>
  <c r="J12" i="131" s="1"/>
  <c r="K12" i="131" s="1"/>
  <c r="R83" i="87"/>
  <c r="N74" i="87"/>
  <c r="D10" i="101" s="1"/>
  <c r="D12" i="101" s="1"/>
  <c r="D13" i="101" s="1"/>
  <c r="J35" i="78"/>
  <c r="X95" i="77"/>
  <c r="N72" i="87"/>
  <c r="N73" i="87" s="1"/>
  <c r="V18" i="83"/>
  <c r="R44" i="83"/>
  <c r="R47" i="83" s="1"/>
  <c r="R88" i="83" s="1"/>
  <c r="G89" i="77"/>
  <c r="F106" i="77"/>
  <c r="F101" i="77"/>
  <c r="J27" i="99"/>
  <c r="J29" i="99" s="1"/>
  <c r="T18" i="83"/>
  <c r="R44" i="84"/>
  <c r="T27" i="84"/>
  <c r="J22" i="97"/>
  <c r="T14" i="84"/>
  <c r="J46" i="78" s="1"/>
  <c r="J48" i="99"/>
  <c r="J50" i="99" s="1"/>
  <c r="J44" i="78"/>
  <c r="I12" i="78"/>
  <c r="I12" i="99"/>
  <c r="I12" i="97"/>
  <c r="I12" i="91"/>
  <c r="T31" i="83"/>
  <c r="J31" i="78"/>
  <c r="J36" i="99"/>
  <c r="J38" i="99" s="1"/>
  <c r="I11" i="78"/>
  <c r="I11" i="99"/>
  <c r="I11" i="97"/>
  <c r="I11" i="91"/>
  <c r="J33" i="78"/>
  <c r="J42" i="99"/>
  <c r="J44" i="99" s="1"/>
  <c r="J42" i="78"/>
  <c r="J34" i="97"/>
  <c r="J45" i="97" s="1"/>
  <c r="J4" i="79"/>
  <c r="J4" i="80"/>
  <c r="J60" i="78"/>
  <c r="J90" i="99" s="1"/>
  <c r="J93" i="99" s="1"/>
  <c r="J32" i="78"/>
  <c r="Q16" i="77"/>
  <c r="R42" i="77"/>
  <c r="R43" i="77" s="1"/>
  <c r="X43" i="77" s="1"/>
  <c r="R19" i="77"/>
  <c r="X19" i="77" s="1"/>
  <c r="R37" i="77"/>
  <c r="X37" i="77" s="1"/>
  <c r="Q22" i="77"/>
  <c r="Q40" i="77"/>
  <c r="Q43" i="77" s="1"/>
  <c r="R53" i="77" s="1"/>
  <c r="Q15" i="77"/>
  <c r="Q18" i="77"/>
  <c r="I15" i="131" l="1"/>
  <c r="J15" i="131" s="1"/>
  <c r="K15" i="131" s="1"/>
  <c r="I15" i="130"/>
  <c r="I13" i="130"/>
  <c r="I13" i="131"/>
  <c r="J13" i="131" s="1"/>
  <c r="K13" i="131" s="1"/>
  <c r="I10" i="131"/>
  <c r="I17" i="131"/>
  <c r="J17" i="131" s="1"/>
  <c r="K17" i="131" s="1"/>
  <c r="I17" i="130"/>
  <c r="J52" i="99"/>
  <c r="J57" i="97"/>
  <c r="N73" i="123"/>
  <c r="J49" i="97"/>
  <c r="N73" i="119"/>
  <c r="N76" i="87"/>
  <c r="R85" i="84"/>
  <c r="N76" i="84"/>
  <c r="D10" i="114" s="1"/>
  <c r="D12" i="114" s="1"/>
  <c r="D13" i="114" s="1"/>
  <c r="N78" i="84" s="1"/>
  <c r="N74" i="84"/>
  <c r="N75" i="84" s="1"/>
  <c r="N77" i="83"/>
  <c r="N78" i="83" s="1"/>
  <c r="F94" i="83"/>
  <c r="J29" i="97"/>
  <c r="J30" i="97" s="1"/>
  <c r="G87" i="77"/>
  <c r="F107" i="77"/>
  <c r="E114" i="99" s="1"/>
  <c r="E117" i="99" s="1"/>
  <c r="I13" i="91"/>
  <c r="I13" i="97"/>
  <c r="I13" i="78"/>
  <c r="J45" i="91"/>
  <c r="J85" i="99" s="1"/>
  <c r="J63" i="78"/>
  <c r="J11" i="78"/>
  <c r="J11" i="99"/>
  <c r="J11" i="97"/>
  <c r="J11" i="91"/>
  <c r="I13" i="99"/>
  <c r="J27" i="78"/>
  <c r="J24" i="99"/>
  <c r="J26" i="99" s="1"/>
  <c r="T43" i="77"/>
  <c r="J41" i="78" s="1"/>
  <c r="J12" i="78"/>
  <c r="J22" i="78" s="1"/>
  <c r="J12" i="99"/>
  <c r="J12" i="97"/>
  <c r="J12" i="91"/>
  <c r="J26" i="78"/>
  <c r="J21" i="99"/>
  <c r="J23" i="99" s="1"/>
  <c r="J25" i="78"/>
  <c r="J18" i="99"/>
  <c r="J20" i="99" s="1"/>
  <c r="J30" i="91"/>
  <c r="Q19" i="77"/>
  <c r="R51" i="77" s="1"/>
  <c r="Q37" i="77"/>
  <c r="R52" i="77" s="1"/>
  <c r="I9" i="131" l="1"/>
  <c r="I7" i="131"/>
  <c r="I7" i="130"/>
  <c r="I8" i="131"/>
  <c r="F99" i="83"/>
  <c r="N79" i="83" s="1"/>
  <c r="D10" i="111" s="1"/>
  <c r="D12" i="111" s="1"/>
  <c r="D13" i="111" s="1"/>
  <c r="N81" i="83" s="1"/>
  <c r="G80" i="83"/>
  <c r="J46" i="97"/>
  <c r="J68" i="99"/>
  <c r="J69" i="99" s="1"/>
  <c r="J13" i="78"/>
  <c r="J46" i="91"/>
  <c r="J13" i="91"/>
  <c r="J14" i="91" s="1"/>
  <c r="J13" i="97"/>
  <c r="J15" i="97" s="1"/>
  <c r="T37" i="77"/>
  <c r="J13" i="99"/>
  <c r="T19" i="77"/>
  <c r="J40" i="78" s="1"/>
  <c r="J52" i="78" s="1"/>
  <c r="J84" i="99" s="1"/>
  <c r="J86" i="99" s="1"/>
  <c r="R54" i="77"/>
  <c r="X54" i="77" s="1"/>
  <c r="J7" i="131" l="1"/>
  <c r="J14" i="78"/>
  <c r="J96" i="99"/>
  <c r="N87" i="77"/>
  <c r="D10" i="47" s="1"/>
  <c r="N85" i="77"/>
  <c r="N86" i="77" s="1"/>
  <c r="R96" i="77"/>
  <c r="J97" i="99" s="1"/>
  <c r="J15" i="91"/>
  <c r="J14" i="97"/>
  <c r="J29" i="78"/>
  <c r="J30" i="99"/>
  <c r="J32" i="99" s="1"/>
  <c r="J14" i="99"/>
  <c r="F14" i="74"/>
  <c r="F13" i="74"/>
  <c r="K7" i="131" l="1"/>
  <c r="I11" i="130"/>
  <c r="I18" i="130" s="1"/>
  <c r="D25" i="130" s="1"/>
  <c r="I11" i="131"/>
  <c r="J36" i="78"/>
  <c r="J51" i="99"/>
  <c r="J53" i="99" s="1"/>
  <c r="J58" i="97"/>
  <c r="J58" i="91"/>
  <c r="J64" i="78"/>
  <c r="J65" i="78" s="1"/>
  <c r="F12" i="74"/>
  <c r="F11" i="74"/>
  <c r="F10" i="74"/>
  <c r="F9" i="74"/>
  <c r="F8" i="74"/>
  <c r="F7" i="74"/>
  <c r="I18" i="131" l="1"/>
  <c r="D43" i="131" s="1"/>
  <c r="D44" i="131" s="1"/>
  <c r="J11" i="131"/>
  <c r="D26" i="130"/>
  <c r="J53" i="78"/>
  <c r="J37" i="78"/>
  <c r="F16" i="74"/>
  <c r="C12" i="47"/>
  <c r="C13" i="47" s="1"/>
  <c r="D12" i="47"/>
  <c r="D13" i="47" s="1"/>
  <c r="C21" i="47"/>
  <c r="C22" i="47" s="1"/>
  <c r="D21" i="47"/>
  <c r="D22" i="47" s="1"/>
  <c r="K11" i="131" l="1"/>
  <c r="K18" i="131" s="1"/>
  <c r="J18" i="131"/>
  <c r="N73" i="125"/>
  <c r="N73" i="122"/>
  <c r="J49" i="91"/>
  <c r="N73" i="126"/>
  <c r="N73" i="89"/>
  <c r="N72" i="124"/>
  <c r="N72" i="123"/>
  <c r="N72" i="119"/>
  <c r="N80" i="83"/>
  <c r="N75" i="118"/>
  <c r="N77" i="84"/>
  <c r="N76" i="117"/>
  <c r="N75" i="87"/>
  <c r="N89" i="77"/>
  <c r="J56" i="78"/>
  <c r="J54" i="99" l="1"/>
  <c r="D10" i="100"/>
  <c r="D12" i="100" s="1"/>
  <c r="D13" i="100" s="1"/>
  <c r="J5" i="78"/>
  <c r="J15" i="78" s="1"/>
  <c r="J98" i="99" l="1"/>
  <c r="J15" i="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100-000001000000}">
      <text>
        <r>
          <rPr>
            <b/>
            <sz val="9"/>
            <color indexed="81"/>
            <rFont val="Tahoma"/>
            <family val="2"/>
          </rPr>
          <t>This code is preassigned. Refer to these codes when drafting the budget narrative.</t>
        </r>
      </text>
    </comment>
    <comment ref="B3" authorId="0" shapeId="0" xr:uid="{00000000-0006-0000-0100-000002000000}">
      <text>
        <r>
          <rPr>
            <b/>
            <sz val="9"/>
            <color indexed="81"/>
            <rFont val="Tahoma"/>
            <family val="2"/>
          </rPr>
          <t>What content area will be covered in this class? If all subjects are taught in a self-contained class, choose Core ABE.</t>
        </r>
      </text>
    </comment>
    <comment ref="C3" authorId="0" shapeId="0" xr:uid="{00000000-0006-0000-0100-000003000000}">
      <text>
        <r>
          <rPr>
            <b/>
            <sz val="9"/>
            <color indexed="81"/>
            <rFont val="Tahoma"/>
            <family val="2"/>
          </rPr>
          <t>Grade Level Equivalent
What is the range of grade levels covered by this class? 
Examples: 1-2; 5-8</t>
        </r>
      </text>
    </comment>
    <comment ref="D3" authorId="0" shapeId="0" xr:uid="{00000000-0006-0000-0100-000004000000}">
      <text>
        <r>
          <rPr>
            <b/>
            <sz val="9"/>
            <color indexed="81"/>
            <rFont val="Tahoma"/>
            <family val="2"/>
          </rPr>
          <t>What is the number of students this class will enroll at any given time?</t>
        </r>
      </text>
    </comment>
    <comment ref="E3" authorId="1" shapeId="0" xr:uid="{00000000-0006-0000-01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1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3" authorId="1" shapeId="0" xr:uid="{00000000-0006-0000-0100-000007000000}">
      <text>
        <r>
          <rPr>
            <b/>
            <sz val="9"/>
            <color indexed="81"/>
            <rFont val="Tahoma"/>
            <family val="2"/>
          </rPr>
          <t xml:space="preserve">Cost of Class=# of seats x Cost per seat.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25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2500-000002000000}">
      <text>
        <r>
          <rPr>
            <b/>
            <sz val="9"/>
            <color indexed="81"/>
            <rFont val="Tahoma"/>
            <family val="2"/>
          </rPr>
          <t>(DOE):</t>
        </r>
        <r>
          <rPr>
            <sz val="9"/>
            <color indexed="81"/>
            <rFont val="Tahoma"/>
            <family val="2"/>
          </rPr>
          <t xml:space="preserve">
Live link! Click here for indirect rates.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200-000001000000}">
      <text>
        <r>
          <rPr>
            <b/>
            <sz val="9"/>
            <color indexed="81"/>
            <rFont val="Tahoma"/>
            <family val="2"/>
          </rPr>
          <t>This code is preassigned. Refer to these codes when drafting the budget narrative.</t>
        </r>
      </text>
    </comment>
    <comment ref="B3" authorId="1" shapeId="0" xr:uid="{00000000-0006-0000-0200-000002000000}">
      <text>
        <r>
          <rPr>
            <b/>
            <sz val="9"/>
            <color indexed="81"/>
            <rFont val="Tahoma"/>
            <family val="2"/>
          </rPr>
          <t>What content area will be covered in this class? If all subjects are taught in a self-contained class, choose Core ESOL.</t>
        </r>
      </text>
    </comment>
    <comment ref="C3" authorId="0" shapeId="0" xr:uid="{00000000-0006-0000-0200-000003000000}">
      <text>
        <r>
          <rPr>
            <b/>
            <sz val="9"/>
            <color indexed="81"/>
            <rFont val="Tahoma"/>
            <family val="2"/>
          </rPr>
          <t>What is the range of Student Performance Levels (SPL) covered by this class? 
Examples: 1-2; 3-5; 4-6</t>
        </r>
      </text>
    </comment>
    <comment ref="D3" authorId="0" shapeId="0" xr:uid="{00000000-0006-0000-0200-000004000000}">
      <text>
        <r>
          <rPr>
            <b/>
            <sz val="9"/>
            <color indexed="81"/>
            <rFont val="Tahoma"/>
            <family val="2"/>
          </rPr>
          <t>What is the number of students this class will enroll at any given time?</t>
        </r>
      </text>
    </comment>
    <comment ref="E3" authorId="1" shapeId="0" xr:uid="{00000000-0006-0000-02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200-000006000000}">
      <text>
        <r>
          <rPr>
            <b/>
            <sz val="9"/>
            <color indexed="81"/>
            <rFont val="Tahoma"/>
            <family val="2"/>
          </rPr>
          <t xml:space="preserve">Enter the approved cost per student seat for this class.  
If you entered "0" for the number of seats, also enter "0" for cost/seat. 
 </t>
        </r>
        <r>
          <rPr>
            <sz val="9"/>
            <color indexed="81"/>
            <rFont val="Tahoma"/>
            <family val="2"/>
          </rPr>
          <t xml:space="preserve">
</t>
        </r>
      </text>
    </comment>
    <comment ref="J3" authorId="1" shapeId="0" xr:uid="{00000000-0006-0000-0200-000007000000}">
      <text>
        <r>
          <rPr>
            <b/>
            <sz val="9"/>
            <color indexed="81"/>
            <rFont val="Tahoma"/>
            <family val="2"/>
          </rPr>
          <t xml:space="preserve">
Cost of Class = # of seats x Cost per seat.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400-000001000000}">
      <text>
        <r>
          <rPr>
            <b/>
            <sz val="9"/>
            <color indexed="81"/>
            <rFont val="Tahoma"/>
            <family val="2"/>
          </rPr>
          <t>This code is preassigned. Refer to these codes when drafting the budget narrative.</t>
        </r>
      </text>
    </comment>
    <comment ref="B3" authorId="0" shapeId="0" xr:uid="{00000000-0006-0000-0400-000002000000}">
      <text>
        <r>
          <rPr>
            <b/>
            <sz val="9"/>
            <color indexed="81"/>
            <rFont val="Tahoma"/>
            <family val="2"/>
          </rPr>
          <t>What content area will be covered in this class? If all subjects are taught in a self-contained class, choose Core ABE.</t>
        </r>
      </text>
    </comment>
    <comment ref="C3" authorId="0" shapeId="0" xr:uid="{00000000-0006-0000-0400-000003000000}">
      <text>
        <r>
          <rPr>
            <b/>
            <sz val="9"/>
            <color indexed="81"/>
            <rFont val="Tahoma"/>
            <family val="2"/>
          </rPr>
          <t>Grade Level Equivalent
What is the range of grade levels covered by this class? 
Examples: 1-2; 5-8</t>
        </r>
      </text>
    </comment>
    <comment ref="D3" authorId="0" shapeId="0" xr:uid="{00000000-0006-0000-0400-000004000000}">
      <text>
        <r>
          <rPr>
            <b/>
            <sz val="9"/>
            <color indexed="81"/>
            <rFont val="Tahoma"/>
            <family val="2"/>
          </rPr>
          <t>What is the number of students this class will enroll at any given time?</t>
        </r>
      </text>
    </comment>
    <comment ref="E3" authorId="1" shapeId="0" xr:uid="{00000000-0006-0000-04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4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3" authorId="1" shapeId="0" xr:uid="{00000000-0006-0000-0400-000007000000}">
      <text>
        <r>
          <rPr>
            <b/>
            <sz val="9"/>
            <color indexed="81"/>
            <rFont val="Tahoma"/>
            <family val="2"/>
          </rPr>
          <t xml:space="preserve">Cost of Class=# of seats x Cost per seat.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500-000001000000}">
      <text>
        <r>
          <rPr>
            <b/>
            <sz val="9"/>
            <color indexed="81"/>
            <rFont val="Tahoma"/>
            <family val="2"/>
          </rPr>
          <t>This code is preassigned. Refer to these codes when drafting the budget narrative.</t>
        </r>
      </text>
    </comment>
    <comment ref="B3" authorId="1" shapeId="0" xr:uid="{00000000-0006-0000-0500-000002000000}">
      <text>
        <r>
          <rPr>
            <b/>
            <sz val="9"/>
            <color indexed="81"/>
            <rFont val="Tahoma"/>
            <family val="2"/>
          </rPr>
          <t>What content area will be covered in this class? If all subjects are taught in a self-contained class, choose Core ESOL.</t>
        </r>
      </text>
    </comment>
    <comment ref="C3" authorId="0" shapeId="0" xr:uid="{00000000-0006-0000-0500-000003000000}">
      <text>
        <r>
          <rPr>
            <b/>
            <sz val="9"/>
            <color indexed="81"/>
            <rFont val="Tahoma"/>
            <family val="2"/>
          </rPr>
          <t>What is the range of Student Performance Levels (SPL) covered by this class? 
Examples: 1-2; 3-5; 4-6</t>
        </r>
      </text>
    </comment>
    <comment ref="D3" authorId="0" shapeId="0" xr:uid="{00000000-0006-0000-0500-000004000000}">
      <text>
        <r>
          <rPr>
            <b/>
            <sz val="9"/>
            <color indexed="81"/>
            <rFont val="Tahoma"/>
            <family val="2"/>
          </rPr>
          <t>What is the number of students this class will enroll at any given time?</t>
        </r>
      </text>
    </comment>
    <comment ref="E3" authorId="1" shapeId="0" xr:uid="{00000000-0006-0000-05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500-000006000000}">
      <text>
        <r>
          <rPr>
            <b/>
            <sz val="9"/>
            <color indexed="81"/>
            <rFont val="Tahoma"/>
            <family val="2"/>
          </rPr>
          <t xml:space="preserve">Enter the approved cost per student seat for this class.  
If you entered "0" for the number of seats, also enter "0" for cost/seat. 
 </t>
        </r>
        <r>
          <rPr>
            <sz val="9"/>
            <color indexed="81"/>
            <rFont val="Tahoma"/>
            <family val="2"/>
          </rPr>
          <t xml:space="preserve">
</t>
        </r>
      </text>
    </comment>
    <comment ref="J3" authorId="1" shapeId="0" xr:uid="{00000000-0006-0000-0500-000007000000}">
      <text>
        <r>
          <rPr>
            <b/>
            <sz val="9"/>
            <color indexed="81"/>
            <rFont val="Tahoma"/>
            <family val="2"/>
          </rPr>
          <t xml:space="preserve">
Cost of Class = # of seats x Cost per seat.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53" authorId="0" shapeId="0" xr:uid="{00000000-0006-0000-0D00-000001000000}">
      <text>
        <r>
          <rPr>
            <b/>
            <sz val="9"/>
            <color indexed="81"/>
            <rFont val="Tahoma"/>
            <family val="2"/>
          </rPr>
          <t>If above 25%, you must reduce the costs on line items 1, 3, 9 and/or 10.</t>
        </r>
        <r>
          <rPr>
            <sz val="9"/>
            <color indexed="81"/>
            <rFont val="Tahoma"/>
            <family val="2"/>
          </rPr>
          <t xml:space="preserve">
</t>
        </r>
      </text>
    </comment>
    <comment ref="J65" authorId="0" shapeId="0" xr:uid="{00000000-0006-0000-0D00-000002000000}">
      <text>
        <r>
          <rPr>
            <b/>
            <sz val="9"/>
            <color indexed="81"/>
            <rFont val="Tahoma"/>
            <family val="2"/>
          </rPr>
          <t>If lower than 20%, more matching funds are required.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46" authorId="0" shapeId="0" xr:uid="{00000000-0006-0000-1700-000001000000}">
      <text>
        <r>
          <rPr>
            <b/>
            <sz val="9"/>
            <color indexed="81"/>
            <rFont val="Tahoma"/>
            <family val="2"/>
          </rPr>
          <t>If above 25%, you must reduce the costs on line items 1, 3, 9 and/or 10.</t>
        </r>
        <r>
          <rPr>
            <sz val="9"/>
            <color indexed="81"/>
            <rFont val="Tahoma"/>
            <family val="2"/>
          </rPr>
          <t xml:space="preserve">
</t>
        </r>
      </text>
    </comment>
    <comment ref="J58" authorId="0" shapeId="0" xr:uid="{00000000-0006-0000-1700-000002000000}">
      <text>
        <r>
          <rPr>
            <b/>
            <sz val="9"/>
            <color indexed="81"/>
            <rFont val="Tahoma"/>
            <family val="2"/>
          </rPr>
          <t>If lower than 20%, more matching funds are required.</t>
        </r>
        <r>
          <rPr>
            <sz val="9"/>
            <color indexed="81"/>
            <rFont val="Tahoma"/>
            <family val="2"/>
          </rPr>
          <t xml:space="preserve">
</t>
        </r>
      </text>
    </comment>
    <comment ref="J63" authorId="0" shapeId="0" xr:uid="{00000000-0006-0000-1700-000003000000}">
      <text>
        <r>
          <rPr>
            <b/>
            <sz val="9"/>
            <color indexed="81"/>
            <rFont val="Tahoma"/>
            <family val="2"/>
          </rPr>
          <t>If lower than 20%, more matching funds are required.</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46" authorId="0" shapeId="0" xr:uid="{00000000-0006-0000-2100-000001000000}">
      <text>
        <r>
          <rPr>
            <b/>
            <sz val="9"/>
            <color indexed="81"/>
            <rFont val="Tahoma"/>
            <family val="2"/>
          </rPr>
          <t>If above 25%, you must reduce the costs on line items 1, 3, 9 and/or 10.</t>
        </r>
        <r>
          <rPr>
            <sz val="9"/>
            <color indexed="81"/>
            <rFont val="Tahoma"/>
            <family val="2"/>
          </rPr>
          <t xml:space="preserve">
</t>
        </r>
      </text>
    </comment>
    <comment ref="J58" authorId="0" shapeId="0" xr:uid="{00000000-0006-0000-2100-000002000000}">
      <text>
        <r>
          <rPr>
            <b/>
            <sz val="9"/>
            <color indexed="81"/>
            <rFont val="Tahoma"/>
            <family val="2"/>
          </rPr>
          <t>If lower than 20%, more matching funds are required.</t>
        </r>
        <r>
          <rPr>
            <sz val="9"/>
            <color indexed="81"/>
            <rFont val="Tahoma"/>
            <family val="2"/>
          </rPr>
          <t xml:space="preserve">
</t>
        </r>
      </text>
    </comment>
    <comment ref="J63" authorId="0" shapeId="0" xr:uid="{00000000-0006-0000-2100-000003000000}">
      <text>
        <r>
          <rPr>
            <b/>
            <sz val="9"/>
            <color indexed="81"/>
            <rFont val="Tahoma"/>
            <family val="2"/>
          </rPr>
          <t>If lower than 20%, more matching funds are required.</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86" authorId="0" shapeId="0" xr:uid="{00000000-0006-0000-2200-000001000000}">
      <text>
        <r>
          <rPr>
            <b/>
            <sz val="9"/>
            <color indexed="81"/>
            <rFont val="Tahoma"/>
            <family val="2"/>
          </rPr>
          <t>If above 25%, you must reduce the costs on line items 1, 3, 9 and/or 10.</t>
        </r>
        <r>
          <rPr>
            <sz val="9"/>
            <color indexed="81"/>
            <rFont val="Tahoma"/>
            <family val="2"/>
          </rPr>
          <t xml:space="preserve">
</t>
        </r>
      </text>
    </comment>
    <comment ref="J98" authorId="0" shapeId="0" xr:uid="{00000000-0006-0000-2200-000002000000}">
      <text>
        <r>
          <rPr>
            <b/>
            <sz val="9"/>
            <color indexed="81"/>
            <rFont val="Tahoma"/>
            <family val="2"/>
          </rPr>
          <t>If lower than 20%, more matching funds are required.</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24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24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<sst xmlns="http://schemas.openxmlformats.org/spreadsheetml/2006/main" count="2969" uniqueCount="612">
  <si>
    <t>Class Focus</t>
  </si>
  <si>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</si>
  <si>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</si>
  <si>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</si>
  <si>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</si>
  <si>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</si>
  <si>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</si>
  <si>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</si>
  <si>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</si>
  <si>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</si>
  <si>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</si>
  <si>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</si>
  <si>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</si>
  <si>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</si>
  <si>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</si>
  <si>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</si>
  <si>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</si>
  <si>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</si>
  <si>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</si>
  <si>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</si>
  <si>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</si>
  <si>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</si>
  <si>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</si>
  <si>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</si>
  <si>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</si>
  <si>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</si>
  <si>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</si>
  <si>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</si>
  <si>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</si>
  <si>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</si>
  <si>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</si>
  <si>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</si>
  <si>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</si>
  <si>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</si>
  <si>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</si>
  <si>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</si>
  <si>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</si>
  <si>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</si>
  <si>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Hours Per Week</t>
  </si>
  <si>
    <t>Family Literacy</t>
  </si>
  <si>
    <t>Weeks Per Year</t>
  </si>
  <si>
    <t>Hours Per Year</t>
  </si>
  <si>
    <t>TOTAL ADMINISTRATIVE COST</t>
  </si>
  <si>
    <t>TOTAL MATCH BUDGET</t>
  </si>
  <si>
    <t>TOTAL DIRECT BUDGET</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</si>
  <si>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</si>
  <si>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</si>
  <si>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</si>
  <si>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</si>
  <si>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</si>
  <si>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</si>
  <si>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</si>
  <si>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</si>
  <si>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</si>
  <si>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</si>
  <si>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</si>
  <si>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</si>
  <si>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</si>
  <si>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</si>
  <si>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</si>
  <si>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</si>
  <si>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</si>
  <si>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</si>
  <si>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</si>
  <si>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</si>
  <si>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</si>
  <si>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</si>
  <si>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</si>
  <si>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</si>
  <si>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</si>
  <si>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</si>
  <si>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</si>
  <si>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</si>
  <si>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</si>
  <si>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</si>
  <si>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</si>
  <si>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</si>
  <si>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</si>
  <si>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</si>
  <si>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</si>
  <si>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</si>
  <si>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</si>
  <si>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</si>
  <si>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</si>
  <si>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</si>
  <si>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</si>
  <si>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</si>
  <si>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100% of Budget Narrative Line 3: Support Staff (Fringe Included)</t>
  </si>
  <si>
    <t>100% of Budget Narrative Line 9: Other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</si>
  <si>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</si>
  <si>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</si>
  <si>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</si>
  <si>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</si>
  <si>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</si>
  <si>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</si>
  <si>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</si>
  <si>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</si>
  <si>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</si>
  <si>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</si>
  <si>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</si>
  <si>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</si>
  <si>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</si>
  <si>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</si>
  <si>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</si>
  <si>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</si>
  <si>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</si>
  <si>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</si>
  <si>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</si>
  <si>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</si>
  <si>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</si>
  <si>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</si>
  <si>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</si>
  <si>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</si>
  <si>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 xml:space="preserve">100% of Budget Narrative Line 10: Indirect </t>
  </si>
  <si>
    <t>100% of Budget Narrative Line 11: Equipment</t>
  </si>
  <si>
    <t>Degree</t>
  </si>
  <si>
    <t>Subject</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</si>
  <si>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</si>
  <si>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</si>
  <si>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</si>
  <si>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</si>
  <si>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</si>
  <si>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</si>
  <si>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Select:</t>
  </si>
  <si>
    <t>Grant Name:</t>
  </si>
  <si>
    <t>Cohort</t>
  </si>
  <si>
    <t>Description</t>
  </si>
  <si>
    <t>Training</t>
  </si>
  <si>
    <t>CLASS PLAN</t>
  </si>
  <si>
    <t>Total Students:</t>
  </si>
  <si>
    <t>ASE</t>
  </si>
  <si>
    <t>INDIRECT COST</t>
  </si>
  <si>
    <t>Direct Budget Indirect</t>
  </si>
  <si>
    <t>Match Indirect</t>
  </si>
  <si>
    <t>Maximum Amount That Can Be Used for Indirect (from IDC Calculator based on grant request)</t>
  </si>
  <si>
    <t>TOTAL INDIRECT</t>
  </si>
  <si>
    <r>
      <t>MATCH PERCENTAGE</t>
    </r>
    <r>
      <rPr>
        <sz val="12"/>
        <color theme="1"/>
        <rFont val="Calibri"/>
        <family val="2"/>
        <scheme val="minor"/>
      </rPr>
      <t xml:space="preserve"> (must be at least 20% of grant request)</t>
    </r>
  </si>
  <si>
    <t>Maximum amount that can be used for indirect</t>
  </si>
  <si>
    <t>Lines 1 -9 Sub-total</t>
  </si>
  <si>
    <t>HIDDEN</t>
  </si>
  <si>
    <t>No</t>
  </si>
  <si>
    <t>TOTAL ADMIM PD EXPENSES</t>
  </si>
  <si>
    <t>Rate / Cost</t>
  </si>
  <si>
    <t>Sub Grantee Indirect</t>
  </si>
  <si>
    <t>100% of Sub Grantee Budget Line 3: Support Staff (Fringe Included)</t>
  </si>
  <si>
    <t>100% of Sub Grantee Budget Line 9: Other</t>
  </si>
  <si>
    <t>100% of Sub Grantee Budget  Line 11: Equipment</t>
  </si>
  <si>
    <t xml:space="preserve">100% of Sub Grantee Budget Line 10: Indirect </t>
  </si>
  <si>
    <t>Sub Grantee Admin Budget PD</t>
  </si>
  <si>
    <t>ABE CLASS PLAN</t>
  </si>
  <si>
    <t>Class Code</t>
  </si>
  <si>
    <t>GLE</t>
  </si>
  <si>
    <t xml:space="preserve"> Seats</t>
  </si>
  <si>
    <t>Notes</t>
  </si>
  <si>
    <t>Cost Per Student Seat</t>
  </si>
  <si>
    <t>Class Cost</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</si>
  <si>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</si>
  <si>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</si>
  <si>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</si>
  <si>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</si>
  <si>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</si>
  <si>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</si>
  <si>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</si>
  <si>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</si>
  <si>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</si>
  <si>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</si>
  <si>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</si>
  <si>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</si>
  <si>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</si>
  <si>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</si>
  <si>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</si>
  <si>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</si>
  <si>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</si>
  <si>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</si>
  <si>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</si>
  <si>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</si>
  <si>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</si>
  <si>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</si>
  <si>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</si>
  <si>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</si>
  <si>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</si>
  <si>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</si>
  <si>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</si>
  <si>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</si>
  <si>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</si>
  <si>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</si>
  <si>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</si>
  <si>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</si>
  <si>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</si>
  <si>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</si>
  <si>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</si>
  <si>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</si>
  <si>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</si>
  <si>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</si>
  <si>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</si>
  <si>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</si>
  <si>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</si>
  <si>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</si>
  <si>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</si>
  <si>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</si>
  <si>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</si>
  <si>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</si>
  <si>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</si>
  <si>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</si>
  <si>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</si>
  <si>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</si>
  <si>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</si>
  <si>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</si>
  <si>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</si>
  <si>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</si>
  <si>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</si>
  <si>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</si>
  <si>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</si>
  <si>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</si>
  <si>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</si>
  <si>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</si>
  <si>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</si>
  <si>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</si>
  <si>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</si>
  <si>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</si>
  <si>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</si>
  <si>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</si>
  <si>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</si>
  <si>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</si>
  <si>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</si>
  <si>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</si>
  <si>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</si>
  <si>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</si>
  <si>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</si>
  <si>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</si>
  <si>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</si>
  <si>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</si>
  <si>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</si>
  <si>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</si>
  <si>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</si>
  <si>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</si>
  <si>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</si>
  <si>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</si>
  <si>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</si>
  <si>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</si>
  <si>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</si>
  <si>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</si>
  <si>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</si>
  <si>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</si>
  <si>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</si>
  <si>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</si>
  <si>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</si>
  <si>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</si>
  <si>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</si>
  <si>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</si>
  <si>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</si>
  <si>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</si>
  <si>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</si>
  <si>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</si>
  <si>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</si>
  <si>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ESOL CLASS PLAN</t>
  </si>
  <si>
    <t>SPL</t>
  </si>
  <si>
    <t>Seats</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</si>
  <si>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</si>
  <si>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</si>
  <si>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</si>
  <si>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</si>
  <si>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</si>
  <si>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</si>
  <si>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</si>
  <si>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</si>
  <si>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</si>
  <si>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</si>
  <si>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</si>
  <si>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</si>
  <si>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</si>
  <si>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</si>
  <si>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</si>
  <si>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</si>
  <si>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</si>
  <si>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</si>
  <si>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</si>
  <si>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</si>
  <si>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</si>
  <si>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</si>
  <si>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</si>
  <si>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</si>
  <si>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</si>
  <si>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</si>
  <si>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</si>
  <si>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</si>
  <si>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</si>
  <si>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</si>
  <si>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</si>
  <si>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</si>
  <si>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</si>
  <si>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</si>
  <si>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</si>
  <si>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</si>
  <si>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</si>
  <si>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</si>
  <si>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</si>
  <si>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</si>
  <si>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</si>
  <si>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</si>
  <si>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</si>
  <si>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</si>
  <si>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</si>
  <si>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</si>
  <si>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</si>
  <si>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</si>
  <si>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</si>
  <si>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</si>
  <si>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</si>
  <si>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</si>
  <si>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</si>
  <si>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</si>
  <si>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</si>
  <si>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</si>
  <si>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</si>
  <si>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</si>
  <si>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</si>
  <si>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</si>
  <si>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</si>
  <si>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</si>
  <si>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</si>
  <si>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</si>
  <si>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</si>
  <si>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</si>
  <si>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</si>
  <si>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</si>
  <si>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</si>
  <si>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</si>
  <si>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</si>
  <si>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</si>
  <si>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</si>
  <si>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</si>
  <si>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</si>
  <si>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</si>
  <si>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</si>
  <si>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</si>
  <si>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</si>
  <si>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</si>
  <si>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</si>
  <si>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</si>
  <si>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</si>
  <si>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</si>
  <si>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</si>
  <si>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</si>
  <si>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</si>
  <si>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</si>
  <si>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</si>
  <si>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</si>
  <si>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</si>
  <si>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</si>
  <si>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</si>
  <si>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</si>
  <si>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</si>
  <si>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</si>
  <si>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</si>
  <si>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</si>
  <si>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</si>
  <si>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Enter Program Name:</t>
  </si>
  <si>
    <t>Number of ABE Seats:</t>
  </si>
  <si>
    <t>Number of ESOL Seats:</t>
  </si>
  <si>
    <t>Award</t>
  </si>
  <si>
    <t>Line 1 Sub-Total</t>
  </si>
  <si>
    <t>Line 2 Sub-Total</t>
  </si>
  <si>
    <t>FY20 Class Plan and Budget Workbook</t>
  </si>
  <si>
    <t>ABE</t>
  </si>
  <si>
    <t>SUMMARY SHEET</t>
  </si>
  <si>
    <t>Sub Total</t>
  </si>
  <si>
    <t>FY20 BUDGET NARRATIVE</t>
  </si>
  <si>
    <t>100% of Budget Narrative Line 1: Administrators (Fringe Included)</t>
  </si>
  <si>
    <t>100% of Sub Grantee Budget Line 1: Administrators (Fringe Included)</t>
  </si>
  <si>
    <t>Contractor</t>
  </si>
  <si>
    <t>Sub Grantee</t>
  </si>
  <si>
    <t>Select Contractor or Sub Grantee</t>
  </si>
  <si>
    <t>Contractor or Sub Grantee Name</t>
  </si>
  <si>
    <t>Who will be attending?</t>
  </si>
  <si>
    <t>Describe the event and purpose</t>
  </si>
  <si>
    <t>Admin related PD? (Y/N)</t>
  </si>
  <si>
    <t>Yes</t>
  </si>
  <si>
    <t>Bridge to College</t>
  </si>
  <si>
    <t>FY20 MATCH BUDGET NARRATIVE</t>
  </si>
  <si>
    <t>Select Fund Code</t>
  </si>
  <si>
    <t>Sub Award</t>
  </si>
  <si>
    <t>Select Sub Grantee</t>
  </si>
  <si>
    <t>FY20 Sub Grant Budget Narrative</t>
  </si>
  <si>
    <t>Admin Related PD</t>
  </si>
  <si>
    <t>Loaded salary</t>
  </si>
  <si>
    <t xml:space="preserve">Worforce Training Hours </t>
  </si>
  <si>
    <t xml:space="preserve">Total Workforce Training Cost (includes fringe) </t>
  </si>
  <si>
    <t>Total Workforce Training Cost</t>
  </si>
  <si>
    <t>Other Workforce Training Cost</t>
  </si>
  <si>
    <t>Workforce Training Supplies</t>
  </si>
  <si>
    <t>Workforce Training Contracts &amp; Subs</t>
  </si>
  <si>
    <t>Workforce Stipends</t>
  </si>
  <si>
    <t>FY20  IET IELCE BUDGET NARRATIVE</t>
  </si>
  <si>
    <t>Total Award</t>
  </si>
  <si>
    <t>VARIANCE</t>
  </si>
  <si>
    <t>CALC Funding</t>
  </si>
  <si>
    <t>Outstation Funding</t>
  </si>
  <si>
    <t>IET IELC Funding</t>
  </si>
  <si>
    <t>Seats and Costs Generated from ABE Class Plan</t>
  </si>
  <si>
    <t>Seats and Costs Generated from ESOL Class Plan</t>
  </si>
  <si>
    <t>Total Seats and Cost</t>
  </si>
  <si>
    <t>Average Cost Per CACL Seat</t>
  </si>
  <si>
    <t>CLASS PLAN SUMMARY</t>
  </si>
  <si>
    <t>AWARD SUMMARY</t>
  </si>
  <si>
    <t>BUDGET SUMMARY</t>
  </si>
  <si>
    <t>ADMINISTRATIVE COST ANALYSIS</t>
  </si>
  <si>
    <t>MATCH SUMMARY</t>
  </si>
  <si>
    <t>ADMINISTRATIVE COST PERCENTAGE (25% or lower)</t>
  </si>
  <si>
    <t>Variance</t>
  </si>
  <si>
    <t>Total IET IELCE Award</t>
  </si>
  <si>
    <t>CALC / AECI BUDGET SUMMARY</t>
  </si>
  <si>
    <t>IET / IELCE BUDGET SUMMARY</t>
  </si>
  <si>
    <t>CALC ADMINISTRATIVE COST</t>
  </si>
  <si>
    <t>IET / IELCE ADMIN</t>
  </si>
  <si>
    <t>Enter Approved Indirect Cost Rate</t>
  </si>
  <si>
    <t>Total CALC/AECI Budget Indirect</t>
  </si>
  <si>
    <t>TOTAL GRANT BUDGET</t>
  </si>
  <si>
    <t>Enter Outstation Award</t>
  </si>
  <si>
    <t>Average Cost Per CALC Seat</t>
  </si>
  <si>
    <t>Cost-Per-Seat</t>
  </si>
  <si>
    <t>CALC Award</t>
  </si>
  <si>
    <t>Outstationing</t>
  </si>
  <si>
    <t>CALC Budget Total</t>
  </si>
  <si>
    <t>*IET Tabs can be used for either IET or IELCE funds</t>
  </si>
  <si>
    <r>
      <t xml:space="preserve">Enter IET/IELCE II Award </t>
    </r>
    <r>
      <rPr>
        <sz val="11"/>
        <color rgb="FFFF0000"/>
        <rFont val="Calibri"/>
        <family val="2"/>
        <scheme val="minor"/>
      </rPr>
      <t>*</t>
    </r>
  </si>
  <si>
    <r>
      <t xml:space="preserve">Enter IET/IELCE Award </t>
    </r>
    <r>
      <rPr>
        <sz val="11"/>
        <color rgb="FFFF0000"/>
        <rFont val="Calibri"/>
        <family val="2"/>
        <scheme val="minor"/>
      </rPr>
      <t>*</t>
    </r>
  </si>
  <si>
    <t>WORKFORCE TRAINING COSTS</t>
  </si>
  <si>
    <t>TOTAL</t>
  </si>
  <si>
    <t>SUB GRANT BUDGETS</t>
  </si>
  <si>
    <t>DIRECT IET BUDGET</t>
  </si>
  <si>
    <t>1. CALC ADMINISTRATORS</t>
  </si>
  <si>
    <t>1. IET ADMINISTRATORS</t>
  </si>
  <si>
    <t>2. CALC INSTRUCTIONAL/PROFESSIONAL STAFF</t>
  </si>
  <si>
    <t>2. IET INSTRUCTIONAL/PROFESSIONAL STAFF</t>
  </si>
  <si>
    <t>3. CALC SUPPORT STAFF</t>
  </si>
  <si>
    <t>3. IET SUPPORT STAFF</t>
  </si>
  <si>
    <t>4. CALC STIPENDS</t>
  </si>
  <si>
    <t>4. IET STIPENDS</t>
  </si>
  <si>
    <t>5. CALC FRINGE BENEFITS</t>
  </si>
  <si>
    <t>5. IET FRINGE BENEFITS</t>
  </si>
  <si>
    <t>6. CALC CONTRACTUAL SERVICES</t>
  </si>
  <si>
    <t>6. IET CONTRACTUAL SERVICES</t>
  </si>
  <si>
    <t>7. IET SUPPLIES AND MATERIALS</t>
  </si>
  <si>
    <t>7. CALC SUPPLIES AND MATERIALS</t>
  </si>
  <si>
    <t>8. CALC TRAVEL: Mileage, Conference registration, hotel &amp; meals</t>
  </si>
  <si>
    <t>8. IET TRAVEL: Mileage, Conference registration, hotel &amp; meals</t>
  </si>
  <si>
    <t>9. CALC OTHER COSTS:</t>
  </si>
  <si>
    <t>9. IET OTHER COSTS:</t>
  </si>
  <si>
    <t>10. CALC INDIRECT COST</t>
  </si>
  <si>
    <t>10. IET INDIRECT COST</t>
  </si>
  <si>
    <t xml:space="preserve">11. CALC EQUIPMENT </t>
  </si>
  <si>
    <t xml:space="preserve">11. IET EQUIPMENT </t>
  </si>
  <si>
    <t>TOTAL CALC REQUEST</t>
  </si>
  <si>
    <t>TOTAL IET REQUEST</t>
  </si>
  <si>
    <t>11. TOTAL EQUIPMENT</t>
  </si>
  <si>
    <t>10. TOTAL INDIRECT</t>
  </si>
  <si>
    <t>9. TOTAL OTHER</t>
  </si>
  <si>
    <t>1. TOTAL ADMINISTRATORS</t>
  </si>
  <si>
    <t>2. TOTAL INSTRUCTIONAL/PROFESSIONAL</t>
  </si>
  <si>
    <t>3. TOTAL SUPPORT STAFF</t>
  </si>
  <si>
    <t>4. TOTAL STIPENDS</t>
  </si>
  <si>
    <t>5. TOTAL FRINGE</t>
  </si>
  <si>
    <t>6. TOTAL CONTRACTUAL</t>
  </si>
  <si>
    <t>7. TOTAL SUPPLIES AND MATERIALS</t>
  </si>
  <si>
    <t>8. TOTAL TRAVEL</t>
  </si>
  <si>
    <t>TOTAL FY20  REQUEST</t>
  </si>
  <si>
    <t>Stipends</t>
  </si>
  <si>
    <t>Equipment</t>
  </si>
  <si>
    <t>Cont/Sub 1</t>
  </si>
  <si>
    <t>Cont/Sub 2</t>
  </si>
  <si>
    <t>Cont/Sub 3</t>
  </si>
  <si>
    <t>Cont/Sub 4</t>
  </si>
  <si>
    <t>Indirect Exclusions</t>
  </si>
  <si>
    <t>Comptroller's Expenditure Classification Handbook</t>
  </si>
  <si>
    <t xml:space="preserve">ISA Budget  
</t>
  </si>
  <si>
    <t>ENTER YOUR ISA BUDGET</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</si>
  <si>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</si>
  <si>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</si>
  <si>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</si>
  <si>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</si>
  <si>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</si>
  <si>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</si>
  <si>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</si>
  <si>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</si>
  <si>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</si>
  <si>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</si>
  <si>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</si>
  <si>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</si>
  <si>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</si>
  <si>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</si>
  <si>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t>Line 5 - Fringe</t>
  </si>
  <si>
    <t>EE</t>
  </si>
  <si>
    <t>Admin Expenses</t>
  </si>
  <si>
    <t>Line 6 - 
Contractual Services</t>
  </si>
  <si>
    <t>HH, CC, MM and/or LL</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</si>
  <si>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</si>
  <si>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</si>
  <si>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</si>
  <si>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</si>
  <si>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</si>
  <si>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</si>
  <si>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</si>
  <si>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</si>
  <si>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</si>
  <si>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</si>
  <si>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</si>
  <si>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</si>
  <si>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</si>
  <si>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</si>
  <si>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</si>
  <si>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</si>
  <si>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</si>
  <si>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</si>
  <si>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</si>
  <si>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</si>
  <si>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</si>
  <si>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</si>
  <si>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</si>
  <si>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</si>
  <si>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</si>
  <si>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</si>
  <si>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</si>
  <si>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Employee Contracted Service</t>
  </si>
  <si>
    <t>IT Hardware and Software</t>
  </si>
  <si>
    <t>ISA Budget:</t>
  </si>
  <si>
    <t>EdGrants Budget:</t>
  </si>
  <si>
    <t>Difference to equal ZERO</t>
  </si>
  <si>
    <t>Costs exluded from IDC calcuation</t>
  </si>
  <si>
    <t>Approved indirect cost rate</t>
  </si>
  <si>
    <t>Contracts &amp; sub grants costs over $25,000</t>
  </si>
  <si>
    <t>PROPOSED Fringe Rate
37.99% AA + 2.44%CC</t>
  </si>
  <si>
    <t xml:space="preserve">Line 10 Sub-Total (Enter indirect) </t>
  </si>
  <si>
    <t>Administrative Related PD</t>
  </si>
  <si>
    <t>Workforce Equip</t>
  </si>
  <si>
    <t>Number of Match ABE Seats</t>
  </si>
  <si>
    <t>Number of Match ESOL Seats</t>
  </si>
  <si>
    <t>MA1</t>
  </si>
  <si>
    <t>MA2</t>
  </si>
  <si>
    <t>MA3</t>
  </si>
  <si>
    <t>MA4</t>
  </si>
  <si>
    <t>MA5</t>
  </si>
  <si>
    <t>MA6</t>
  </si>
  <si>
    <t>MA7</t>
  </si>
  <si>
    <t>MA8</t>
  </si>
  <si>
    <t>MA9</t>
  </si>
  <si>
    <t>MA10</t>
  </si>
  <si>
    <t>MA11</t>
  </si>
  <si>
    <t>MA12</t>
  </si>
  <si>
    <t>MA13</t>
  </si>
  <si>
    <t>MA14</t>
  </si>
  <si>
    <t>MA15</t>
  </si>
  <si>
    <t>MA16</t>
  </si>
  <si>
    <t>MA17</t>
  </si>
  <si>
    <t>MA18</t>
  </si>
  <si>
    <t>MA19</t>
  </si>
  <si>
    <t>MA20</t>
  </si>
  <si>
    <t>ME1</t>
  </si>
  <si>
    <t>ME2</t>
  </si>
  <si>
    <t>ME3</t>
  </si>
  <si>
    <t>ME4</t>
  </si>
  <si>
    <t>ME5</t>
  </si>
  <si>
    <t>ME6</t>
  </si>
  <si>
    <t>ME7</t>
  </si>
  <si>
    <t>ME8</t>
  </si>
  <si>
    <t>ME9</t>
  </si>
  <si>
    <t>ME10</t>
  </si>
  <si>
    <t>ME11</t>
  </si>
  <si>
    <t>ME12</t>
  </si>
  <si>
    <t>ME13</t>
  </si>
  <si>
    <t>ME14</t>
  </si>
  <si>
    <t>ME15</t>
  </si>
  <si>
    <t>ME16</t>
  </si>
  <si>
    <t>ME17</t>
  </si>
  <si>
    <t>ME18</t>
  </si>
  <si>
    <t>ME19</t>
  </si>
  <si>
    <t>ME20</t>
  </si>
  <si>
    <t>MATCH CLASS PLAN SUMMARY</t>
  </si>
  <si>
    <t>Seats and Costs Generated from Match ABE Class Plan</t>
  </si>
  <si>
    <t>Seats and Costs Generated from Match ESOL Class Plan</t>
  </si>
  <si>
    <t>Average Cost Per Match Seat</t>
  </si>
  <si>
    <t>Lines 1 -9, 11 sub-total - exclusions</t>
  </si>
  <si>
    <t>Maximum amount that can be used for indirect overall</t>
  </si>
  <si>
    <t>IET II SUMMARY SHEET</t>
  </si>
  <si>
    <t>IET II BUDGET SUMMARY</t>
  </si>
  <si>
    <t>IET II ADMINISTRATIVE COST ANALYSIS</t>
  </si>
  <si>
    <t>IET II INDIRECT COST</t>
  </si>
  <si>
    <t>IET II MATCH SUMMARY</t>
  </si>
  <si>
    <t>IET II WORKFORCE TRAINING COSTS</t>
  </si>
  <si>
    <t>IET SUMMARY SHEET</t>
  </si>
  <si>
    <t>IET AWARD SUMMARY</t>
  </si>
  <si>
    <t>IET BUDGET SUMMARY</t>
  </si>
  <si>
    <t>IET ADMINISTRATIVE COST ANALYSIS</t>
  </si>
  <si>
    <t>IET INDIRECT COST</t>
  </si>
  <si>
    <t>IET MATCH SUMMARY</t>
  </si>
  <si>
    <t>IET WORKFORCE TRAINING COSTS</t>
  </si>
  <si>
    <t>IET IELCE Funding</t>
  </si>
  <si>
    <t>MATCH ABE CLASS PLAN</t>
  </si>
  <si>
    <t>MATCH ESOL CLASS PLAN</t>
  </si>
  <si>
    <t>Table 1 CALC Award:</t>
  </si>
  <si>
    <t>PROPOSED Fringe Rate
2.44% AA &amp; CC</t>
  </si>
  <si>
    <t xml:space="preserve">MAX amount for indirect. </t>
  </si>
  <si>
    <t>Fringe 2.44% AA and CC (D09)</t>
  </si>
  <si>
    <t xml:space="preserve">MAX amount for indirect. 
</t>
  </si>
  <si>
    <t>Fringe 37.99% AA + 2.44% CC (D09)</t>
  </si>
  <si>
    <t>CALC IDC Exclusions</t>
  </si>
  <si>
    <t>IET I Exclusions</t>
  </si>
  <si>
    <t>IET II Exclusions</t>
  </si>
  <si>
    <t>nmg</t>
  </si>
  <si>
    <t>Total EdGrants</t>
  </si>
  <si>
    <t>ISA Budget</t>
  </si>
  <si>
    <t>Indirect Cost (Cannot Exceed the total value in cell 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</si>
</sst>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56"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sz val="11"/>
      <color theme="1"/>
      <name val="Calibri"/>
      <family val="2"/>
    </font>
    <font>
      <b/>
      <sz val="11"/>
      <name val="Calibri"/>
      <family val="2"/>
      <scheme val="minor"/>
    </font>
    <font>
      <sz val="10"/>
      <name val="Calibri"/>
      <family val="2"/>
      <scheme val="minor"/>
    </font>
    <font>
      <sz val="12"/>
      <color theme="1"/>
      <name val="Calibri"/>
      <family val="2"/>
      <scheme val="minor"/>
    </font>
    <font>
      <b/>
      <sz val="10"/>
      <name val="Arial Narrow"/>
      <family val="2"/>
    </font>
    <font>
      <b/>
      <sz val="14"/>
      <color rgb="FF000000"/>
      <name val="Calibri"/>
      <family val="2"/>
    </font>
    <font>
      <b/>
      <sz val="16"/>
      <color rgb="FF000000"/>
      <name val="Calibri"/>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b/>
      <i/>
      <sz val="13"/>
      <name val="Calibri"/>
      <family val="2"/>
      <scheme val="minor"/>
    </font>
    <font>
      <strike/>
      <sz val="12"/>
      <name val="Calibri"/>
      <family val="2"/>
      <scheme val="minor"/>
    </font>
    <font>
      <b/>
      <strike/>
      <sz val="12"/>
      <color theme="1"/>
      <name val="Calibri"/>
      <family val="2"/>
      <scheme val="minor"/>
    </font>
    <font>
      <strike/>
      <sz val="12"/>
      <color theme="1"/>
      <name val="Calibri"/>
      <family val="2"/>
      <scheme val="minor"/>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10"/>
      <color theme="1"/>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
      <patternFill patternType="solid">
        <fgColor rgb="FFF8FDB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0" fillId="0" borderId="0"/>
    <xf numFmtId="9" fontId="20" fillId="0" borderId="0" applyFont="0" applyFill="0" applyBorder="0" applyAlignment="0" applyProtection="0"/>
    <xf numFmtId="0" fontId="49" fillId="0" borderId="0" applyNumberFormat="0" applyFill="0" applyBorder="0" applyAlignment="0" applyProtection="0">
      <alignment vertical="top"/>
      <protection locked="0"/>
    </xf>
  </cellStyleXfs>
  <cellXfs count="592">
    <xf numFmtId="0" fontId="0" fillId="0" borderId="0" xfId="0"/>
    <xf numFmtId="164" fontId="0" fillId="0" borderId="0" xfId="0" applyNumberFormat="1"/>
    <xf numFmtId="2" fontId="0" fillId="0" borderId="0" xfId="0" applyNumberFormat="1"/>
    <xf numFmtId="10" fontId="0" fillId="0" borderId="0" xfId="0" applyNumberFormat="1"/>
    <xf numFmtId="0" fontId="5" fillId="0" borderId="0" xfId="0" applyFont="1"/>
    <xf numFmtId="0" fontId="9" fillId="0" borderId="0" xfId="0" applyFont="1"/>
    <xf numFmtId="0" fontId="5" fillId="0" borderId="0" xfId="0" applyFont="1" applyBorder="1"/>
    <xf numFmtId="165" fontId="0" fillId="0" borderId="0" xfId="0" applyNumberFormat="1" applyAlignment="1">
      <alignment horizontal="center"/>
    </xf>
    <xf numFmtId="165" fontId="0" fillId="0" borderId="0" xfId="0" applyNumberFormat="1"/>
    <xf numFmtId="2" fontId="11" fillId="0" borderId="4" xfId="0" applyNumberFormat="1" applyFont="1" applyFill="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20" fillId="0" borderId="0" xfId="8" applyProtection="1"/>
    <xf numFmtId="0" fontId="21" fillId="0" borderId="0" xfId="8" applyFont="1" applyProtection="1"/>
    <xf numFmtId="0" fontId="21" fillId="0" borderId="0" xfId="8" applyFont="1" applyFill="1" applyBorder="1" applyProtection="1"/>
    <xf numFmtId="0" fontId="20" fillId="0" borderId="0" xfId="8" applyFill="1" applyBorder="1" applyProtection="1"/>
    <xf numFmtId="0" fontId="21" fillId="11" borderId="14" xfId="8" applyFont="1" applyFill="1" applyBorder="1" applyProtection="1"/>
    <xf numFmtId="0" fontId="20" fillId="11" borderId="9" xfId="8" applyFill="1" applyBorder="1" applyProtection="1"/>
    <xf numFmtId="0" fontId="20" fillId="11" borderId="13" xfId="8" applyFill="1" applyBorder="1" applyProtection="1"/>
    <xf numFmtId="0" fontId="21" fillId="11" borderId="12" xfId="8" applyFont="1" applyFill="1" applyBorder="1" applyProtection="1"/>
    <xf numFmtId="165" fontId="23" fillId="12" borderId="4" xfId="8" applyNumberFormat="1" applyFont="1" applyFill="1" applyBorder="1" applyAlignment="1" applyProtection="1">
      <alignment horizontal="center"/>
    </xf>
    <xf numFmtId="0" fontId="23" fillId="12" borderId="4" xfId="8" applyFont="1" applyFill="1" applyBorder="1" applyProtection="1"/>
    <xf numFmtId="0" fontId="20" fillId="11" borderId="17" xfId="8" applyFill="1" applyBorder="1" applyProtection="1"/>
    <xf numFmtId="165" fontId="21" fillId="0" borderId="4" xfId="8" applyNumberFormat="1" applyFont="1" applyBorder="1" applyAlignment="1" applyProtection="1">
      <alignment horizontal="center"/>
    </xf>
    <xf numFmtId="0" fontId="21" fillId="0" borderId="4" xfId="8" applyFont="1" applyBorder="1" applyProtection="1"/>
    <xf numFmtId="0" fontId="21" fillId="10" borderId="4" xfId="8" applyFont="1" applyFill="1" applyBorder="1" applyAlignment="1" applyProtection="1">
      <alignment horizontal="center"/>
      <protection locked="0"/>
    </xf>
    <xf numFmtId="169" fontId="21" fillId="0" borderId="4" xfId="8" applyNumberFormat="1" applyFont="1" applyBorder="1" applyAlignment="1" applyProtection="1">
      <alignment horizontal="center"/>
    </xf>
    <xf numFmtId="165" fontId="21" fillId="10" borderId="4" xfId="8" applyNumberFormat="1" applyFont="1" applyFill="1" applyBorder="1" applyAlignment="1" applyProtection="1">
      <alignment horizontal="center"/>
      <protection locked="0"/>
    </xf>
    <xf numFmtId="0" fontId="21" fillId="11" borderId="6" xfId="8" applyFont="1" applyFill="1" applyBorder="1" applyAlignment="1" applyProtection="1">
      <alignment horizontal="center"/>
    </xf>
    <xf numFmtId="0" fontId="23" fillId="0" borderId="4" xfId="8" applyFont="1" applyBorder="1" applyAlignment="1" applyProtection="1">
      <alignment horizontal="center"/>
    </xf>
    <xf numFmtId="0" fontId="21" fillId="11" borderId="16" xfId="8" applyFont="1" applyFill="1" applyBorder="1" applyAlignment="1" applyProtection="1">
      <alignment horizontal="center"/>
    </xf>
    <xf numFmtId="0" fontId="24" fillId="11" borderId="13" xfId="8" applyFont="1" applyFill="1" applyBorder="1" applyProtection="1"/>
    <xf numFmtId="0" fontId="21" fillId="11" borderId="5" xfId="8" applyFont="1" applyFill="1" applyBorder="1" applyAlignment="1" applyProtection="1">
      <alignment horizontal="center"/>
    </xf>
    <xf numFmtId="0" fontId="21" fillId="11" borderId="11" xfId="8" applyFont="1" applyFill="1" applyBorder="1" applyProtection="1"/>
    <xf numFmtId="0" fontId="21" fillId="11" borderId="10" xfId="8" applyFont="1" applyFill="1" applyBorder="1" applyProtection="1"/>
    <xf numFmtId="0" fontId="21" fillId="0" borderId="0" xfId="8" applyFont="1" applyBorder="1" applyProtection="1"/>
    <xf numFmtId="0" fontId="21" fillId="0" borderId="0" xfId="8" applyFont="1" applyBorder="1" applyAlignment="1" applyProtection="1">
      <alignment horizontal="center"/>
    </xf>
    <xf numFmtId="10" fontId="21" fillId="10" borderId="4" xfId="9" applyNumberFormat="1" applyFont="1" applyFill="1" applyBorder="1" applyAlignment="1" applyProtection="1">
      <alignment horizontal="center"/>
      <protection locked="0"/>
    </xf>
    <xf numFmtId="10" fontId="21" fillId="0" borderId="4" xfId="8" applyNumberFormat="1" applyFont="1" applyBorder="1" applyAlignment="1" applyProtection="1">
      <alignment horizontal="center"/>
    </xf>
    <xf numFmtId="0" fontId="25" fillId="0" borderId="0" xfId="8" applyFont="1" applyBorder="1" applyAlignment="1" applyProtection="1">
      <alignment horizontal="left"/>
    </xf>
    <xf numFmtId="0" fontId="25" fillId="0" borderId="17" xfId="8" applyFont="1" applyBorder="1" applyAlignment="1" applyProtection="1">
      <alignment horizontal="left"/>
    </xf>
    <xf numFmtId="0" fontId="20" fillId="11" borderId="15" xfId="8" applyFill="1" applyBorder="1" applyProtection="1"/>
    <xf numFmtId="0" fontId="20" fillId="11" borderId="10" xfId="8" applyFill="1" applyBorder="1" applyProtection="1"/>
    <xf numFmtId="0" fontId="26" fillId="11" borderId="15" xfId="8" applyFont="1" applyFill="1" applyBorder="1" applyProtection="1"/>
    <xf numFmtId="0" fontId="17" fillId="0" borderId="0" xfId="0" applyFont="1" applyFill="1" applyBorder="1" applyAlignment="1" applyProtection="1">
      <alignment horizontal="left"/>
      <protection locked="0"/>
    </xf>
    <xf numFmtId="0" fontId="11" fillId="0" borderId="3" xfId="0" applyFont="1" applyFill="1" applyBorder="1" applyAlignment="1" applyProtection="1">
      <alignment wrapText="1"/>
      <protection locked="0"/>
    </xf>
    <xf numFmtId="0" fontId="0" fillId="0" borderId="0" xfId="0" applyBorder="1"/>
    <xf numFmtId="0" fontId="1" fillId="0" borderId="0" xfId="0" applyFont="1" applyAlignment="1"/>
    <xf numFmtId="0" fontId="27" fillId="0" borderId="0" xfId="0" applyFont="1"/>
    <xf numFmtId="0" fontId="0"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0" fillId="6" borderId="23"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 fillId="6" borderId="25" xfId="0" applyFont="1" applyFill="1" applyBorder="1" applyAlignment="1">
      <alignment horizontal="left" vertical="center"/>
    </xf>
    <xf numFmtId="0" fontId="1" fillId="6" borderId="26" xfId="0" applyFont="1" applyFill="1" applyBorder="1" applyAlignment="1">
      <alignment horizontal="center" vertical="center"/>
    </xf>
    <xf numFmtId="0" fontId="5" fillId="0" borderId="29" xfId="0" applyFont="1" applyFill="1" applyBorder="1" applyAlignment="1">
      <alignment horizontal="center"/>
    </xf>
    <xf numFmtId="0" fontId="11" fillId="0" borderId="31" xfId="0" applyFont="1" applyFill="1" applyBorder="1" applyAlignment="1" applyProtection="1">
      <alignment wrapText="1"/>
      <protection locked="0"/>
    </xf>
    <xf numFmtId="2" fontId="5" fillId="0" borderId="30" xfId="0" applyNumberFormat="1" applyFont="1" applyBorder="1" applyProtection="1">
      <protection locked="0"/>
    </xf>
    <xf numFmtId="2" fontId="11" fillId="0" borderId="30" xfId="0" applyNumberFormat="1" applyFont="1" applyBorder="1" applyAlignment="1" applyProtection="1">
      <alignment horizontal="right"/>
      <protection locked="0"/>
    </xf>
    <xf numFmtId="0" fontId="5" fillId="0" borderId="33" xfId="0" applyFont="1" applyFill="1" applyBorder="1" applyAlignment="1">
      <alignment horizontal="center"/>
    </xf>
    <xf numFmtId="0" fontId="11" fillId="0" borderId="11" xfId="0" applyFont="1" applyFill="1" applyBorder="1" applyAlignment="1" applyProtection="1">
      <alignment wrapText="1"/>
      <protection locked="0"/>
    </xf>
    <xf numFmtId="2" fontId="11" fillId="0" borderId="5" xfId="0" applyNumberFormat="1" applyFont="1" applyFill="1" applyBorder="1" applyAlignment="1" applyProtection="1">
      <alignment horizontal="right"/>
      <protection locked="0"/>
    </xf>
    <xf numFmtId="2" fontId="11" fillId="0" borderId="5" xfId="0" applyNumberFormat="1" applyFont="1" applyBorder="1" applyAlignment="1" applyProtection="1">
      <alignment horizontal="right"/>
      <protection locked="0"/>
    </xf>
    <xf numFmtId="0" fontId="7" fillId="6" borderId="0" xfId="0" applyFont="1" applyFill="1" applyBorder="1" applyAlignment="1">
      <alignment horizontal="center" vertical="center"/>
    </xf>
    <xf numFmtId="0" fontId="7" fillId="6" borderId="22" xfId="0" applyFont="1" applyFill="1" applyBorder="1" applyAlignment="1">
      <alignment horizontal="center" vertical="center"/>
    </xf>
    <xf numFmtId="0" fontId="0" fillId="6" borderId="35" xfId="0" applyFont="1" applyFill="1" applyBorder="1" applyAlignment="1">
      <alignment horizontal="center" vertical="center" wrapText="1"/>
    </xf>
    <xf numFmtId="0" fontId="1" fillId="6" borderId="0" xfId="0" applyFont="1" applyFill="1" applyBorder="1" applyAlignment="1">
      <alignment horizontal="left" vertical="center"/>
    </xf>
    <xf numFmtId="2" fontId="29" fillId="8" borderId="28" xfId="0" applyNumberFormat="1" applyFont="1" applyFill="1" applyBorder="1" applyAlignment="1">
      <alignment horizontal="right"/>
    </xf>
    <xf numFmtId="2" fontId="29" fillId="8" borderId="34" xfId="0" applyNumberFormat="1" applyFont="1" applyFill="1" applyBorder="1" applyAlignment="1">
      <alignment horizontal="right"/>
    </xf>
    <xf numFmtId="2" fontId="29" fillId="8" borderId="32" xfId="0" applyNumberFormat="1" applyFont="1" applyFill="1" applyBorder="1" applyAlignment="1">
      <alignment horizontal="right"/>
    </xf>
    <xf numFmtId="0" fontId="1" fillId="13" borderId="21" xfId="0" applyFont="1" applyFill="1" applyBorder="1" applyAlignment="1">
      <alignment horizontal="center"/>
    </xf>
    <xf numFmtId="0" fontId="1" fillId="13" borderId="6" xfId="0" applyFont="1" applyFill="1" applyBorder="1" applyAlignment="1">
      <alignment horizontal="center" wrapText="1"/>
    </xf>
    <xf numFmtId="0" fontId="10" fillId="13" borderId="14" xfId="0" applyFont="1" applyFill="1" applyBorder="1" applyAlignment="1" applyProtection="1">
      <alignment horizontal="center" wrapText="1"/>
      <protection locked="0"/>
    </xf>
    <xf numFmtId="2" fontId="10" fillId="13" borderId="6" xfId="0" applyNumberFormat="1" applyFont="1" applyFill="1" applyBorder="1" applyAlignment="1" applyProtection="1">
      <alignment horizontal="center" wrapText="1"/>
      <protection locked="0"/>
    </xf>
    <xf numFmtId="2" fontId="10" fillId="13" borderId="27" xfId="0" applyNumberFormat="1" applyFont="1" applyFill="1" applyBorder="1" applyAlignment="1" applyProtection="1">
      <alignment horizontal="center" wrapText="1"/>
      <protection locked="0"/>
    </xf>
    <xf numFmtId="0" fontId="0" fillId="0" borderId="0" xfId="0" applyFill="1"/>
    <xf numFmtId="42" fontId="31" fillId="3" borderId="4" xfId="6" applyNumberFormat="1" applyFont="1" applyFill="1" applyBorder="1" applyAlignment="1">
      <alignment horizontal="left" wrapText="1"/>
    </xf>
    <xf numFmtId="42" fontId="31" fillId="3" borderId="4" xfId="6" applyNumberFormat="1" applyFont="1" applyFill="1" applyBorder="1"/>
    <xf numFmtId="0" fontId="10" fillId="14" borderId="5" xfId="0" applyFont="1" applyFill="1" applyBorder="1" applyAlignment="1">
      <alignment horizontal="center" vertical="center" wrapText="1"/>
    </xf>
    <xf numFmtId="165" fontId="1" fillId="14" borderId="4" xfId="0" applyNumberFormat="1" applyFont="1" applyFill="1" applyBorder="1" applyAlignment="1">
      <alignment horizontal="center" vertical="center"/>
    </xf>
    <xf numFmtId="0" fontId="0" fillId="0" borderId="0" xfId="0" applyFont="1" applyAlignment="1">
      <alignment horizontal="center" vertical="top"/>
    </xf>
    <xf numFmtId="0" fontId="10" fillId="15" borderId="4" xfId="0" applyFont="1" applyFill="1" applyBorder="1" applyAlignment="1">
      <alignment horizontal="center" vertical="center" wrapText="1"/>
    </xf>
    <xf numFmtId="165" fontId="1" fillId="15" borderId="4" xfId="0" applyNumberFormat="1" applyFont="1" applyFill="1" applyBorder="1" applyAlignment="1">
      <alignment horizontal="center" vertical="center"/>
    </xf>
    <xf numFmtId="0" fontId="0" fillId="0" borderId="0" xfId="0" applyFont="1"/>
    <xf numFmtId="0" fontId="5" fillId="2" borderId="4" xfId="0" applyFont="1" applyFill="1" applyBorder="1" applyAlignment="1">
      <alignment horizontal="center"/>
    </xf>
    <xf numFmtId="0" fontId="5" fillId="0" borderId="4" xfId="0" applyFont="1" applyBorder="1" applyProtection="1">
      <protection locked="0"/>
    </xf>
    <xf numFmtId="49" fontId="11" fillId="0" borderId="4" xfId="0" applyNumberFormat="1" applyFont="1" applyFill="1" applyBorder="1" applyAlignment="1" applyProtection="1">
      <alignment horizontal="right"/>
      <protection locked="0"/>
    </xf>
    <xf numFmtId="0" fontId="11" fillId="0" borderId="4" xfId="0" applyFont="1" applyFill="1" applyBorder="1" applyAlignment="1" applyProtection="1">
      <alignment horizontal="right"/>
      <protection locked="0"/>
    </xf>
    <xf numFmtId="0" fontId="11" fillId="0" borderId="4" xfId="0" applyFont="1" applyFill="1" applyBorder="1" applyAlignment="1" applyProtection="1">
      <alignment wrapText="1"/>
      <protection locked="0"/>
    </xf>
    <xf numFmtId="2" fontId="11" fillId="2" borderId="1" xfId="0" applyNumberFormat="1" applyFont="1" applyFill="1" applyBorder="1" applyAlignment="1">
      <alignment horizontal="right"/>
    </xf>
    <xf numFmtId="165" fontId="11" fillId="4" borderId="1" xfId="0" applyNumberFormat="1" applyFont="1" applyFill="1" applyBorder="1" applyAlignment="1" applyProtection="1">
      <alignment horizontal="right"/>
      <protection locked="0"/>
    </xf>
    <xf numFmtId="165" fontId="5" fillId="2" borderId="4" xfId="0" applyNumberFormat="1" applyFont="1" applyFill="1" applyBorder="1" applyAlignment="1">
      <alignment horizontal="right"/>
    </xf>
    <xf numFmtId="0" fontId="5" fillId="0" borderId="0" xfId="0" applyFont="1" applyFill="1"/>
    <xf numFmtId="49" fontId="5"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49" fontId="11" fillId="0" borderId="4" xfId="0" applyNumberFormat="1"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2" fontId="11" fillId="0" borderId="4" xfId="0" applyNumberFormat="1" applyFont="1" applyFill="1" applyBorder="1" applyAlignment="1" applyProtection="1">
      <alignment horizontal="center"/>
      <protection locked="0"/>
    </xf>
    <xf numFmtId="2" fontId="11" fillId="0" borderId="4" xfId="0" applyNumberFormat="1" applyFont="1" applyBorder="1" applyAlignment="1" applyProtection="1">
      <alignment horizontal="center"/>
      <protection locked="0"/>
    </xf>
    <xf numFmtId="49" fontId="0" fillId="0" borderId="0" xfId="0" applyNumberFormat="1" applyAlignment="1">
      <alignment horizontal="center"/>
    </xf>
    <xf numFmtId="0" fontId="0" fillId="0" borderId="0" xfId="0" applyAlignment="1">
      <alignment wrapText="1"/>
    </xf>
    <xf numFmtId="0" fontId="33" fillId="0" borderId="0" xfId="0" applyFont="1" applyFill="1" applyBorder="1" applyAlignment="1">
      <alignment vertical="center" wrapText="1"/>
    </xf>
    <xf numFmtId="0" fontId="0" fillId="0" borderId="0" xfId="0" applyFont="1" applyFill="1" applyAlignment="1">
      <alignment horizontal="center" vertical="top"/>
    </xf>
    <xf numFmtId="0" fontId="0" fillId="0" borderId="0" xfId="0" applyFont="1" applyFill="1"/>
    <xf numFmtId="49" fontId="5" fillId="0" borderId="4" xfId="0" applyNumberFormat="1"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4" xfId="0" applyFont="1" applyBorder="1" applyAlignment="1" applyProtection="1">
      <alignment wrapText="1"/>
      <protection locked="0"/>
    </xf>
    <xf numFmtId="2" fontId="5" fillId="0" borderId="4" xfId="0" applyNumberFormat="1" applyFont="1" applyBorder="1" applyAlignment="1" applyProtection="1">
      <alignment horizontal="center"/>
      <protection locked="0"/>
    </xf>
    <xf numFmtId="0" fontId="5" fillId="0" borderId="0" xfId="0" applyFont="1" applyFill="1" applyBorder="1"/>
    <xf numFmtId="0" fontId="0" fillId="6" borderId="4" xfId="0" applyFill="1" applyBorder="1"/>
    <xf numFmtId="165" fontId="13" fillId="6" borderId="4" xfId="0" applyNumberFormat="1" applyFont="1" applyFill="1" applyBorder="1" applyAlignment="1">
      <alignment horizontal="left"/>
    </xf>
    <xf numFmtId="42" fontId="17" fillId="16" borderId="0" xfId="0" applyNumberFormat="1" applyFont="1" applyFill="1" applyBorder="1" applyAlignment="1" applyProtection="1">
      <alignment horizontal="left"/>
      <protection locked="0"/>
    </xf>
    <xf numFmtId="0" fontId="35" fillId="14" borderId="4" xfId="0" applyFont="1" applyFill="1" applyBorder="1" applyAlignment="1">
      <alignment horizontal="center" vertical="center" wrapText="1"/>
    </xf>
    <xf numFmtId="42" fontId="13" fillId="14" borderId="4" xfId="0" applyNumberFormat="1" applyFont="1" applyFill="1" applyBorder="1" applyAlignment="1">
      <alignment horizontal="right" wrapText="1"/>
    </xf>
    <xf numFmtId="42" fontId="14" fillId="8" borderId="4" xfId="0" applyNumberFormat="1" applyFont="1" applyFill="1" applyBorder="1" applyAlignment="1">
      <alignment horizontal="right" wrapText="1"/>
    </xf>
    <xf numFmtId="0" fontId="36" fillId="14" borderId="3"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0" borderId="4" xfId="0" applyFont="1" applyFill="1" applyBorder="1" applyAlignment="1" applyProtection="1">
      <alignment horizontal="left" wrapText="1"/>
      <protection locked="0"/>
    </xf>
    <xf numFmtId="1" fontId="36" fillId="0" borderId="4" xfId="0" applyNumberFormat="1" applyFont="1" applyFill="1" applyBorder="1" applyAlignment="1" applyProtection="1">
      <alignment horizontal="center" wrapText="1"/>
      <protection locked="0"/>
    </xf>
    <xf numFmtId="44" fontId="36" fillId="0" borderId="4" xfId="6" applyFont="1" applyFill="1" applyBorder="1" applyAlignment="1" applyProtection="1">
      <alignment horizontal="center" wrapText="1"/>
      <protection locked="0"/>
    </xf>
    <xf numFmtId="2" fontId="36" fillId="2" borderId="4" xfId="6" applyNumberFormat="1" applyFont="1" applyFill="1" applyBorder="1" applyAlignment="1" applyProtection="1">
      <alignment horizontal="center" wrapText="1"/>
      <protection locked="0"/>
    </xf>
    <xf numFmtId="42" fontId="36" fillId="2" borderId="4" xfId="6" applyNumberFormat="1" applyFont="1" applyFill="1" applyBorder="1" applyAlignment="1">
      <alignment horizontal="center" wrapText="1"/>
    </xf>
    <xf numFmtId="10" fontId="36" fillId="0" borderId="4" xfId="6" applyNumberFormat="1" applyFont="1" applyFill="1" applyBorder="1" applyAlignment="1" applyProtection="1">
      <alignment horizontal="center" wrapText="1"/>
      <protection locked="0"/>
    </xf>
    <xf numFmtId="42" fontId="38" fillId="2" borderId="4" xfId="6" applyNumberFormat="1" applyFont="1" applyFill="1" applyBorder="1" applyAlignment="1">
      <alignment horizontal="center" wrapText="1"/>
    </xf>
    <xf numFmtId="0" fontId="37" fillId="14" borderId="4" xfId="0" applyFont="1" applyFill="1" applyBorder="1" applyAlignment="1">
      <alignment horizontal="center" vertical="center" wrapText="1"/>
    </xf>
    <xf numFmtId="42" fontId="14" fillId="2" borderId="4" xfId="6" applyNumberFormat="1" applyFont="1" applyFill="1" applyBorder="1"/>
    <xf numFmtId="44" fontId="36" fillId="2" borderId="4" xfId="6" applyNumberFormat="1" applyFont="1" applyFill="1" applyBorder="1" applyAlignment="1">
      <alignment horizontal="center" wrapText="1"/>
    </xf>
    <xf numFmtId="42" fontId="14" fillId="8" borderId="4" xfId="0" applyNumberFormat="1" applyFont="1" applyFill="1" applyBorder="1" applyAlignment="1">
      <alignment horizontal="right" vertical="center" wrapText="1"/>
    </xf>
    <xf numFmtId="1" fontId="36" fillId="0" borderId="4" xfId="7" applyNumberFormat="1" applyFont="1" applyFill="1" applyBorder="1" applyAlignment="1" applyProtection="1">
      <alignment horizontal="center"/>
      <protection locked="0"/>
    </xf>
    <xf numFmtId="44" fontId="36" fillId="0" borderId="4" xfId="6" applyFont="1" applyFill="1" applyBorder="1" applyAlignment="1" applyProtection="1">
      <alignment horizontal="center"/>
      <protection locked="0"/>
    </xf>
    <xf numFmtId="10" fontId="36" fillId="0" borderId="5" xfId="6" applyNumberFormat="1" applyFont="1" applyFill="1" applyBorder="1" applyAlignment="1" applyProtection="1">
      <alignment horizontal="center"/>
      <protection locked="0"/>
    </xf>
    <xf numFmtId="42" fontId="28" fillId="2" borderId="4" xfId="6" applyNumberFormat="1" applyFont="1" applyFill="1" applyBorder="1" applyAlignment="1">
      <alignment horizontal="center" vertical="center"/>
    </xf>
    <xf numFmtId="166" fontId="35" fillId="0" borderId="4" xfId="6" applyNumberFormat="1" applyFont="1" applyFill="1" applyBorder="1" applyAlignment="1" applyProtection="1">
      <alignment horizontal="center"/>
      <protection locked="0"/>
    </xf>
    <xf numFmtId="0" fontId="14" fillId="8" borderId="4" xfId="0" applyFont="1" applyFill="1" applyBorder="1" applyAlignment="1">
      <alignment horizontal="right" wrapText="1"/>
    </xf>
    <xf numFmtId="0" fontId="36" fillId="0" borderId="3" xfId="0" applyFont="1" applyFill="1" applyBorder="1" applyAlignment="1" applyProtection="1">
      <alignment horizontal="left" wrapText="1"/>
      <protection locked="0"/>
    </xf>
    <xf numFmtId="42" fontId="38" fillId="0" borderId="4" xfId="6" applyNumberFormat="1" applyFont="1" applyFill="1" applyBorder="1" applyAlignment="1" applyProtection="1">
      <alignment horizontal="left" wrapText="1"/>
      <protection locked="0"/>
    </xf>
    <xf numFmtId="42" fontId="38" fillId="2" borderId="4" xfId="6" applyNumberFormat="1" applyFont="1" applyFill="1" applyBorder="1" applyAlignment="1">
      <alignment horizontal="center"/>
    </xf>
    <xf numFmtId="166" fontId="14" fillId="2" borderId="4" xfId="6" applyNumberFormat="1" applyFont="1" applyFill="1" applyBorder="1" applyAlignment="1">
      <alignment horizontal="right"/>
    </xf>
    <xf numFmtId="167" fontId="35" fillId="14" borderId="4" xfId="7" applyNumberFormat="1" applyFont="1" applyFill="1" applyBorder="1"/>
    <xf numFmtId="167" fontId="35" fillId="14" borderId="4" xfId="7" applyNumberFormat="1" applyFont="1" applyFill="1" applyBorder="1" applyAlignment="1">
      <alignment horizontal="center" vertical="center"/>
    </xf>
    <xf numFmtId="166" fontId="28" fillId="2" borderId="4" xfId="6" applyNumberFormat="1" applyFont="1" applyFill="1" applyBorder="1" applyProtection="1">
      <protection locked="0"/>
    </xf>
    <xf numFmtId="168" fontId="38" fillId="0" borderId="4" xfId="6" applyNumberFormat="1" applyFont="1" applyFill="1" applyBorder="1" applyProtection="1">
      <protection locked="0"/>
    </xf>
    <xf numFmtId="165" fontId="0" fillId="14" borderId="4" xfId="0" applyNumberFormat="1" applyFont="1" applyFill="1" applyBorder="1" applyAlignment="1">
      <alignment horizontal="center"/>
    </xf>
    <xf numFmtId="42" fontId="42" fillId="14" borderId="16" xfId="0" applyNumberFormat="1" applyFont="1" applyFill="1" applyBorder="1" applyAlignment="1" applyProtection="1">
      <alignment horizontal="left"/>
      <protection locked="0"/>
    </xf>
    <xf numFmtId="42" fontId="14" fillId="4" borderId="4" xfId="6" applyNumberFormat="1" applyFont="1" applyFill="1" applyBorder="1" applyProtection="1">
      <protection locked="0"/>
    </xf>
    <xf numFmtId="0" fontId="14" fillId="6" borderId="3" xfId="0" applyFont="1" applyFill="1" applyBorder="1" applyAlignment="1">
      <alignment horizontal="left" wrapText="1"/>
    </xf>
    <xf numFmtId="42" fontId="14" fillId="14" borderId="4" xfId="0" applyNumberFormat="1" applyFont="1" applyFill="1" applyBorder="1"/>
    <xf numFmtId="42" fontId="38" fillId="0" borderId="4" xfId="6" applyNumberFormat="1" applyFont="1" applyFill="1" applyBorder="1" applyProtection="1">
      <protection locked="0"/>
    </xf>
    <xf numFmtId="42" fontId="34" fillId="6" borderId="4" xfId="6" applyNumberFormat="1" applyFont="1" applyFill="1" applyBorder="1"/>
    <xf numFmtId="42" fontId="18" fillId="15" borderId="4" xfId="0" applyNumberFormat="1" applyFont="1" applyFill="1" applyBorder="1"/>
    <xf numFmtId="0" fontId="36" fillId="0" borderId="3" xfId="0" applyFont="1" applyFill="1" applyBorder="1" applyAlignment="1" applyProtection="1">
      <alignment horizontal="left" wrapText="1"/>
      <protection locked="0"/>
    </xf>
    <xf numFmtId="0" fontId="36" fillId="14" borderId="3" xfId="0" applyFont="1" applyFill="1" applyBorder="1" applyAlignment="1">
      <alignment horizontal="center" vertical="center" wrapText="1"/>
    </xf>
    <xf numFmtId="0" fontId="14" fillId="6" borderId="3" xfId="0" applyFont="1" applyFill="1" applyBorder="1" applyAlignment="1">
      <alignment horizontal="left" wrapText="1"/>
    </xf>
    <xf numFmtId="0" fontId="36" fillId="14" borderId="4" xfId="0" applyFont="1" applyFill="1" applyBorder="1" applyAlignment="1">
      <alignment horizontal="center" vertical="center" wrapText="1"/>
    </xf>
    <xf numFmtId="0" fontId="36" fillId="0" borderId="4" xfId="0" applyFont="1" applyFill="1" applyBorder="1" applyAlignment="1" applyProtection="1">
      <alignment horizontal="left" wrapText="1"/>
      <protection locked="0"/>
    </xf>
    <xf numFmtId="0" fontId="40" fillId="0" borderId="1" xfId="0" applyFont="1" applyFill="1" applyBorder="1" applyAlignment="1" applyProtection="1">
      <alignment horizontal="left" wrapText="1"/>
      <protection locked="0"/>
    </xf>
    <xf numFmtId="0" fontId="40" fillId="0" borderId="3" xfId="0" applyFont="1" applyFill="1" applyBorder="1" applyAlignment="1" applyProtection="1">
      <alignment horizontal="left" wrapText="1"/>
      <protection locked="0"/>
    </xf>
    <xf numFmtId="0" fontId="0" fillId="14" borderId="1" xfId="0" applyFont="1" applyFill="1" applyBorder="1" applyAlignment="1">
      <alignment horizontal="center" wrapText="1"/>
    </xf>
    <xf numFmtId="0" fontId="0" fillId="14" borderId="3" xfId="0" applyFont="1" applyFill="1" applyBorder="1" applyAlignment="1">
      <alignment horizontal="center" wrapText="1"/>
    </xf>
    <xf numFmtId="0" fontId="37" fillId="14" borderId="4" xfId="0" applyFont="1" applyFill="1" applyBorder="1" applyAlignment="1">
      <alignment horizontal="center" vertical="center"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42" fontId="17" fillId="16" borderId="4" xfId="0" applyNumberFormat="1" applyFont="1" applyFill="1" applyBorder="1" applyAlignment="1" applyProtection="1">
      <alignment horizontal="left"/>
      <protection locked="0"/>
    </xf>
    <xf numFmtId="42" fontId="35" fillId="14" borderId="4" xfId="7" applyNumberFormat="1" applyFont="1" applyFill="1" applyBorder="1" applyAlignment="1">
      <alignment horizontal="center"/>
    </xf>
    <xf numFmtId="0" fontId="35" fillId="14" borderId="4" xfId="0" applyFont="1" applyFill="1" applyBorder="1" applyAlignment="1">
      <alignment horizontal="center" wrapText="1"/>
    </xf>
    <xf numFmtId="42" fontId="3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0" fontId="14" fillId="6" borderId="4" xfId="0" applyFont="1" applyFill="1" applyBorder="1" applyAlignment="1">
      <alignment horizontal="left" vertical="top"/>
    </xf>
    <xf numFmtId="42" fontId="17" fillId="0" borderId="4" xfId="0" applyNumberFormat="1" applyFont="1" applyFill="1" applyBorder="1" applyAlignment="1" applyProtection="1">
      <alignment horizontal="left"/>
      <protection locked="0"/>
    </xf>
    <xf numFmtId="42" fontId="0" fillId="0" borderId="0" xfId="0" applyNumberFormat="1"/>
    <xf numFmtId="166" fontId="35" fillId="4" borderId="4" xfId="6" applyNumberFormat="1" applyFont="1" applyFill="1" applyBorder="1" applyProtection="1">
      <protection locked="0"/>
    </xf>
    <xf numFmtId="0" fontId="36" fillId="17" borderId="4" xfId="0" applyFont="1" applyFill="1" applyBorder="1" applyAlignment="1">
      <alignment horizontal="center" vertical="center" wrapText="1"/>
    </xf>
    <xf numFmtId="0" fontId="14" fillId="18" borderId="4" xfId="0" applyFont="1" applyFill="1" applyBorder="1" applyAlignment="1">
      <alignment wrapText="1"/>
    </xf>
    <xf numFmtId="0" fontId="36" fillId="18" borderId="4" xfId="0" applyFont="1" applyFill="1" applyBorder="1" applyAlignment="1">
      <alignment horizontal="center" vertical="center" wrapText="1"/>
    </xf>
    <xf numFmtId="0" fontId="38" fillId="18" borderId="4" xfId="0" applyFont="1" applyFill="1" applyBorder="1" applyAlignment="1">
      <alignment horizontal="center" vertical="center" wrapText="1"/>
    </xf>
    <xf numFmtId="0" fontId="1" fillId="6" borderId="4" xfId="0" applyFont="1" applyFill="1" applyBorder="1"/>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0" fontId="15" fillId="14" borderId="4" xfId="3" applyFont="1" applyFill="1" applyBorder="1" applyAlignment="1"/>
    <xf numFmtId="0" fontId="13" fillId="6" borderId="6" xfId="0" applyFont="1" applyFill="1" applyBorder="1" applyAlignment="1">
      <alignment horizontal="center"/>
    </xf>
    <xf numFmtId="165" fontId="13" fillId="6" borderId="4" xfId="0" applyNumberFormat="1" applyFont="1" applyFill="1" applyBorder="1" applyAlignment="1">
      <alignment horizontal="right"/>
    </xf>
    <xf numFmtId="0" fontId="30" fillId="0" borderId="0" xfId="0" applyFont="1" applyAlignment="1"/>
    <xf numFmtId="0" fontId="13" fillId="0" borderId="0" xfId="0" applyFont="1" applyAlignment="1"/>
    <xf numFmtId="165" fontId="15" fillId="14" borderId="4" xfId="1" applyNumberFormat="1" applyFont="1" applyFill="1" applyBorder="1" applyAlignment="1"/>
    <xf numFmtId="164" fontId="15" fillId="14" borderId="4" xfId="1" applyNumberFormat="1" applyFont="1" applyFill="1" applyBorder="1" applyAlignment="1"/>
    <xf numFmtId="165" fontId="14" fillId="14" borderId="4" xfId="1" applyNumberFormat="1" applyFont="1" applyFill="1" applyBorder="1" applyAlignment="1"/>
    <xf numFmtId="0" fontId="14" fillId="6" borderId="4" xfId="4" applyFont="1" applyFill="1" applyBorder="1" applyAlignment="1">
      <alignment horizontal="left"/>
    </xf>
    <xf numFmtId="165" fontId="14" fillId="14" borderId="4" xfId="3" applyNumberFormat="1" applyFont="1" applyFill="1" applyBorder="1" applyAlignment="1"/>
    <xf numFmtId="9" fontId="14" fillId="14" borderId="4" xfId="5" applyFont="1" applyFill="1" applyBorder="1" applyAlignment="1"/>
    <xf numFmtId="0" fontId="14" fillId="14" borderId="17" xfId="4" applyFont="1" applyFill="1" applyBorder="1" applyAlignment="1">
      <alignment horizontal="right"/>
    </xf>
    <xf numFmtId="0" fontId="14" fillId="14" borderId="0" xfId="4" applyFont="1" applyFill="1" applyBorder="1" applyAlignment="1">
      <alignment horizontal="right"/>
    </xf>
    <xf numFmtId="9" fontId="14" fillId="14" borderId="12" xfId="5" applyFont="1" applyFill="1" applyBorder="1" applyAlignment="1"/>
    <xf numFmtId="0" fontId="30" fillId="0" borderId="0" xfId="0" applyFont="1" applyFill="1" applyAlignment="1"/>
    <xf numFmtId="165" fontId="15" fillId="14" borderId="4" xfId="2" applyNumberFormat="1" applyFont="1" applyFill="1" applyBorder="1" applyAlignment="1"/>
    <xf numFmtId="165" fontId="15" fillId="14" borderId="4" xfId="4" applyNumberFormat="1" applyFont="1" applyFill="1" applyBorder="1" applyAlignment="1">
      <alignment horizontal="right"/>
    </xf>
    <xf numFmtId="165" fontId="14" fillId="14" borderId="4" xfId="4" applyNumberFormat="1" applyFont="1" applyFill="1" applyBorder="1" applyAlignment="1">
      <alignment horizontal="right"/>
    </xf>
    <xf numFmtId="165" fontId="14" fillId="14" borderId="4" xfId="2" applyNumberFormat="1" applyFont="1" applyFill="1" applyBorder="1" applyAlignment="1"/>
    <xf numFmtId="9" fontId="13" fillId="14" borderId="4" xfId="5" applyFont="1" applyFill="1" applyBorder="1" applyAlignment="1"/>
    <xf numFmtId="165" fontId="44" fillId="14" borderId="4" xfId="1" applyNumberFormat="1" applyFont="1" applyFill="1" applyBorder="1" applyAlignment="1"/>
    <xf numFmtId="0" fontId="44" fillId="14" borderId="1" xfId="3" applyFont="1" applyFill="1" applyBorder="1" applyAlignment="1">
      <alignment horizontal="left"/>
    </xf>
    <xf numFmtId="0" fontId="44" fillId="14" borderId="2" xfId="3" applyFont="1" applyFill="1" applyBorder="1" applyAlignment="1">
      <alignment horizontal="left"/>
    </xf>
    <xf numFmtId="0" fontId="44" fillId="14" borderId="3" xfId="3" applyFont="1" applyFill="1" applyBorder="1" applyAlignment="1">
      <alignment horizontal="left"/>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0" fontId="1" fillId="6" borderId="0" xfId="0" applyFont="1" applyFill="1" applyBorder="1" applyAlignment="1">
      <alignment horizontal="left" vertical="center"/>
    </xf>
    <xf numFmtId="0" fontId="44" fillId="14" borderId="1" xfId="3" applyFont="1" applyFill="1" applyBorder="1" applyAlignment="1">
      <alignment horizontal="left"/>
    </xf>
    <xf numFmtId="0" fontId="44" fillId="14" borderId="2" xfId="3" applyFont="1" applyFill="1" applyBorder="1" applyAlignment="1">
      <alignment horizontal="left"/>
    </xf>
    <xf numFmtId="0" fontId="44" fillId="14" borderId="3" xfId="3" applyFont="1" applyFill="1" applyBorder="1" applyAlignment="1">
      <alignment horizontal="left"/>
    </xf>
    <xf numFmtId="0" fontId="45" fillId="6" borderId="6" xfId="0" applyFont="1" applyFill="1" applyBorder="1" applyAlignment="1">
      <alignment horizontal="center"/>
    </xf>
    <xf numFmtId="0" fontId="46" fillId="0" borderId="0" xfId="0" applyFont="1" applyAlignment="1"/>
    <xf numFmtId="0" fontId="44" fillId="14" borderId="4" xfId="3" applyFont="1" applyFill="1" applyBorder="1" applyAlignment="1"/>
    <xf numFmtId="164" fontId="44" fillId="14" borderId="4" xfId="1" applyNumberFormat="1" applyFont="1" applyFill="1" applyBorder="1" applyAlignment="1"/>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9" fontId="14" fillId="14" borderId="4" xfId="5" applyNumberFormat="1" applyFont="1" applyFill="1" applyBorder="1" applyAlignment="1"/>
    <xf numFmtId="10" fontId="20" fillId="10" borderId="4" xfId="9" applyNumberFormat="1" applyFont="1" applyFill="1" applyBorder="1" applyAlignment="1" applyProtection="1">
      <alignment horizontal="center"/>
      <protection locked="0"/>
    </xf>
    <xf numFmtId="0" fontId="47" fillId="6" borderId="0" xfId="0" applyFont="1" applyFill="1" applyBorder="1"/>
    <xf numFmtId="165" fontId="0" fillId="2" borderId="4" xfId="0" applyNumberFormat="1" applyFill="1" applyBorder="1" applyAlignment="1">
      <alignment horizontal="left"/>
    </xf>
    <xf numFmtId="166" fontId="28" fillId="2" borderId="4" xfId="6" applyNumberFormat="1" applyFont="1" applyFill="1" applyBorder="1" applyProtection="1"/>
    <xf numFmtId="6" fontId="35" fillId="0" borderId="4" xfId="7" applyNumberFormat="1" applyFont="1" applyFill="1" applyBorder="1" applyAlignment="1" applyProtection="1">
      <alignment horizontal="left"/>
      <protection locked="0"/>
    </xf>
    <xf numFmtId="44" fontId="35" fillId="0" borderId="4" xfId="7" applyNumberFormat="1" applyFont="1" applyFill="1" applyBorder="1" applyAlignment="1" applyProtection="1">
      <alignment horizontal="left"/>
      <protection locked="0"/>
    </xf>
    <xf numFmtId="37" fontId="35" fillId="0" borderId="4" xfId="7" applyNumberFormat="1" applyFont="1" applyFill="1" applyBorder="1" applyAlignment="1" applyProtection="1">
      <alignment horizontal="center"/>
      <protection locked="0"/>
    </xf>
    <xf numFmtId="42" fontId="35"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 fontId="0" fillId="4" borderId="4" xfId="0" applyNumberFormat="1" applyFill="1" applyBorder="1" applyAlignment="1" applyProtection="1">
      <alignment horizontal="left"/>
      <protection locked="0"/>
    </xf>
    <xf numFmtId="165" fontId="0" fillId="6" borderId="0" xfId="0" applyNumberFormat="1" applyFill="1" applyBorder="1" applyProtection="1">
      <protection locked="0"/>
    </xf>
    <xf numFmtId="10" fontId="0" fillId="4" borderId="4" xfId="0" applyNumberFormat="1" applyFill="1" applyBorder="1" applyAlignment="1" applyProtection="1">
      <alignment horizontal="left"/>
      <protection locked="0"/>
    </xf>
    <xf numFmtId="0" fontId="14" fillId="0" borderId="4" xfId="0" applyFont="1" applyFill="1" applyBorder="1" applyAlignment="1" applyProtection="1">
      <alignment horizontal="left" vertical="top"/>
      <protection locked="0"/>
    </xf>
    <xf numFmtId="165" fontId="0" fillId="0" borderId="4" xfId="0" applyNumberFormat="1" applyFont="1" applyFill="1" applyBorder="1" applyAlignment="1" applyProtection="1">
      <alignment horizontal="center"/>
      <protection locked="0"/>
    </xf>
    <xf numFmtId="0" fontId="5" fillId="0" borderId="23"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33" xfId="0" applyFont="1" applyFill="1" applyBorder="1" applyAlignment="1" applyProtection="1">
      <alignment horizontal="center"/>
      <protection locked="0"/>
    </xf>
    <xf numFmtId="0" fontId="1" fillId="0" borderId="6"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wrapText="1"/>
      <protection locked="0"/>
    </xf>
    <xf numFmtId="165" fontId="1" fillId="0" borderId="4" xfId="0" applyNumberFormat="1" applyFont="1" applyFill="1" applyBorder="1" applyAlignment="1" applyProtection="1">
      <alignment horizontal="left"/>
      <protection locked="0"/>
    </xf>
    <xf numFmtId="49" fontId="30" fillId="0" borderId="0" xfId="0" applyNumberFormat="1" applyFont="1" applyAlignment="1"/>
    <xf numFmtId="165" fontId="14" fillId="17" borderId="4" xfId="2" applyNumberFormat="1" applyFont="1" applyFill="1" applyBorder="1" applyAlignment="1"/>
    <xf numFmtId="165" fontId="13" fillId="17" borderId="4" xfId="5" applyNumberFormat="1" applyFont="1" applyFill="1" applyBorder="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48" fillId="0" borderId="4" xfId="0" applyNumberFormat="1" applyFont="1" applyBorder="1" applyAlignment="1">
      <alignment horizontal="center"/>
    </xf>
    <xf numFmtId="0" fontId="38" fillId="14" borderId="17" xfId="0" applyFont="1" applyFill="1" applyBorder="1" applyAlignment="1">
      <alignment horizontal="right" wrapText="1"/>
    </xf>
    <xf numFmtId="0" fontId="38" fillId="14" borderId="0" xfId="0" applyFont="1" applyFill="1" applyBorder="1" applyAlignment="1">
      <alignment horizontal="right" wrapText="1"/>
    </xf>
    <xf numFmtId="0" fontId="38" fillId="14" borderId="10" xfId="0" applyFont="1" applyFill="1" applyBorder="1" applyAlignment="1">
      <alignment horizontal="right" wrapText="1"/>
    </xf>
    <xf numFmtId="0" fontId="38" fillId="14" borderId="15" xfId="0" applyFont="1" applyFill="1" applyBorder="1" applyAlignment="1">
      <alignment horizontal="right" wrapText="1"/>
    </xf>
    <xf numFmtId="7" fontId="51" fillId="19" borderId="4" xfId="0" applyNumberFormat="1" applyFont="1" applyFill="1" applyBorder="1" applyAlignment="1" applyProtection="1">
      <alignment horizontal="center" vertical="center" wrapText="1"/>
      <protection locked="0"/>
    </xf>
    <xf numFmtId="0" fontId="52" fillId="0" borderId="4" xfId="10" applyFont="1" applyBorder="1" applyAlignment="1" applyProtection="1">
      <alignment horizontal="center" vertical="center" wrapText="1"/>
    </xf>
    <xf numFmtId="0" fontId="28"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35" fillId="3" borderId="4" xfId="0" applyNumberFormat="1" applyFont="1" applyFill="1" applyBorder="1" applyAlignment="1" applyProtection="1">
      <alignment horizontal="right" vertical="center"/>
      <protection locked="0"/>
    </xf>
    <xf numFmtId="164" fontId="51"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9" borderId="4" xfId="0" applyNumberFormat="1" applyFont="1" applyFill="1" applyBorder="1" applyAlignment="1" applyProtection="1">
      <alignment horizontal="right" vertical="center" wrapText="1"/>
      <protection locked="0"/>
    </xf>
    <xf numFmtId="164" fontId="0" fillId="20"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51" fillId="19" borderId="4" xfId="0" applyFont="1" applyFill="1" applyBorder="1" applyAlignment="1" applyProtection="1">
      <alignment horizontal="center" vertical="center" wrapText="1"/>
      <protection locked="0"/>
    </xf>
    <xf numFmtId="164" fontId="0" fillId="21"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35"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20" fillId="19" borderId="4" xfId="0" applyFont="1" applyFill="1" applyBorder="1" applyAlignment="1" applyProtection="1">
      <protection locked="0"/>
    </xf>
    <xf numFmtId="0" fontId="1" fillId="0" borderId="38" xfId="0" applyFont="1" applyFill="1" applyBorder="1" applyAlignment="1"/>
    <xf numFmtId="0" fontId="0" fillId="0" borderId="41" xfId="0" applyBorder="1"/>
    <xf numFmtId="0" fontId="0" fillId="0" borderId="24" xfId="0" applyBorder="1" applyAlignment="1">
      <alignment horizontal="left" vertical="top"/>
    </xf>
    <xf numFmtId="0" fontId="0" fillId="0" borderId="26" xfId="0" applyBorder="1" applyAlignment="1">
      <alignment horizontal="left" vertical="top"/>
    </xf>
    <xf numFmtId="0" fontId="0" fillId="0" borderId="43" xfId="0" applyBorder="1"/>
    <xf numFmtId="44" fontId="0" fillId="20" borderId="4" xfId="0" applyNumberFormat="1" applyFont="1" applyFill="1" applyBorder="1" applyAlignment="1">
      <alignment horizontal="right" vertical="center" wrapText="1"/>
    </xf>
    <xf numFmtId="0" fontId="28" fillId="0" borderId="4" xfId="0" applyFont="1" applyBorder="1" applyAlignment="1">
      <alignment horizontal="center" vertical="center" wrapText="1"/>
    </xf>
    <xf numFmtId="164" fontId="0" fillId="2" borderId="4" xfId="0" applyNumberFormat="1" applyFont="1" applyFill="1" applyBorder="1" applyAlignment="1">
      <alignment horizontal="right" vertical="center" wrapText="1"/>
    </xf>
    <xf numFmtId="0" fontId="0" fillId="0" borderId="0" xfId="0" applyAlignment="1">
      <alignment vertical="center"/>
    </xf>
    <xf numFmtId="0" fontId="1" fillId="19" borderId="4"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left" vertical="center"/>
      <protection locked="0"/>
    </xf>
    <xf numFmtId="0" fontId="54" fillId="0" borderId="4" xfId="0" applyFont="1" applyBorder="1" applyAlignment="1">
      <alignment horizontal="center" vertical="center" wrapText="1"/>
    </xf>
    <xf numFmtId="0" fontId="0" fillId="19" borderId="0" xfId="0" applyFill="1" applyAlignment="1" applyProtection="1">
      <protection locked="0"/>
    </xf>
    <xf numFmtId="0" fontId="54" fillId="0" borderId="4" xfId="0" applyFont="1" applyBorder="1" applyAlignment="1">
      <alignment horizontal="left" vertical="center"/>
    </xf>
    <xf numFmtId="44" fontId="55" fillId="20" borderId="4" xfId="0" applyNumberFormat="1" applyFont="1" applyFill="1" applyBorder="1" applyAlignment="1">
      <alignment horizontal="right" vertical="center" wrapText="1"/>
    </xf>
    <xf numFmtId="0" fontId="1" fillId="0" borderId="36" xfId="0" applyFont="1" applyBorder="1" applyAlignment="1">
      <alignment horizontal="center" vertical="center"/>
    </xf>
    <xf numFmtId="44" fontId="0" fillId="0" borderId="37" xfId="0" applyNumberFormat="1" applyBorder="1" applyAlignment="1"/>
    <xf numFmtId="0" fontId="1" fillId="0" borderId="42" xfId="0" applyFont="1" applyBorder="1" applyAlignment="1">
      <alignment horizontal="center" vertical="center"/>
    </xf>
    <xf numFmtId="44" fontId="0" fillId="0" borderId="22" xfId="0" applyNumberFormat="1" applyBorder="1" applyAlignment="1"/>
    <xf numFmtId="0" fontId="51" fillId="0" borderId="39" xfId="0" applyFont="1" applyBorder="1" applyAlignment="1">
      <alignment horizontal="right"/>
    </xf>
    <xf numFmtId="44" fontId="48" fillId="0" borderId="40" xfId="0" applyNumberFormat="1" applyFont="1" applyBorder="1" applyAlignment="1"/>
    <xf numFmtId="0" fontId="1" fillId="0" borderId="0" xfId="0" applyFont="1"/>
    <xf numFmtId="6" fontId="0" fillId="0" borderId="0" xfId="0" applyNumberFormat="1" applyAlignment="1">
      <alignment horizontal="center"/>
    </xf>
    <xf numFmtId="0" fontId="38" fillId="14" borderId="4" xfId="0" applyFont="1" applyFill="1" applyBorder="1" applyAlignment="1">
      <alignment horizontal="right" wrapText="1"/>
    </xf>
    <xf numFmtId="0" fontId="36" fillId="14" borderId="0" xfId="0" applyFont="1" applyFill="1" applyBorder="1" applyAlignment="1">
      <alignment horizontal="right" wrapText="1"/>
    </xf>
    <xf numFmtId="0" fontId="38" fillId="14" borderId="1" xfId="0" applyFont="1" applyFill="1" applyBorder="1" applyAlignment="1">
      <alignment horizontal="right" wrapText="1"/>
    </xf>
    <xf numFmtId="0" fontId="38" fillId="14" borderId="2" xfId="0" applyFont="1" applyFill="1" applyBorder="1" applyAlignment="1">
      <alignment horizontal="right" wrapText="1"/>
    </xf>
    <xf numFmtId="0" fontId="38" fillId="2" borderId="4" xfId="0" applyFont="1" applyFill="1" applyBorder="1" applyAlignment="1">
      <alignment horizontal="right" wrapText="1"/>
    </xf>
    <xf numFmtId="42" fontId="38" fillId="2" borderId="4" xfId="0" applyNumberFormat="1" applyFont="1" applyFill="1" applyBorder="1" applyAlignment="1">
      <alignment horizontal="right" wrapText="1"/>
    </xf>
    <xf numFmtId="0" fontId="38" fillId="14" borderId="5" xfId="0" applyFont="1" applyFill="1" applyBorder="1" applyAlignment="1">
      <alignment horizontal="right" wrapText="1"/>
    </xf>
    <xf numFmtId="0" fontId="38" fillId="8" borderId="0" xfId="0" applyFont="1" applyFill="1" applyBorder="1" applyAlignment="1">
      <alignment horizontal="left" wrapText="1"/>
    </xf>
    <xf numFmtId="0" fontId="36" fillId="14" borderId="17" xfId="0" applyFont="1" applyFill="1" applyBorder="1" applyAlignment="1">
      <alignment horizontal="right" wrapText="1"/>
    </xf>
    <xf numFmtId="0" fontId="36" fillId="14" borderId="16" xfId="0" applyFont="1" applyFill="1" applyBorder="1" applyAlignment="1">
      <alignment horizontal="center" vertical="center" wrapText="1"/>
    </xf>
    <xf numFmtId="0" fontId="5" fillId="0" borderId="30" xfId="0" applyFont="1" applyFill="1" applyBorder="1" applyAlignment="1" applyProtection="1">
      <alignment horizontal="center"/>
      <protection locked="0"/>
    </xf>
    <xf numFmtId="1" fontId="35" fillId="0" borderId="4" xfId="7" applyNumberFormat="1" applyFont="1" applyFill="1" applyBorder="1" applyAlignment="1" applyProtection="1">
      <alignment horizontal="right"/>
      <protection locked="0"/>
    </xf>
    <xf numFmtId="43" fontId="35" fillId="0" borderId="4" xfId="7" applyNumberFormat="1" applyFont="1" applyFill="1" applyBorder="1" applyAlignment="1" applyProtection="1">
      <alignment horizontal="left"/>
      <protection locked="0"/>
    </xf>
    <xf numFmtId="167" fontId="35" fillId="0" borderId="4" xfId="7" applyNumberFormat="1" applyFont="1" applyFill="1" applyBorder="1" applyAlignment="1" applyProtection="1">
      <alignment horizontal="left"/>
      <protection locked="0"/>
    </xf>
    <xf numFmtId="42" fontId="38" fillId="0" borderId="4" xfId="6" applyNumberFormat="1" applyFont="1" applyFill="1" applyBorder="1" applyAlignment="1" applyProtection="1">
      <alignment horizontal="center" wrapText="1"/>
      <protection locked="0"/>
    </xf>
    <xf numFmtId="0" fontId="5" fillId="0" borderId="29" xfId="0" applyFont="1" applyFill="1" applyBorder="1" applyAlignment="1" applyProtection="1">
      <alignment horizontal="center"/>
      <protection locked="0"/>
    </xf>
    <xf numFmtId="0" fontId="14" fillId="18" borderId="4" xfId="0" applyFont="1" applyFill="1" applyBorder="1" applyAlignment="1">
      <alignment wrapText="1"/>
    </xf>
    <xf numFmtId="0" fontId="14" fillId="17" borderId="4" xfId="1" applyFont="1" applyFill="1" applyBorder="1" applyAlignment="1">
      <alignment horizontal="left"/>
    </xf>
    <xf numFmtId="42" fontId="14" fillId="17" borderId="4" xfId="1" applyNumberFormat="1" applyFont="1" applyFill="1" applyBorder="1" applyAlignment="1">
      <alignment horizontal="left"/>
    </xf>
    <xf numFmtId="0" fontId="10" fillId="14" borderId="5" xfId="0" applyFont="1" applyFill="1" applyBorder="1" applyAlignment="1">
      <alignment horizontal="center" vertical="center" wrapText="1"/>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3" fontId="0" fillId="2" borderId="4" xfId="0" applyNumberFormat="1" applyFill="1" applyBorder="1" applyAlignment="1">
      <alignment horizontal="left"/>
    </xf>
    <xf numFmtId="0" fontId="0" fillId="6" borderId="2" xfId="0" applyFill="1" applyBorder="1"/>
    <xf numFmtId="0" fontId="14" fillId="6" borderId="3" xfId="0" applyFont="1" applyFill="1" applyBorder="1" applyAlignment="1">
      <alignment horizontal="left" wrapText="1"/>
    </xf>
    <xf numFmtId="0" fontId="36" fillId="0" borderId="3" xfId="0" applyFont="1" applyFill="1" applyBorder="1" applyAlignment="1" applyProtection="1">
      <alignment horizontal="left" wrapText="1"/>
      <protection locked="0"/>
    </xf>
    <xf numFmtId="0" fontId="36" fillId="14" borderId="3"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0" borderId="4" xfId="0" applyFont="1" applyFill="1" applyBorder="1" applyAlignment="1" applyProtection="1">
      <alignment horizontal="left" wrapText="1"/>
      <protection locked="0"/>
    </xf>
    <xf numFmtId="0" fontId="36" fillId="14" borderId="0" xfId="0" applyFont="1" applyFill="1" applyBorder="1" applyAlignment="1">
      <alignment horizontal="right" wrapText="1"/>
    </xf>
    <xf numFmtId="0" fontId="38" fillId="14" borderId="0" xfId="0" applyFont="1" applyFill="1" applyBorder="1" applyAlignment="1">
      <alignment horizontal="right" wrapText="1"/>
    </xf>
    <xf numFmtId="0" fontId="38" fillId="14" borderId="2" xfId="0" applyFont="1" applyFill="1" applyBorder="1" applyAlignment="1">
      <alignment horizontal="right" wrapText="1"/>
    </xf>
    <xf numFmtId="0" fontId="36" fillId="14" borderId="17" xfId="0" applyFont="1" applyFill="1" applyBorder="1" applyAlignment="1">
      <alignment horizontal="right" wrapText="1"/>
    </xf>
    <xf numFmtId="0" fontId="38" fillId="14" borderId="17" xfId="0" applyFont="1" applyFill="1" applyBorder="1" applyAlignment="1">
      <alignment horizontal="right" wrapText="1"/>
    </xf>
    <xf numFmtId="0" fontId="38" fillId="14" borderId="10" xfId="0" applyFont="1" applyFill="1" applyBorder="1" applyAlignment="1">
      <alignment horizontal="right" wrapText="1"/>
    </xf>
    <xf numFmtId="0" fontId="38" fillId="14" borderId="15" xfId="0" applyFont="1" applyFill="1" applyBorder="1" applyAlignment="1">
      <alignment horizontal="right" wrapText="1"/>
    </xf>
    <xf numFmtId="0" fontId="14" fillId="18" borderId="4" xfId="0" applyFont="1" applyFill="1" applyBorder="1" applyAlignment="1">
      <alignment wrapText="1"/>
    </xf>
    <xf numFmtId="164" fontId="38" fillId="2" borderId="4" xfId="0" applyNumberFormat="1" applyFont="1" applyFill="1" applyBorder="1" applyAlignment="1">
      <alignment horizontal="right" wrapText="1"/>
    </xf>
    <xf numFmtId="0" fontId="37" fillId="0" borderId="1" xfId="0" applyFont="1" applyFill="1" applyBorder="1" applyAlignment="1" applyProtection="1">
      <alignment horizontal="left" wrapText="1"/>
      <protection locked="0"/>
    </xf>
    <xf numFmtId="0" fontId="37" fillId="0" borderId="3" xfId="0" applyFont="1" applyFill="1" applyBorder="1" applyAlignment="1" applyProtection="1">
      <alignment horizontal="left" wrapText="1"/>
      <protection locked="0"/>
    </xf>
    <xf numFmtId="0" fontId="36" fillId="0" borderId="1" xfId="0" applyFont="1" applyFill="1" applyBorder="1" applyAlignment="1" applyProtection="1">
      <alignment horizontal="left" wrapText="1"/>
      <protection locked="0"/>
    </xf>
    <xf numFmtId="0" fontId="36" fillId="0" borderId="2" xfId="0" applyFont="1" applyFill="1" applyBorder="1" applyAlignment="1" applyProtection="1">
      <alignment horizontal="left" wrapText="1"/>
      <protection locked="0"/>
    </xf>
    <xf numFmtId="0" fontId="36" fillId="0" borderId="3" xfId="0" applyFont="1" applyFill="1" applyBorder="1" applyAlignment="1" applyProtection="1">
      <alignment horizontal="left" wrapText="1"/>
      <protection locked="0"/>
    </xf>
    <xf numFmtId="0" fontId="36" fillId="14" borderId="3" xfId="0" applyFont="1" applyFill="1" applyBorder="1" applyAlignment="1">
      <alignment horizontal="center" vertical="center" wrapText="1"/>
    </xf>
    <xf numFmtId="0" fontId="36" fillId="14" borderId="1" xfId="0" applyFont="1" applyFill="1" applyBorder="1" applyAlignment="1">
      <alignment horizontal="center" wrapText="1"/>
    </xf>
    <xf numFmtId="0" fontId="36" fillId="14" borderId="2" xfId="0" applyFont="1" applyFill="1" applyBorder="1" applyAlignment="1">
      <alignment horizontal="center" wrapText="1"/>
    </xf>
    <xf numFmtId="0" fontId="36" fillId="14" borderId="3" xfId="0" applyFont="1" applyFill="1" applyBorder="1" applyAlignment="1">
      <alignment horizontal="center" wrapText="1"/>
    </xf>
    <xf numFmtId="0" fontId="36" fillId="0" borderId="4" xfId="0" applyFont="1" applyFill="1" applyBorder="1" applyAlignment="1" applyProtection="1">
      <alignment horizontal="left" wrapText="1"/>
      <protection locked="0"/>
    </xf>
    <xf numFmtId="165" fontId="35" fillId="0" borderId="4" xfId="7" applyNumberFormat="1" applyFont="1" applyFill="1" applyBorder="1" applyAlignment="1" applyProtection="1">
      <alignment horizontal="left"/>
      <protection locked="0"/>
    </xf>
    <xf numFmtId="164" fontId="36" fillId="0" borderId="4" xfId="6" applyNumberFormat="1" applyFont="1" applyFill="1" applyBorder="1" applyAlignment="1" applyProtection="1">
      <alignment horizontal="center"/>
      <protection locked="0"/>
    </xf>
    <xf numFmtId="2" fontId="36" fillId="2" borderId="4" xfId="6" applyNumberFormat="1" applyFont="1" applyFill="1" applyBorder="1" applyAlignment="1" applyProtection="1">
      <alignment horizontal="center" wrapText="1"/>
    </xf>
    <xf numFmtId="42" fontId="14" fillId="2" borderId="4" xfId="6" applyNumberFormat="1" applyFont="1" applyFill="1" applyBorder="1" applyProtection="1"/>
    <xf numFmtId="165" fontId="0" fillId="2" borderId="4" xfId="0" applyNumberFormat="1" applyFill="1" applyBorder="1" applyAlignment="1" applyProtection="1">
      <alignment horizontal="left"/>
    </xf>
    <xf numFmtId="42" fontId="0" fillId="0" borderId="4" xfId="0" applyNumberFormat="1" applyBorder="1"/>
    <xf numFmtId="165" fontId="13" fillId="6" borderId="4" xfId="0" applyNumberFormat="1" applyFont="1" applyFill="1" applyBorder="1" applyAlignment="1" applyProtection="1">
      <alignment horizontal="left"/>
      <protection locked="0"/>
    </xf>
    <xf numFmtId="0" fontId="17" fillId="16" borderId="4" xfId="0" applyNumberFormat="1" applyFont="1" applyFill="1" applyBorder="1" applyAlignment="1" applyProtection="1">
      <alignment horizontal="left"/>
      <protection locked="0"/>
    </xf>
    <xf numFmtId="0" fontId="53" fillId="0" borderId="4" xfId="0" applyFont="1" applyBorder="1" applyAlignment="1">
      <alignment horizontal="left" vertical="center"/>
    </xf>
    <xf numFmtId="0" fontId="1" fillId="0" borderId="0" xfId="0" applyFont="1" applyFill="1" applyBorder="1" applyAlignment="1">
      <alignment horizontal="center"/>
    </xf>
    <xf numFmtId="0" fontId="0" fillId="0" borderId="0" xfId="0" applyBorder="1" applyAlignment="1">
      <alignment horizontal="left" vertical="top"/>
    </xf>
    <xf numFmtId="0" fontId="53" fillId="0" borderId="4" xfId="0" applyFont="1" applyBorder="1" applyAlignment="1">
      <alignment horizontal="center" vertical="center"/>
    </xf>
    <xf numFmtId="164" fontId="0" fillId="22" borderId="4" xfId="0" applyNumberFormat="1" applyFont="1" applyFill="1" applyBorder="1" applyAlignment="1" applyProtection="1">
      <alignment horizontal="center" vertical="center" wrapText="1"/>
      <protection locked="0"/>
    </xf>
    <xf numFmtId="164" fontId="0" fillId="20" borderId="4" xfId="0" applyNumberFormat="1" applyFont="1" applyFill="1" applyBorder="1" applyAlignment="1">
      <alignment horizontal="center" vertical="center" wrapText="1"/>
    </xf>
    <xf numFmtId="164" fontId="0" fillId="22" borderId="4" xfId="0" applyNumberFormat="1" applyFont="1" applyFill="1" applyBorder="1" applyAlignment="1" applyProtection="1">
      <alignment horizontal="right" vertical="center" wrapText="1"/>
      <protection locked="0"/>
    </xf>
    <xf numFmtId="49" fontId="7" fillId="6" borderId="0" xfId="0" applyNumberFormat="1" applyFont="1" applyFill="1" applyAlignment="1">
      <alignment horizontal="center" vertical="center"/>
    </xf>
    <xf numFmtId="0" fontId="7" fillId="6" borderId="0" xfId="0" applyFont="1" applyFill="1" applyAlignment="1">
      <alignment horizontal="center" vertical="center"/>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49" fontId="10" fillId="14" borderId="5" xfId="0" applyNumberFormat="1" applyFont="1" applyFill="1" applyBorder="1" applyAlignment="1">
      <alignment horizontal="center" vertical="center" wrapText="1"/>
    </xf>
    <xf numFmtId="49" fontId="10" fillId="14" borderId="6" xfId="0" applyNumberFormat="1"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0" fillId="14" borderId="6" xfId="0" applyFont="1" applyFill="1" applyBorder="1" applyAlignment="1">
      <alignment horizontal="center" vertical="center" wrapText="1"/>
    </xf>
    <xf numFmtId="2" fontId="10" fillId="14" borderId="5" xfId="0" applyNumberFormat="1" applyFont="1" applyFill="1" applyBorder="1" applyAlignment="1">
      <alignment horizontal="center" vertical="center" wrapText="1"/>
    </xf>
    <xf numFmtId="2" fontId="10" fillId="14" borderId="6" xfId="0" applyNumberFormat="1" applyFont="1" applyFill="1" applyBorder="1" applyAlignment="1">
      <alignment horizontal="center" vertical="center" wrapText="1"/>
    </xf>
    <xf numFmtId="165" fontId="10" fillId="14" borderId="5" xfId="0" applyNumberFormat="1" applyFont="1" applyFill="1" applyBorder="1" applyAlignment="1">
      <alignment horizontal="center" vertical="center" wrapText="1"/>
    </xf>
    <xf numFmtId="165" fontId="10" fillId="14" borderId="6" xfId="0" applyNumberFormat="1" applyFont="1" applyFill="1" applyBorder="1" applyAlignment="1">
      <alignment horizontal="center" vertical="center" wrapText="1"/>
    </xf>
    <xf numFmtId="49" fontId="7" fillId="6" borderId="10" xfId="0" applyNumberFormat="1" applyFont="1" applyFill="1" applyBorder="1" applyAlignment="1">
      <alignment horizontal="center" vertical="center"/>
    </xf>
    <xf numFmtId="0" fontId="7" fillId="6" borderId="15" xfId="0" applyFont="1" applyFill="1" applyBorder="1" applyAlignment="1">
      <alignment horizontal="center" vertical="center"/>
    </xf>
    <xf numFmtId="0" fontId="7" fillId="6" borderId="11" xfId="0" applyFont="1" applyFill="1" applyBorder="1" applyAlignment="1">
      <alignment horizontal="center" vertical="center"/>
    </xf>
    <xf numFmtId="0" fontId="32" fillId="6" borderId="13"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7" fillId="0" borderId="1" xfId="0" applyFont="1" applyFill="1" applyBorder="1" applyAlignment="1" applyProtection="1">
      <alignment horizontal="left" wrapText="1"/>
      <protection locked="0"/>
    </xf>
    <xf numFmtId="0" fontId="37" fillId="0" borderId="3" xfId="0" applyFont="1" applyFill="1" applyBorder="1" applyAlignment="1" applyProtection="1">
      <alignment horizontal="left" wrapText="1"/>
      <protection locked="0"/>
    </xf>
    <xf numFmtId="0" fontId="36" fillId="0" borderId="1" xfId="0" applyFont="1" applyFill="1" applyBorder="1" applyAlignment="1" applyProtection="1">
      <alignment horizontal="left" wrapText="1"/>
      <protection locked="0"/>
    </xf>
    <xf numFmtId="0" fontId="36" fillId="0" borderId="2" xfId="0" applyFont="1" applyFill="1" applyBorder="1" applyAlignment="1" applyProtection="1">
      <alignment horizontal="left" wrapText="1"/>
      <protection locked="0"/>
    </xf>
    <xf numFmtId="0" fontId="36" fillId="0" borderId="3" xfId="0" applyFont="1" applyFill="1" applyBorder="1" applyAlignment="1" applyProtection="1">
      <alignment horizontal="left" wrapText="1"/>
      <protection locked="0"/>
    </xf>
    <xf numFmtId="0" fontId="0" fillId="0" borderId="4" xfId="0" applyFont="1" applyFill="1" applyBorder="1" applyAlignment="1" applyProtection="1">
      <alignment wrapText="1"/>
      <protection locked="0"/>
    </xf>
    <xf numFmtId="0" fontId="0" fillId="14" borderId="4" xfId="0" applyFont="1" applyFill="1" applyBorder="1" applyAlignment="1">
      <alignment wrapText="1"/>
    </xf>
    <xf numFmtId="0" fontId="0" fillId="14" borderId="1" xfId="0" applyFont="1" applyFill="1" applyBorder="1" applyAlignment="1">
      <alignment wrapText="1"/>
    </xf>
    <xf numFmtId="0" fontId="0" fillId="14" borderId="2" xfId="0" applyFont="1" applyFill="1" applyBorder="1" applyAlignment="1">
      <alignment wrapText="1"/>
    </xf>
    <xf numFmtId="0" fontId="0" fillId="14" borderId="3" xfId="0" applyFont="1" applyFill="1" applyBorder="1" applyAlignment="1">
      <alignment wrapText="1"/>
    </xf>
    <xf numFmtId="0" fontId="14" fillId="6" borderId="1" xfId="0" applyFont="1" applyFill="1" applyBorder="1" applyAlignment="1">
      <alignment horizontal="left" wrapText="1"/>
    </xf>
    <xf numFmtId="0" fontId="14" fillId="6" borderId="2" xfId="0" applyFont="1" applyFill="1" applyBorder="1" applyAlignment="1">
      <alignment horizontal="left" wrapText="1"/>
    </xf>
    <xf numFmtId="0" fontId="14" fillId="6" borderId="3" xfId="0" applyFont="1" applyFill="1" applyBorder="1" applyAlignment="1">
      <alignment horizontal="left" wrapText="1"/>
    </xf>
    <xf numFmtId="0" fontId="34" fillId="6" borderId="13"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14" fillId="6" borderId="4" xfId="0" applyFont="1" applyFill="1" applyBorder="1" applyAlignment="1">
      <alignment vertical="top"/>
    </xf>
    <xf numFmtId="0" fontId="14" fillId="6" borderId="1" xfId="0" applyFont="1" applyFill="1" applyBorder="1" applyAlignment="1">
      <alignment wrapText="1"/>
    </xf>
    <xf numFmtId="0" fontId="14" fillId="6" borderId="2" xfId="0" applyFont="1" applyFill="1" applyBorder="1" applyAlignment="1">
      <alignment wrapText="1"/>
    </xf>
    <xf numFmtId="0" fontId="14" fillId="6" borderId="3" xfId="0" applyFont="1" applyFill="1" applyBorder="1" applyAlignment="1">
      <alignment wrapText="1"/>
    </xf>
    <xf numFmtId="0" fontId="14" fillId="14" borderId="1" xfId="0" applyFont="1" applyFill="1" applyBorder="1" applyAlignment="1">
      <alignment horizontal="right" wrapText="1"/>
    </xf>
    <xf numFmtId="0" fontId="14" fillId="14" borderId="2" xfId="0" applyFont="1" applyFill="1" applyBorder="1" applyAlignment="1">
      <alignment horizontal="right" wrapText="1"/>
    </xf>
    <xf numFmtId="0" fontId="14" fillId="14" borderId="3" xfId="0" applyFont="1" applyFill="1" applyBorder="1" applyAlignment="1">
      <alignment horizontal="right" wrapText="1"/>
    </xf>
    <xf numFmtId="0" fontId="37" fillId="14" borderId="1"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14" borderId="3"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14" fillId="6" borderId="1" xfId="0" applyFont="1" applyFill="1" applyBorder="1" applyAlignment="1">
      <alignment horizontal="lef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14" borderId="1" xfId="0" applyFont="1" applyFill="1" applyBorder="1" applyAlignment="1">
      <alignment horizontal="right" vertical="center" wrapText="1"/>
    </xf>
    <xf numFmtId="0" fontId="14" fillId="14" borderId="2" xfId="0" applyFont="1" applyFill="1" applyBorder="1" applyAlignment="1">
      <alignment horizontal="right" vertical="center" wrapText="1"/>
    </xf>
    <xf numFmtId="0" fontId="14" fillId="14" borderId="3" xfId="0" applyFont="1" applyFill="1" applyBorder="1" applyAlignment="1">
      <alignment horizontal="right" vertical="center" wrapText="1"/>
    </xf>
    <xf numFmtId="0" fontId="36" fillId="14" borderId="4" xfId="0" applyFont="1" applyFill="1" applyBorder="1" applyAlignment="1">
      <alignment horizontal="center" vertical="center" wrapText="1"/>
    </xf>
    <xf numFmtId="0" fontId="36" fillId="14" borderId="1" xfId="0" applyFont="1" applyFill="1" applyBorder="1" applyAlignment="1">
      <alignment horizontal="center" wrapText="1"/>
    </xf>
    <xf numFmtId="0" fontId="36" fillId="14" borderId="2" xfId="0" applyFont="1" applyFill="1" applyBorder="1" applyAlignment="1">
      <alignment horizontal="center" wrapText="1"/>
    </xf>
    <xf numFmtId="0" fontId="36" fillId="14" borderId="3" xfId="0" applyFont="1" applyFill="1" applyBorder="1" applyAlignment="1">
      <alignment horizontal="center" wrapText="1"/>
    </xf>
    <xf numFmtId="0" fontId="41" fillId="14" borderId="4" xfId="0" applyFont="1" applyFill="1" applyBorder="1" applyAlignment="1">
      <alignment horizontal="left" wrapText="1"/>
    </xf>
    <xf numFmtId="0" fontId="19" fillId="0" borderId="4" xfId="0" applyFont="1" applyFill="1" applyBorder="1" applyAlignment="1" applyProtection="1">
      <alignment horizontal="left" wrapText="1"/>
      <protection locked="0"/>
    </xf>
    <xf numFmtId="0" fontId="36" fillId="0" borderId="4" xfId="0" applyFont="1" applyFill="1" applyBorder="1" applyAlignment="1" applyProtection="1">
      <alignment horizontal="left" wrapText="1"/>
      <protection locked="0"/>
    </xf>
    <xf numFmtId="0" fontId="13" fillId="14" borderId="1" xfId="0" applyFont="1" applyFill="1" applyBorder="1" applyAlignment="1">
      <alignment horizontal="right"/>
    </xf>
    <xf numFmtId="0" fontId="13" fillId="14" borderId="2" xfId="0" applyFont="1" applyFill="1" applyBorder="1" applyAlignment="1">
      <alignment horizontal="right"/>
    </xf>
    <xf numFmtId="0" fontId="13" fillId="14" borderId="3" xfId="0" applyFont="1" applyFill="1" applyBorder="1" applyAlignment="1">
      <alignment horizontal="right"/>
    </xf>
    <xf numFmtId="0" fontId="35" fillId="14" borderId="1" xfId="0" applyFont="1" applyFill="1" applyBorder="1" applyAlignment="1">
      <alignment wrapText="1"/>
    </xf>
    <xf numFmtId="0" fontId="35" fillId="14" borderId="3" xfId="0" applyFont="1" applyFill="1" applyBorder="1" applyAlignment="1">
      <alignment wrapText="1"/>
    </xf>
    <xf numFmtId="0" fontId="39" fillId="0" borderId="4" xfId="0" applyFont="1" applyFill="1" applyBorder="1" applyAlignment="1" applyProtection="1">
      <alignment horizontal="left" wrapText="1"/>
      <protection locked="0"/>
    </xf>
    <xf numFmtId="0" fontId="40" fillId="0" borderId="4" xfId="0" applyFont="1" applyFill="1" applyBorder="1" applyAlignment="1" applyProtection="1">
      <alignment horizontal="left" wrapText="1"/>
      <protection locked="0"/>
    </xf>
    <xf numFmtId="0" fontId="0" fillId="14" borderId="2" xfId="0" applyFont="1" applyFill="1" applyBorder="1" applyAlignment="1">
      <alignment horizontal="left" wrapText="1"/>
    </xf>
    <xf numFmtId="0" fontId="0" fillId="14" borderId="3" xfId="0" applyFont="1" applyFill="1" applyBorder="1" applyAlignment="1">
      <alignment horizontal="left" wrapText="1"/>
    </xf>
    <xf numFmtId="0" fontId="0" fillId="14" borderId="1" xfId="0" applyFont="1" applyFill="1" applyBorder="1" applyAlignment="1">
      <alignment horizontal="left" wrapText="1"/>
    </xf>
    <xf numFmtId="165" fontId="36" fillId="2" borderId="0" xfId="0" applyNumberFormat="1" applyFont="1" applyFill="1" applyBorder="1" applyAlignment="1">
      <alignment horizontal="right" wrapText="1"/>
    </xf>
    <xf numFmtId="165" fontId="36" fillId="2" borderId="12" xfId="0" applyNumberFormat="1" applyFont="1" applyFill="1" applyBorder="1" applyAlignment="1">
      <alignment horizontal="right" wrapText="1"/>
    </xf>
    <xf numFmtId="164" fontId="36" fillId="2" borderId="0" xfId="0" applyNumberFormat="1" applyFont="1" applyFill="1" applyBorder="1" applyAlignment="1">
      <alignment horizontal="right" wrapText="1"/>
    </xf>
    <xf numFmtId="0" fontId="36" fillId="14" borderId="4" xfId="0" applyFont="1" applyFill="1" applyBorder="1" applyAlignment="1">
      <alignment horizontal="right" wrapText="1"/>
    </xf>
    <xf numFmtId="0" fontId="36" fillId="14" borderId="1" xfId="0" applyFont="1" applyFill="1" applyBorder="1" applyAlignment="1">
      <alignment horizontal="right" wrapText="1"/>
    </xf>
    <xf numFmtId="0" fontId="36" fillId="14" borderId="2" xfId="0" applyFont="1" applyFill="1" applyBorder="1" applyAlignment="1">
      <alignment horizontal="right" wrapText="1"/>
    </xf>
    <xf numFmtId="165" fontId="36" fillId="2" borderId="1" xfId="0" applyNumberFormat="1" applyFont="1" applyFill="1" applyBorder="1" applyAlignment="1">
      <alignment horizontal="right" wrapText="1"/>
    </xf>
    <xf numFmtId="165" fontId="36" fillId="2" borderId="2" xfId="0" applyNumberFormat="1" applyFont="1" applyFill="1" applyBorder="1" applyAlignment="1">
      <alignment horizontal="right" wrapText="1"/>
    </xf>
    <xf numFmtId="165" fontId="36" fillId="2" borderId="3" xfId="0" applyNumberFormat="1" applyFont="1" applyFill="1" applyBorder="1" applyAlignment="1">
      <alignment horizontal="right" wrapText="1"/>
    </xf>
    <xf numFmtId="0" fontId="36" fillId="14" borderId="0" xfId="0" applyFont="1" applyFill="1" applyBorder="1" applyAlignment="1">
      <alignment horizontal="right" wrapText="1"/>
    </xf>
    <xf numFmtId="0" fontId="38" fillId="14" borderId="0" xfId="0" applyFont="1" applyFill="1" applyBorder="1" applyAlignment="1">
      <alignment horizontal="right" wrapText="1"/>
    </xf>
    <xf numFmtId="165" fontId="36" fillId="2" borderId="4" xfId="0" applyNumberFormat="1" applyFont="1" applyFill="1" applyBorder="1" applyAlignment="1">
      <alignment horizontal="right" wrapText="1"/>
    </xf>
    <xf numFmtId="0" fontId="38" fillId="14" borderId="2" xfId="0" applyFont="1" applyFill="1" applyBorder="1" applyAlignment="1">
      <alignment horizontal="right" wrapText="1"/>
    </xf>
    <xf numFmtId="0" fontId="14" fillId="6" borderId="1" xfId="0" applyFont="1" applyFill="1" applyBorder="1" applyAlignment="1">
      <alignment horizontal="right" wrapText="1"/>
    </xf>
    <xf numFmtId="0" fontId="14" fillId="6" borderId="2" xfId="0" applyFont="1" applyFill="1" applyBorder="1" applyAlignment="1">
      <alignment horizontal="right" wrapText="1"/>
    </xf>
    <xf numFmtId="0" fontId="14" fillId="6" borderId="3" xfId="0" applyFont="1" applyFill="1" applyBorder="1" applyAlignment="1">
      <alignment horizontal="right" wrapText="1"/>
    </xf>
    <xf numFmtId="49" fontId="34" fillId="6" borderId="10" xfId="0" applyNumberFormat="1" applyFont="1" applyFill="1" applyBorder="1" applyAlignment="1">
      <alignment horizontal="center" vertical="center" wrapText="1"/>
    </xf>
    <xf numFmtId="0" fontId="34" fillId="6" borderId="15" xfId="0" applyFont="1" applyFill="1" applyBorder="1" applyAlignment="1">
      <alignment horizontal="center" vertical="center" wrapText="1"/>
    </xf>
    <xf numFmtId="0" fontId="34" fillId="6" borderId="11" xfId="0" applyFont="1" applyFill="1" applyBorder="1" applyAlignment="1">
      <alignment horizontal="center" vertical="center" wrapText="1"/>
    </xf>
    <xf numFmtId="0" fontId="14" fillId="6" borderId="10" xfId="0" applyFont="1" applyFill="1" applyBorder="1" applyAlignment="1">
      <alignment horizontal="left" wrapText="1"/>
    </xf>
    <xf numFmtId="0" fontId="14" fillId="6" borderId="15" xfId="0" applyFont="1" applyFill="1" applyBorder="1" applyAlignment="1">
      <alignment horizontal="left" wrapText="1"/>
    </xf>
    <xf numFmtId="0" fontId="36" fillId="0" borderId="1" xfId="0" applyFont="1" applyFill="1" applyBorder="1" applyAlignment="1" applyProtection="1">
      <alignment horizontal="center" wrapText="1"/>
      <protection locked="0"/>
    </xf>
    <xf numFmtId="0" fontId="36" fillId="0" borderId="2" xfId="0" applyFont="1" applyFill="1" applyBorder="1" applyAlignment="1" applyProtection="1">
      <alignment horizontal="center" wrapText="1"/>
      <protection locked="0"/>
    </xf>
    <xf numFmtId="0" fontId="36" fillId="0" borderId="3" xfId="0" applyFont="1" applyFill="1" applyBorder="1" applyAlignment="1" applyProtection="1">
      <alignment horizontal="center" wrapText="1"/>
      <protection locked="0"/>
    </xf>
    <xf numFmtId="0" fontId="41" fillId="0" borderId="1" xfId="0" applyFont="1" applyFill="1" applyBorder="1" applyAlignment="1" applyProtection="1">
      <alignment horizontal="left" wrapText="1"/>
      <protection locked="0"/>
    </xf>
    <xf numFmtId="0" fontId="41" fillId="0" borderId="3" xfId="0" applyFont="1" applyFill="1" applyBorder="1" applyAlignment="1" applyProtection="1">
      <alignment horizontal="left" wrapText="1"/>
      <protection locked="0"/>
    </xf>
    <xf numFmtId="0" fontId="41" fillId="0" borderId="2" xfId="0" applyFont="1" applyFill="1" applyBorder="1" applyAlignment="1" applyProtection="1">
      <alignment horizontal="left" wrapText="1"/>
      <protection locked="0"/>
    </xf>
    <xf numFmtId="0" fontId="37" fillId="14" borderId="4" xfId="0" applyFont="1" applyFill="1" applyBorder="1" applyAlignment="1">
      <alignment horizontal="center" wrapText="1"/>
    </xf>
    <xf numFmtId="0" fontId="37" fillId="14" borderId="1" xfId="0" applyFont="1" applyFill="1" applyBorder="1" applyAlignment="1">
      <alignment horizontal="center" wrapText="1"/>
    </xf>
    <xf numFmtId="0" fontId="37" fillId="14" borderId="2" xfId="0" applyFont="1" applyFill="1" applyBorder="1" applyAlignment="1">
      <alignment horizontal="center" wrapText="1"/>
    </xf>
    <xf numFmtId="0" fontId="37" fillId="14" borderId="3" xfId="0" applyFont="1" applyFill="1" applyBorder="1" applyAlignment="1">
      <alignment horizontal="center" wrapText="1"/>
    </xf>
    <xf numFmtId="10" fontId="36" fillId="2" borderId="1" xfId="0" applyNumberFormat="1" applyFont="1" applyFill="1" applyBorder="1" applyAlignment="1">
      <alignment horizontal="right" wrapText="1"/>
    </xf>
    <xf numFmtId="10" fontId="36" fillId="2" borderId="2" xfId="0" applyNumberFormat="1" applyFont="1" applyFill="1" applyBorder="1" applyAlignment="1">
      <alignment horizontal="right" wrapText="1"/>
    </xf>
    <xf numFmtId="10" fontId="36" fillId="2" borderId="3" xfId="0" applyNumberFormat="1" applyFont="1" applyFill="1" applyBorder="1" applyAlignment="1">
      <alignment horizontal="right" wrapText="1"/>
    </xf>
    <xf numFmtId="0" fontId="36" fillId="14" borderId="17" xfId="0" applyFont="1" applyFill="1" applyBorder="1" applyAlignment="1">
      <alignment horizontal="right" wrapText="1"/>
    </xf>
    <xf numFmtId="49" fontId="7" fillId="14" borderId="0" xfId="0" applyNumberFormat="1" applyFont="1" applyFill="1" applyAlignment="1">
      <alignment horizontal="center" vertical="center"/>
    </xf>
    <xf numFmtId="0" fontId="7" fillId="14" borderId="0" xfId="0" applyFont="1" applyFill="1" applyAlignment="1">
      <alignment horizontal="center" vertical="center"/>
    </xf>
    <xf numFmtId="49" fontId="7" fillId="14" borderId="10" xfId="0" applyNumberFormat="1" applyFont="1" applyFill="1" applyBorder="1" applyAlignment="1">
      <alignment horizontal="center" vertical="center"/>
    </xf>
    <xf numFmtId="0" fontId="7" fillId="14" borderId="15" xfId="0" applyFont="1" applyFill="1" applyBorder="1" applyAlignment="1">
      <alignment horizontal="center" vertical="center"/>
    </xf>
    <xf numFmtId="0" fontId="7" fillId="14" borderId="11" xfId="0" applyFont="1" applyFill="1" applyBorder="1" applyAlignment="1">
      <alignment horizontal="center" vertical="center"/>
    </xf>
    <xf numFmtId="0" fontId="32" fillId="14" borderId="13" xfId="0" applyFont="1" applyFill="1" applyBorder="1" applyAlignment="1">
      <alignment horizontal="center" vertical="center" wrapText="1"/>
    </xf>
    <xf numFmtId="0" fontId="32" fillId="14" borderId="9" xfId="0" applyFont="1" applyFill="1" applyBorder="1" applyAlignment="1">
      <alignment horizontal="center" vertical="center" wrapText="1"/>
    </xf>
    <xf numFmtId="0" fontId="14" fillId="6" borderId="1" xfId="0" applyFont="1" applyFill="1" applyBorder="1" applyAlignment="1">
      <alignment vertical="top"/>
    </xf>
    <xf numFmtId="0" fontId="14" fillId="6" borderId="3" xfId="0" applyFont="1" applyFill="1" applyBorder="1" applyAlignment="1">
      <alignment vertical="top"/>
    </xf>
    <xf numFmtId="0" fontId="14" fillId="6" borderId="4" xfId="0" applyFont="1" applyFill="1" applyBorder="1" applyAlignment="1">
      <alignment horizontal="left"/>
    </xf>
    <xf numFmtId="10" fontId="36" fillId="0" borderId="1" xfId="0" applyNumberFormat="1" applyFont="1" applyFill="1" applyBorder="1" applyAlignment="1" applyProtection="1">
      <alignment horizontal="right" wrapText="1"/>
      <protection locked="0"/>
    </xf>
    <xf numFmtId="10" fontId="36" fillId="0" borderId="2" xfId="0" applyNumberFormat="1" applyFont="1" applyFill="1" applyBorder="1" applyAlignment="1" applyProtection="1">
      <alignment horizontal="right" wrapText="1"/>
      <protection locked="0"/>
    </xf>
    <xf numFmtId="10" fontId="36" fillId="0" borderId="3" xfId="0" applyNumberFormat="1" applyFont="1" applyFill="1" applyBorder="1" applyAlignment="1" applyProtection="1">
      <alignment horizontal="right" wrapText="1"/>
      <protection locked="0"/>
    </xf>
    <xf numFmtId="0" fontId="34" fillId="6" borderId="1" xfId="0" applyFont="1" applyFill="1" applyBorder="1" applyAlignment="1" applyProtection="1">
      <alignment horizontal="center" vertical="center" wrapText="1"/>
      <protection locked="0"/>
    </xf>
    <xf numFmtId="0" fontId="34" fillId="6" borderId="2" xfId="0" applyFont="1" applyFill="1" applyBorder="1" applyAlignment="1" applyProtection="1">
      <alignment horizontal="center" vertical="center" wrapText="1"/>
      <protection locked="0"/>
    </xf>
    <xf numFmtId="0" fontId="34" fillId="6" borderId="3" xfId="0" applyFont="1" applyFill="1" applyBorder="1" applyAlignment="1" applyProtection="1">
      <alignment horizontal="center" vertical="center" wrapText="1"/>
      <protection locked="0"/>
    </xf>
    <xf numFmtId="0" fontId="21" fillId="9" borderId="1" xfId="8" applyFont="1" applyFill="1" applyBorder="1" applyAlignment="1" applyProtection="1">
      <alignment vertical="center" wrapText="1"/>
    </xf>
    <xf numFmtId="0" fontId="21" fillId="9" borderId="2" xfId="8" applyFont="1" applyFill="1" applyBorder="1" applyAlignment="1" applyProtection="1">
      <alignment vertical="center" wrapText="1"/>
    </xf>
    <xf numFmtId="0" fontId="21" fillId="9" borderId="3" xfId="8" applyFont="1" applyFill="1" applyBorder="1" applyAlignment="1" applyProtection="1">
      <alignment vertical="center" wrapText="1"/>
    </xf>
    <xf numFmtId="0" fontId="21" fillId="0" borderId="10" xfId="8" applyFont="1" applyBorder="1" applyAlignment="1" applyProtection="1">
      <alignment horizontal="left" wrapText="1"/>
    </xf>
    <xf numFmtId="0" fontId="21" fillId="0" borderId="15" xfId="8" applyFont="1" applyBorder="1" applyAlignment="1" applyProtection="1">
      <alignment horizontal="left" wrapText="1"/>
    </xf>
    <xf numFmtId="0" fontId="21" fillId="0" borderId="11" xfId="8" applyFont="1" applyBorder="1" applyAlignment="1" applyProtection="1">
      <alignment horizontal="left" wrapText="1"/>
    </xf>
    <xf numFmtId="0" fontId="23" fillId="0" borderId="17" xfId="8" applyFont="1" applyBorder="1" applyAlignment="1" applyProtection="1">
      <alignment horizontal="left" wrapText="1"/>
    </xf>
    <xf numFmtId="0" fontId="23" fillId="0" borderId="0" xfId="8" applyFont="1" applyBorder="1" applyAlignment="1" applyProtection="1">
      <alignment horizontal="left" wrapText="1"/>
    </xf>
    <xf numFmtId="0" fontId="23" fillId="0" borderId="12" xfId="8" applyFont="1" applyBorder="1" applyAlignment="1" applyProtection="1">
      <alignment horizontal="left" wrapText="1"/>
    </xf>
    <xf numFmtId="0" fontId="21" fillId="0" borderId="13" xfId="8" applyFont="1" applyBorder="1" applyAlignment="1" applyProtection="1">
      <alignment horizontal="left" wrapText="1"/>
    </xf>
    <xf numFmtId="0" fontId="21" fillId="0" borderId="9" xfId="8" applyFont="1" applyBorder="1" applyAlignment="1" applyProtection="1">
      <alignment horizontal="left" wrapText="1"/>
    </xf>
    <xf numFmtId="0" fontId="21" fillId="0" borderId="14" xfId="8" applyFont="1" applyBorder="1" applyAlignment="1" applyProtection="1">
      <alignment horizontal="left" wrapText="1"/>
    </xf>
    <xf numFmtId="0" fontId="22" fillId="10" borderId="1" xfId="8" applyFont="1" applyFill="1" applyBorder="1" applyAlignment="1" applyProtection="1">
      <alignment horizontal="center"/>
    </xf>
    <xf numFmtId="0" fontId="22" fillId="10" borderId="2" xfId="8" applyFont="1" applyFill="1" applyBorder="1" applyAlignment="1" applyProtection="1">
      <alignment horizontal="center"/>
    </xf>
    <xf numFmtId="0" fontId="22" fillId="10" borderId="3" xfId="8" applyFont="1" applyFill="1" applyBorder="1" applyAlignment="1" applyProtection="1">
      <alignment horizontal="center"/>
    </xf>
    <xf numFmtId="0" fontId="21" fillId="0" borderId="1" xfId="8" applyFont="1" applyBorder="1" applyAlignment="1" applyProtection="1">
      <alignment vertical="center" wrapText="1"/>
    </xf>
    <xf numFmtId="0" fontId="21" fillId="0" borderId="2" xfId="8" applyFont="1" applyBorder="1" applyAlignment="1" applyProtection="1">
      <alignment vertical="center" wrapText="1"/>
    </xf>
    <xf numFmtId="0" fontId="21" fillId="0" borderId="3" xfId="8" applyFont="1" applyBorder="1" applyAlignment="1" applyProtection="1">
      <alignment vertical="center" wrapText="1"/>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0" fontId="13" fillId="6" borderId="1" xfId="0" applyFont="1" applyFill="1" applyBorder="1" applyAlignment="1">
      <alignment horizontal="left"/>
    </xf>
    <xf numFmtId="0" fontId="13" fillId="6" borderId="2" xfId="0" applyFont="1" applyFill="1" applyBorder="1" applyAlignment="1">
      <alignment horizontal="left"/>
    </xf>
    <xf numFmtId="0" fontId="13" fillId="6" borderId="3" xfId="0" applyFont="1" applyFill="1" applyBorder="1" applyAlignment="1">
      <alignment horizontal="left"/>
    </xf>
    <xf numFmtId="0" fontId="15" fillId="14" borderId="1" xfId="3" applyFont="1" applyFill="1" applyBorder="1" applyAlignment="1">
      <alignment wrapText="1"/>
    </xf>
    <xf numFmtId="0" fontId="15" fillId="14" borderId="2" xfId="3" applyFont="1" applyFill="1" applyBorder="1" applyAlignment="1">
      <alignment wrapText="1"/>
    </xf>
    <xf numFmtId="0" fontId="15" fillId="14" borderId="3" xfId="3" applyFont="1" applyFill="1" applyBorder="1" applyAlignment="1">
      <alignment wrapText="1"/>
    </xf>
    <xf numFmtId="0" fontId="13" fillId="6" borderId="6" xfId="0" applyFont="1" applyFill="1" applyBorder="1" applyAlignment="1">
      <alignment horizontal="center" vertical="center"/>
    </xf>
    <xf numFmtId="0" fontId="14" fillId="14" borderId="1" xfId="3" applyFont="1" applyFill="1" applyBorder="1" applyAlignment="1">
      <alignment horizontal="left"/>
    </xf>
    <xf numFmtId="0" fontId="14" fillId="14" borderId="2" xfId="3" applyFont="1" applyFill="1" applyBorder="1" applyAlignment="1">
      <alignment horizontal="left"/>
    </xf>
    <xf numFmtId="0" fontId="14" fillId="14" borderId="3" xfId="3" applyFont="1" applyFill="1" applyBorder="1" applyAlignment="1">
      <alignment horizontal="left"/>
    </xf>
    <xf numFmtId="0" fontId="14" fillId="6" borderId="1" xfId="4" applyFont="1" applyFill="1" applyBorder="1" applyAlignment="1">
      <alignment horizontal="left"/>
    </xf>
    <xf numFmtId="0" fontId="14" fillId="6" borderId="2" xfId="4" applyFont="1" applyFill="1" applyBorder="1" applyAlignment="1">
      <alignment horizontal="left"/>
    </xf>
    <xf numFmtId="0" fontId="14" fillId="14" borderId="4" xfId="1" applyFont="1" applyFill="1" applyBorder="1" applyAlignment="1">
      <alignment horizontal="left"/>
    </xf>
    <xf numFmtId="0" fontId="13" fillId="14" borderId="4" xfId="0" applyFont="1" applyFill="1" applyBorder="1" applyAlignment="1">
      <alignment horizontal="left"/>
    </xf>
    <xf numFmtId="0" fontId="14" fillId="6" borderId="3" xfId="4" applyFont="1" applyFill="1" applyBorder="1" applyAlignment="1">
      <alignment horizontal="left"/>
    </xf>
    <xf numFmtId="0" fontId="15" fillId="14" borderId="4" xfId="1" applyFont="1" applyFill="1" applyBorder="1" applyAlignment="1">
      <alignment horizontal="left"/>
    </xf>
    <xf numFmtId="0" fontId="15" fillId="14" borderId="1" xfId="4" applyFont="1" applyFill="1" applyBorder="1" applyAlignment="1">
      <alignment horizontal="left"/>
    </xf>
    <xf numFmtId="0" fontId="15" fillId="14" borderId="2" xfId="4" applyFont="1" applyFill="1" applyBorder="1" applyAlignment="1">
      <alignment horizontal="left"/>
    </xf>
    <xf numFmtId="0" fontId="15" fillId="14" borderId="1" xfId="4" applyFont="1" applyFill="1" applyBorder="1" applyAlignment="1">
      <alignment horizontal="left" wrapText="1"/>
    </xf>
    <xf numFmtId="0" fontId="15" fillId="14" borderId="2" xfId="4" applyFont="1" applyFill="1" applyBorder="1" applyAlignment="1">
      <alignment horizontal="left" wrapText="1"/>
    </xf>
    <xf numFmtId="0" fontId="15" fillId="14" borderId="3" xfId="4" applyFont="1" applyFill="1" applyBorder="1" applyAlignment="1">
      <alignment horizontal="left" wrapText="1"/>
    </xf>
    <xf numFmtId="0" fontId="14" fillId="14" borderId="1" xfId="4" applyFont="1" applyFill="1" applyBorder="1" applyAlignment="1">
      <alignment horizontal="left"/>
    </xf>
    <xf numFmtId="0" fontId="14" fillId="14" borderId="2" xfId="4" applyFont="1" applyFill="1" applyBorder="1" applyAlignment="1">
      <alignment horizontal="left"/>
    </xf>
    <xf numFmtId="0" fontId="14" fillId="14" borderId="3" xfId="4" applyFont="1" applyFill="1" applyBorder="1" applyAlignment="1">
      <alignment horizontal="left"/>
    </xf>
    <xf numFmtId="49" fontId="13" fillId="6" borderId="5" xfId="0" applyNumberFormat="1" applyFont="1" applyFill="1" applyBorder="1" applyAlignment="1">
      <alignment horizontal="center" vertical="center"/>
    </xf>
    <xf numFmtId="0" fontId="13" fillId="6" borderId="5" xfId="0" applyFont="1" applyFill="1" applyBorder="1" applyAlignment="1">
      <alignment horizontal="center" vertical="center"/>
    </xf>
    <xf numFmtId="0" fontId="1" fillId="6" borderId="17" xfId="0" applyFont="1" applyFill="1" applyBorder="1" applyAlignment="1">
      <alignment horizontal="left" vertical="center"/>
    </xf>
    <xf numFmtId="0" fontId="1" fillId="6" borderId="0" xfId="0" applyFont="1" applyFill="1" applyBorder="1" applyAlignment="1">
      <alignment horizontal="left"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49" fontId="1" fillId="2" borderId="1"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18" borderId="4" xfId="0" applyFont="1" applyFill="1" applyBorder="1" applyAlignment="1">
      <alignment wrapText="1"/>
    </xf>
    <xf numFmtId="49" fontId="43" fillId="6" borderId="17" xfId="0" applyNumberFormat="1" applyFont="1" applyFill="1" applyBorder="1" applyAlignment="1" applyProtection="1">
      <alignment horizontal="center" vertical="center" wrapText="1"/>
      <protection locked="0"/>
    </xf>
    <xf numFmtId="49" fontId="43" fillId="6" borderId="0" xfId="0" applyNumberFormat="1" applyFont="1" applyFill="1" applyBorder="1" applyAlignment="1" applyProtection="1">
      <alignment horizontal="center" vertical="center" wrapText="1"/>
      <protection locked="0"/>
    </xf>
    <xf numFmtId="49" fontId="43" fillId="6" borderId="12" xfId="0" applyNumberFormat="1" applyFont="1" applyFill="1" applyBorder="1" applyAlignment="1" applyProtection="1">
      <alignment horizontal="center" vertical="center" wrapText="1"/>
      <protection locked="0"/>
    </xf>
    <xf numFmtId="0" fontId="44" fillId="14" borderId="1" xfId="3" applyFont="1" applyFill="1" applyBorder="1" applyAlignment="1">
      <alignment horizontal="left"/>
    </xf>
    <xf numFmtId="0" fontId="44" fillId="14" borderId="2" xfId="3" applyFont="1" applyFill="1" applyBorder="1" applyAlignment="1">
      <alignment horizontal="left"/>
    </xf>
    <xf numFmtId="0" fontId="44" fillId="14" borderId="3" xfId="3" applyFont="1" applyFill="1" applyBorder="1" applyAlignment="1">
      <alignment horizontal="left"/>
    </xf>
    <xf numFmtId="49" fontId="16" fillId="6" borderId="10" xfId="0" applyNumberFormat="1" applyFont="1" applyFill="1" applyBorder="1" applyAlignment="1">
      <alignment horizontal="center" vertical="center" wrapText="1"/>
    </xf>
    <xf numFmtId="49" fontId="16" fillId="6" borderId="15" xfId="0" applyNumberFormat="1" applyFont="1" applyFill="1" applyBorder="1" applyAlignment="1">
      <alignment horizontal="center" vertical="center" wrapText="1"/>
    </xf>
    <xf numFmtId="49" fontId="16" fillId="6" borderId="11" xfId="0" applyNumberFormat="1" applyFont="1" applyFill="1" applyBorder="1" applyAlignment="1">
      <alignment horizontal="center" vertical="center" wrapText="1"/>
    </xf>
    <xf numFmtId="0" fontId="45" fillId="6" borderId="1" xfId="0" applyFont="1" applyFill="1" applyBorder="1" applyAlignment="1">
      <alignment horizontal="left"/>
    </xf>
    <xf numFmtId="0" fontId="45" fillId="6" borderId="2" xfId="0" applyFont="1" applyFill="1" applyBorder="1" applyAlignment="1">
      <alignment horizontal="left"/>
    </xf>
    <xf numFmtId="0" fontId="45" fillId="6" borderId="3" xfId="0" applyFont="1" applyFill="1" applyBorder="1" applyAlignment="1">
      <alignment horizontal="left"/>
    </xf>
    <xf numFmtId="0" fontId="44" fillId="14" borderId="1" xfId="3" applyFont="1" applyFill="1" applyBorder="1" applyAlignment="1">
      <alignment wrapText="1"/>
    </xf>
    <xf numFmtId="0" fontId="44" fillId="14" borderId="2" xfId="3" applyFont="1" applyFill="1" applyBorder="1" applyAlignment="1">
      <alignment wrapText="1"/>
    </xf>
    <xf numFmtId="0" fontId="44" fillId="14" borderId="3" xfId="3" applyFont="1" applyFill="1" applyBorder="1" applyAlignment="1">
      <alignment wrapText="1"/>
    </xf>
    <xf numFmtId="0" fontId="14" fillId="18" borderId="1" xfId="4" applyFont="1" applyFill="1" applyBorder="1" applyAlignment="1">
      <alignment horizontal="left"/>
    </xf>
    <xf numFmtId="0" fontId="14" fillId="18" borderId="2" xfId="4" applyFont="1" applyFill="1" applyBorder="1" applyAlignment="1">
      <alignment horizontal="left"/>
    </xf>
    <xf numFmtId="0" fontId="14" fillId="18" borderId="3" xfId="4" applyFont="1" applyFill="1" applyBorder="1" applyAlignment="1">
      <alignment horizontal="left"/>
    </xf>
    <xf numFmtId="0" fontId="14" fillId="17" borderId="4" xfId="1" applyFont="1" applyFill="1" applyBorder="1" applyAlignment="1">
      <alignment horizontal="left"/>
    </xf>
    <xf numFmtId="0" fontId="13" fillId="17" borderId="4" xfId="0" applyFont="1" applyFill="1" applyBorder="1" applyAlignment="1">
      <alignment horizontal="left"/>
    </xf>
    <xf numFmtId="49" fontId="1" fillId="0" borderId="1"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10" fontId="36" fillId="2" borderId="1" xfId="0" applyNumberFormat="1" applyFont="1" applyFill="1" applyBorder="1" applyAlignment="1" applyProtection="1">
      <alignment horizontal="right" wrapText="1"/>
    </xf>
    <xf numFmtId="10" fontId="36" fillId="2" borderId="2" xfId="0" applyNumberFormat="1" applyFont="1" applyFill="1" applyBorder="1" applyAlignment="1" applyProtection="1">
      <alignment horizontal="right" wrapText="1"/>
    </xf>
    <xf numFmtId="10" fontId="36" fillId="2" borderId="3" xfId="0" applyNumberFormat="1" applyFont="1" applyFill="1" applyBorder="1" applyAlignment="1" applyProtection="1">
      <alignment horizontal="right" wrapText="1"/>
    </xf>
    <xf numFmtId="49" fontId="0" fillId="6" borderId="10" xfId="0" applyNumberFormat="1" applyFill="1" applyBorder="1" applyAlignment="1">
      <alignment horizontal="center"/>
    </xf>
    <xf numFmtId="49" fontId="0" fillId="6" borderId="15" xfId="0" applyNumberFormat="1" applyFill="1" applyBorder="1" applyAlignment="1">
      <alignment horizontal="center"/>
    </xf>
    <xf numFmtId="49" fontId="0" fillId="6" borderId="11" xfId="0" applyNumberFormat="1" applyFill="1" applyBorder="1" applyAlignment="1">
      <alignment horizontal="center"/>
    </xf>
    <xf numFmtId="0" fontId="50" fillId="0" borderId="36" xfId="10" applyFont="1" applyBorder="1" applyAlignment="1" applyProtection="1">
      <alignment horizontal="center" vertical="center"/>
    </xf>
    <xf numFmtId="0" fontId="50" fillId="0" borderId="37" xfId="10" applyFont="1" applyBorder="1" applyAlignment="1" applyProtection="1">
      <alignment horizontal="center" vertical="center"/>
    </xf>
    <xf numFmtId="0" fontId="50" fillId="0" borderId="24" xfId="10" applyFont="1" applyBorder="1" applyAlignment="1" applyProtection="1">
      <alignment horizontal="center" vertical="center"/>
    </xf>
    <xf numFmtId="0" fontId="50" fillId="0" borderId="26" xfId="10" applyFont="1" applyBorder="1" applyAlignment="1" applyProtection="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53" fillId="0" borderId="4" xfId="0" applyFont="1" applyBorder="1" applyAlignment="1">
      <alignment horizontal="left" vertic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0" fillId="0" borderId="42" xfId="0" applyBorder="1" applyAlignment="1">
      <alignment horizontal="left" vertical="top"/>
    </xf>
    <xf numFmtId="0" fontId="0" fillId="0" borderId="22" xfId="0" applyBorder="1" applyAlignment="1">
      <alignment horizontal="left" vertical="top"/>
    </xf>
    <xf numFmtId="164" fontId="0" fillId="22" borderId="5" xfId="0" applyNumberFormat="1" applyFont="1" applyFill="1" applyBorder="1" applyAlignment="1" applyProtection="1">
      <alignment horizontal="center" vertical="center" wrapText="1"/>
      <protection locked="0"/>
    </xf>
    <xf numFmtId="164" fontId="0" fillId="22" borderId="16" xfId="0" applyNumberFormat="1" applyFont="1" applyFill="1" applyBorder="1" applyAlignment="1" applyProtection="1">
      <alignment horizontal="center" vertical="center" wrapText="1"/>
      <protection locked="0"/>
    </xf>
    <xf numFmtId="164" fontId="0" fillId="22" borderId="6" xfId="0" applyNumberFormat="1" applyFont="1" applyFill="1" applyBorder="1" applyAlignment="1" applyProtection="1">
      <alignment horizontal="center" vertical="center" wrapText="1"/>
      <protection locked="0"/>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9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FF0000"/>
      </font>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FF0000"/>
      </font>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auto="1"/>
      </font>
      <fill>
        <patternFill>
          <bgColor rgb="FFFF0000"/>
        </patternFill>
      </fill>
    </dxf>
    <dxf>
      <font>
        <color rgb="FFFF0000"/>
      </font>
    </dxf>
    <dxf>
      <font>
        <color rgb="FFFF0000"/>
      </font>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76200</xdr:rowOff>
    </xdr:from>
    <xdr:to>
      <xdr:col>5</xdr:col>
      <xdr:colOff>0</xdr:colOff>
      <xdr:row>0</xdr:row>
      <xdr:rowOff>327660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227695" y="76200"/>
          <a:ext cx="58674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76200</xdr:rowOff>
    </xdr:from>
    <xdr:to>
      <xdr:col>5</xdr:col>
      <xdr:colOff>0</xdr:colOff>
      <xdr:row>0</xdr:row>
      <xdr:rowOff>327660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534150" y="76200"/>
          <a:ext cx="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6129868"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23</xdr:row>
      <xdr:rowOff>99060</xdr:rowOff>
    </xdr:from>
    <xdr:to>
      <xdr:col>6</xdr:col>
      <xdr:colOff>1413509</xdr:colOff>
      <xdr:row>26</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5867400" y="5318760"/>
          <a:ext cx="3832859" cy="6667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1234440</xdr:colOff>
      <xdr:row>2</xdr:row>
      <xdr:rowOff>160021</xdr:rowOff>
    </xdr:from>
    <xdr:to>
      <xdr:col>8</xdr:col>
      <xdr:colOff>1089660</xdr:colOff>
      <xdr:row>4</xdr:row>
      <xdr:rowOff>328051</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9761220" y="533401"/>
          <a:ext cx="3345180" cy="541410"/>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50799</xdr:colOff>
      <xdr:row>0</xdr:row>
      <xdr:rowOff>38101</xdr:rowOff>
    </xdr:from>
    <xdr:to>
      <xdr:col>4</xdr:col>
      <xdr:colOff>696685</xdr:colOff>
      <xdr:row>4</xdr:row>
      <xdr:rowOff>1</xdr:rowOff>
    </xdr:to>
    <xdr:sp macro="" textlink="">
      <xdr:nvSpPr>
        <xdr:cNvPr id="2" name="Rectangular Callout 18">
          <a:extLst>
            <a:ext uri="{FF2B5EF4-FFF2-40B4-BE49-F238E27FC236}">
              <a16:creationId xmlns:a16="http://schemas.microsoft.com/office/drawing/2014/main" id="{FFDA03E7-7A95-471A-A099-1BBC8E10F53C}"/>
            </a:ext>
          </a:extLst>
        </xdr:cNvPr>
        <xdr:cNvSpPr/>
      </xdr:nvSpPr>
      <xdr:spPr>
        <a:xfrm>
          <a:off x="50799" y="38101"/>
          <a:ext cx="6132286"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41</xdr:row>
      <xdr:rowOff>99060</xdr:rowOff>
    </xdr:from>
    <xdr:to>
      <xdr:col>6</xdr:col>
      <xdr:colOff>1413509</xdr:colOff>
      <xdr:row>44</xdr:row>
      <xdr:rowOff>175260</xdr:rowOff>
    </xdr:to>
    <xdr:sp macro="" textlink="">
      <xdr:nvSpPr>
        <xdr:cNvPr id="3" name="Rectangular Callout 18">
          <a:extLst>
            <a:ext uri="{FF2B5EF4-FFF2-40B4-BE49-F238E27FC236}">
              <a16:creationId xmlns:a16="http://schemas.microsoft.com/office/drawing/2014/main" id="{3D1554C2-2001-4F7B-BAD5-89BD902BCFF6}"/>
            </a:ext>
          </a:extLst>
        </xdr:cNvPr>
        <xdr:cNvSpPr/>
      </xdr:nvSpPr>
      <xdr:spPr>
        <a:xfrm>
          <a:off x="5867400" y="9128760"/>
          <a:ext cx="3832859" cy="6667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37ED3B29-49B7-4756-8464-D993691D765B}"/>
            </a:ext>
          </a:extLst>
        </xdr:cNvPr>
        <xdr:cNvSpPr/>
      </xdr:nvSpPr>
      <xdr:spPr>
        <a:xfrm>
          <a:off x="9846063" y="1073021"/>
          <a:ext cx="3072765" cy="622819"/>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aguire/Downloads/classplan-budget%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maguire/Downloads/FY20%20ABE%20Blank%20Budget%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s>
    <sheetDataSet>
      <sheetData sheetId="0"/>
      <sheetData sheetId="1"/>
      <sheetData sheetId="2"/>
      <sheetData sheetId="3"/>
      <sheetData sheetId="4"/>
      <sheetData sheetId="5">
        <row r="50">
          <cell r="K50">
            <v>523388.82352941175</v>
          </cell>
        </row>
      </sheetData>
      <sheetData sheetId="6">
        <row r="16">
          <cell r="J16"/>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0">
          <cell r="J20">
            <v>63280</v>
          </cell>
        </row>
      </sheetData>
      <sheetData sheetId="22" refreshError="1"/>
      <sheetData sheetId="23" refreshError="1"/>
      <sheetData sheetId="24" refreshError="1"/>
      <sheetData sheetId="25" refreshError="1"/>
      <sheetData sheetId="26" refreshError="1"/>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3.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4.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9"/>
  <sheetViews>
    <sheetView tabSelected="1" zoomScaleNormal="100" workbookViewId="0"/>
  </sheetViews>
  <sheetFormatPr defaultRowHeight="15" x14ac:dyDescent="0.25"/>
  <cols>
    <col min="1" max="1" width="10.140625" customWidth="1"/>
    <col min="2" max="3" width="30.7109375" customWidth="1"/>
  </cols>
  <sheetData>
    <row r="1" spans="1:5" x14ac:dyDescent="0.25">
      <c r="A1" s="163"/>
      <c r="B1" s="164"/>
      <c r="C1" s="164"/>
      <c r="D1" s="164"/>
      <c r="E1" s="165"/>
    </row>
    <row r="2" spans="1:5" x14ac:dyDescent="0.25">
      <c r="A2" s="166"/>
      <c r="B2" s="167"/>
      <c r="C2" s="167"/>
      <c r="D2" s="167"/>
      <c r="E2" s="168"/>
    </row>
    <row r="3" spans="1:5" x14ac:dyDescent="0.25">
      <c r="A3" s="166"/>
      <c r="B3" s="172" t="s">
        <v>363</v>
      </c>
      <c r="C3" s="167"/>
      <c r="D3" s="167"/>
      <c r="E3" s="168"/>
    </row>
    <row r="4" spans="1:5" x14ac:dyDescent="0.25">
      <c r="A4" s="166"/>
      <c r="B4" s="167"/>
      <c r="C4" s="167"/>
      <c r="D4" s="167"/>
      <c r="E4" s="168"/>
    </row>
    <row r="5" spans="1:5" x14ac:dyDescent="0.25">
      <c r="A5" s="166"/>
      <c r="B5" s="112" t="s">
        <v>357</v>
      </c>
      <c r="C5" s="240"/>
      <c r="D5" s="167"/>
      <c r="E5" s="168"/>
    </row>
    <row r="6" spans="1:5" x14ac:dyDescent="0.25">
      <c r="A6" s="166"/>
      <c r="B6" s="112" t="s">
        <v>380</v>
      </c>
      <c r="C6" s="240"/>
      <c r="D6" s="167"/>
      <c r="E6" s="168"/>
    </row>
    <row r="7" spans="1:5" x14ac:dyDescent="0.25">
      <c r="A7" s="167"/>
      <c r="B7" s="189" t="s">
        <v>394</v>
      </c>
      <c r="C7" s="252"/>
      <c r="D7" s="167"/>
      <c r="E7" s="168"/>
    </row>
    <row r="8" spans="1:5" x14ac:dyDescent="0.25">
      <c r="A8" s="166"/>
      <c r="B8" s="112" t="s">
        <v>599</v>
      </c>
      <c r="C8" s="363">
        <f>C7-C11-C12-C13</f>
        <v>0</v>
      </c>
      <c r="D8" s="167"/>
      <c r="E8" s="168"/>
    </row>
    <row r="9" spans="1:5" x14ac:dyDescent="0.25">
      <c r="A9" s="166"/>
      <c r="B9" s="112" t="s">
        <v>358</v>
      </c>
      <c r="C9" s="242"/>
      <c r="D9" s="167"/>
      <c r="E9" s="168"/>
    </row>
    <row r="10" spans="1:5" x14ac:dyDescent="0.25">
      <c r="A10" s="166"/>
      <c r="B10" s="112" t="s">
        <v>359</v>
      </c>
      <c r="C10" s="242"/>
      <c r="D10" s="167"/>
      <c r="E10" s="168"/>
    </row>
    <row r="11" spans="1:5" x14ac:dyDescent="0.25">
      <c r="A11" s="167"/>
      <c r="B11" s="112" t="s">
        <v>418</v>
      </c>
      <c r="C11" s="241"/>
      <c r="D11" s="167"/>
      <c r="E11" s="168"/>
    </row>
    <row r="12" spans="1:5" x14ac:dyDescent="0.25">
      <c r="A12" s="167"/>
      <c r="B12" s="112" t="s">
        <v>426</v>
      </c>
      <c r="C12" s="241"/>
      <c r="D12" s="167"/>
      <c r="E12" s="168"/>
    </row>
    <row r="13" spans="1:5" x14ac:dyDescent="0.25">
      <c r="A13" s="167"/>
      <c r="B13" s="112" t="s">
        <v>425</v>
      </c>
      <c r="C13" s="241"/>
      <c r="D13" s="167"/>
      <c r="E13" s="168"/>
    </row>
    <row r="14" spans="1:5" hidden="1" x14ac:dyDescent="0.25">
      <c r="A14" s="167"/>
      <c r="B14" s="167"/>
      <c r="C14" s="243"/>
      <c r="D14" s="167"/>
      <c r="E14" s="168"/>
    </row>
    <row r="15" spans="1:5" x14ac:dyDescent="0.25">
      <c r="A15" s="167"/>
      <c r="B15" s="112" t="s">
        <v>415</v>
      </c>
      <c r="C15" s="244"/>
      <c r="D15" s="167"/>
      <c r="E15" s="168"/>
    </row>
    <row r="16" spans="1:5" x14ac:dyDescent="0.25">
      <c r="A16" s="166"/>
      <c r="B16" s="112" t="s">
        <v>420</v>
      </c>
      <c r="C16" s="234" t="e">
        <f>C8/(C9+C10)</f>
        <v>#DIV/0!</v>
      </c>
      <c r="D16" s="167"/>
      <c r="E16" s="168"/>
    </row>
    <row r="17" spans="1:5" s="48" customFormat="1" x14ac:dyDescent="0.25">
      <c r="A17" s="167"/>
      <c r="B17" s="334"/>
      <c r="C17" s="334"/>
      <c r="D17" s="167"/>
      <c r="E17" s="168"/>
    </row>
    <row r="18" spans="1:5" x14ac:dyDescent="0.25">
      <c r="A18" s="167"/>
      <c r="B18" s="112" t="s">
        <v>535</v>
      </c>
      <c r="C18" s="333">
        <f>'Match ABE Class Plan'!D4</f>
        <v>0</v>
      </c>
      <c r="D18" s="167"/>
      <c r="E18" s="168"/>
    </row>
    <row r="19" spans="1:5" x14ac:dyDescent="0.25">
      <c r="A19" s="167"/>
      <c r="B19" s="112" t="s">
        <v>536</v>
      </c>
      <c r="C19" s="333">
        <f>'Match ESOL Class Plan'!D4</f>
        <v>0</v>
      </c>
      <c r="D19" s="167"/>
      <c r="E19" s="168"/>
    </row>
    <row r="20" spans="1:5" x14ac:dyDescent="0.25">
      <c r="A20" s="166"/>
      <c r="B20" s="233" t="s">
        <v>424</v>
      </c>
      <c r="C20" s="167"/>
      <c r="D20" s="167"/>
      <c r="E20" s="168"/>
    </row>
    <row r="21" spans="1:5" x14ac:dyDescent="0.25">
      <c r="A21" s="166"/>
      <c r="B21" s="233"/>
      <c r="C21" s="167"/>
      <c r="D21" s="167"/>
      <c r="E21" s="168"/>
    </row>
    <row r="22" spans="1:5" x14ac:dyDescent="0.25">
      <c r="A22" s="166"/>
      <c r="B22" s="167"/>
      <c r="C22" s="167"/>
      <c r="D22" s="167"/>
      <c r="E22" s="168"/>
    </row>
    <row r="23" spans="1:5" x14ac:dyDescent="0.25">
      <c r="A23" s="166"/>
      <c r="B23" s="167"/>
      <c r="C23" s="167"/>
      <c r="D23" s="167"/>
      <c r="E23" s="168"/>
    </row>
    <row r="24" spans="1:5" x14ac:dyDescent="0.25">
      <c r="A24" s="166"/>
      <c r="B24" s="167"/>
      <c r="C24" s="167"/>
      <c r="D24" s="167"/>
      <c r="E24" s="168"/>
    </row>
    <row r="25" spans="1:5" x14ac:dyDescent="0.25">
      <c r="A25" s="166"/>
      <c r="B25" s="167"/>
      <c r="C25" s="167"/>
      <c r="D25" s="167"/>
      <c r="E25" s="168"/>
    </row>
    <row r="26" spans="1:5" x14ac:dyDescent="0.25">
      <c r="A26" s="166"/>
      <c r="B26" s="167"/>
      <c r="C26" s="167"/>
      <c r="D26" s="167"/>
      <c r="E26" s="168"/>
    </row>
    <row r="27" spans="1:5" x14ac:dyDescent="0.25">
      <c r="A27" s="166"/>
      <c r="B27" s="167"/>
      <c r="C27" s="167"/>
      <c r="D27" s="167"/>
      <c r="E27" s="168"/>
    </row>
    <row r="28" spans="1:5" x14ac:dyDescent="0.25">
      <c r="A28" s="166"/>
      <c r="B28" s="167"/>
      <c r="C28" s="167"/>
      <c r="D28" s="167"/>
      <c r="E28" s="168"/>
    </row>
    <row r="29" spans="1:5" x14ac:dyDescent="0.25">
      <c r="A29" s="166"/>
      <c r="B29" s="167"/>
      <c r="C29" s="167"/>
      <c r="D29" s="167"/>
      <c r="E29" s="168"/>
    </row>
    <row r="30" spans="1:5" x14ac:dyDescent="0.25">
      <c r="A30" s="166"/>
      <c r="B30" s="167"/>
      <c r="C30" s="167"/>
      <c r="D30" s="167"/>
      <c r="E30" s="168"/>
    </row>
    <row r="31" spans="1:5" x14ac:dyDescent="0.25">
      <c r="A31" s="166"/>
      <c r="B31" s="167"/>
      <c r="C31" s="167"/>
      <c r="D31" s="167"/>
      <c r="E31" s="168"/>
    </row>
    <row r="32" spans="1:5" x14ac:dyDescent="0.25">
      <c r="A32" s="166"/>
      <c r="B32" s="167"/>
      <c r="C32" s="167"/>
      <c r="D32" s="167"/>
      <c r="E32" s="168"/>
    </row>
    <row r="33" spans="1:5" x14ac:dyDescent="0.25">
      <c r="A33" s="166"/>
      <c r="B33" s="167"/>
      <c r="C33" s="167"/>
      <c r="D33" s="167"/>
      <c r="E33" s="168"/>
    </row>
    <row r="34" spans="1:5" x14ac:dyDescent="0.25">
      <c r="A34" s="166"/>
      <c r="B34" s="167"/>
      <c r="C34" s="167"/>
      <c r="D34" s="167"/>
      <c r="E34" s="168"/>
    </row>
    <row r="35" spans="1:5" x14ac:dyDescent="0.25">
      <c r="A35" s="166"/>
      <c r="B35" s="167"/>
      <c r="C35" s="167"/>
      <c r="D35" s="167"/>
      <c r="E35" s="168"/>
    </row>
    <row r="36" spans="1:5" x14ac:dyDescent="0.25">
      <c r="A36" s="166"/>
      <c r="B36" s="167"/>
      <c r="C36" s="167"/>
      <c r="D36" s="167"/>
      <c r="E36" s="168"/>
    </row>
    <row r="37" spans="1:5" x14ac:dyDescent="0.25">
      <c r="A37" s="166"/>
      <c r="B37" s="167"/>
      <c r="C37" s="167"/>
      <c r="D37" s="167"/>
      <c r="E37" s="168"/>
    </row>
    <row r="38" spans="1:5" x14ac:dyDescent="0.25">
      <c r="A38" s="166"/>
      <c r="B38" s="167"/>
      <c r="C38" s="167"/>
      <c r="D38" s="167"/>
      <c r="E38" s="168"/>
    </row>
    <row r="39" spans="1:5" x14ac:dyDescent="0.25">
      <c r="A39" s="166"/>
      <c r="B39" s="167"/>
      <c r="C39" s="167"/>
      <c r="D39" s="167"/>
      <c r="E39" s="168"/>
    </row>
    <row r="40" spans="1:5" x14ac:dyDescent="0.25">
      <c r="A40" s="166"/>
      <c r="B40" s="167"/>
      <c r="C40" s="167"/>
      <c r="D40" s="167"/>
      <c r="E40" s="168"/>
    </row>
    <row r="41" spans="1:5" x14ac:dyDescent="0.25">
      <c r="A41" s="166"/>
      <c r="B41" s="167"/>
      <c r="C41" s="167"/>
      <c r="D41" s="167"/>
      <c r="E41" s="168"/>
    </row>
    <row r="42" spans="1:5" x14ac:dyDescent="0.25">
      <c r="A42" s="166"/>
      <c r="B42" s="167"/>
      <c r="C42" s="167"/>
      <c r="D42" s="167"/>
      <c r="E42" s="168"/>
    </row>
    <row r="43" spans="1:5" x14ac:dyDescent="0.25">
      <c r="A43" s="166"/>
      <c r="B43" s="167"/>
      <c r="C43" s="167"/>
      <c r="D43" s="167"/>
      <c r="E43" s="168"/>
    </row>
    <row r="44" spans="1:5" x14ac:dyDescent="0.25">
      <c r="A44" s="166"/>
      <c r="B44" s="167"/>
      <c r="C44" s="167"/>
      <c r="D44" s="167"/>
      <c r="E44" s="168"/>
    </row>
    <row r="45" spans="1:5" x14ac:dyDescent="0.25">
      <c r="A45" s="166"/>
      <c r="B45" s="167"/>
      <c r="C45" s="167"/>
      <c r="D45" s="167"/>
      <c r="E45" s="168"/>
    </row>
    <row r="46" spans="1:5" x14ac:dyDescent="0.25">
      <c r="A46" s="166"/>
      <c r="B46" s="167"/>
      <c r="C46" s="167"/>
      <c r="D46" s="167"/>
      <c r="E46" s="168"/>
    </row>
    <row r="47" spans="1:5" x14ac:dyDescent="0.25">
      <c r="A47" s="166"/>
      <c r="B47" s="167"/>
      <c r="C47" s="167"/>
      <c r="D47" s="167"/>
      <c r="E47" s="168"/>
    </row>
    <row r="48" spans="1:5" x14ac:dyDescent="0.25">
      <c r="A48" s="166"/>
      <c r="B48" s="167"/>
      <c r="C48" s="167"/>
      <c r="D48" s="167"/>
      <c r="E48" s="168"/>
    </row>
    <row r="49" spans="1:5" x14ac:dyDescent="0.25">
      <c r="A49" s="169"/>
      <c r="B49" s="170"/>
      <c r="C49" s="170"/>
      <c r="D49" s="170"/>
      <c r="E49" s="171"/>
    </row>
  </sheetData>
  <sheetProtection algorithmName="SHA-512" hashValue="M/SMQA0QZEDrOl1sQN4/0pj+uYUx++LBMUoGHzswg82igAgpcyTwgwSmEma+PRZcE3PBKe3BywYo0uwmcH6kUg==" saltValue="blcqD+Tiz2Rn0JgKwVcQ2g=="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W97"/>
  <sheetViews>
    <sheetView showGridLines="0" zoomScaleNormal="100" zoomScaleSheetLayoutView="9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1" width="20.7109375" hidden="1" customWidth="1"/>
    <col min="22" max="22" width="4.28515625" hidden="1" customWidth="1"/>
    <col min="23" max="23" width="0" hidden="1" customWidth="1"/>
  </cols>
  <sheetData>
    <row r="1" spans="1:22" x14ac:dyDescent="0.3">
      <c r="A1" s="114"/>
      <c r="B1" s="114"/>
      <c r="C1" s="114"/>
      <c r="D1" s="114"/>
      <c r="E1" s="114"/>
      <c r="F1" s="114"/>
      <c r="G1" s="114"/>
      <c r="H1" s="114"/>
      <c r="I1" s="114"/>
      <c r="J1" s="114"/>
      <c r="K1" s="114"/>
      <c r="L1" s="114"/>
      <c r="M1" s="114"/>
      <c r="N1" s="114"/>
      <c r="O1" s="114"/>
      <c r="P1" s="114"/>
      <c r="Q1" s="114"/>
      <c r="R1" s="114"/>
      <c r="S1" s="114"/>
      <c r="T1" s="114"/>
      <c r="U1" s="114"/>
      <c r="V1" s="114"/>
    </row>
    <row r="2" spans="1:22" ht="29.45" customHeight="1" x14ac:dyDescent="0.3">
      <c r="A2" s="114"/>
      <c r="B2" s="491">
        <v>0</v>
      </c>
      <c r="C2" s="492"/>
      <c r="D2" s="492"/>
      <c r="E2" s="492"/>
      <c r="F2" s="492"/>
      <c r="G2" s="492"/>
      <c r="H2" s="492"/>
      <c r="I2" s="492"/>
      <c r="J2" s="492"/>
      <c r="K2" s="492"/>
      <c r="L2" s="492"/>
      <c r="M2" s="492"/>
      <c r="N2" s="492"/>
      <c r="O2" s="492"/>
      <c r="P2" s="492"/>
      <c r="Q2" s="492"/>
      <c r="R2" s="493"/>
      <c r="S2" s="114"/>
      <c r="T2" s="114"/>
      <c r="U2" s="114"/>
      <c r="V2" s="114"/>
    </row>
    <row r="3" spans="1:22" ht="29.45" customHeight="1" x14ac:dyDescent="0.3">
      <c r="A3" s="114"/>
      <c r="B3" s="404" t="s">
        <v>383</v>
      </c>
      <c r="C3" s="405"/>
      <c r="D3" s="405"/>
      <c r="E3" s="405"/>
      <c r="F3" s="405"/>
      <c r="G3" s="405"/>
      <c r="H3" s="405"/>
      <c r="I3" s="405"/>
      <c r="J3" s="405"/>
      <c r="K3" s="405"/>
      <c r="L3" s="405"/>
      <c r="M3" s="405"/>
      <c r="N3" s="405"/>
      <c r="O3" s="405"/>
      <c r="P3" s="405"/>
      <c r="Q3" s="405"/>
      <c r="R3" s="406"/>
      <c r="S3" s="114"/>
      <c r="T3" s="114"/>
      <c r="U3" s="114"/>
      <c r="V3" s="114"/>
    </row>
    <row r="4" spans="1:22"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row>
    <row r="5" spans="1:22" ht="21" customHeight="1" x14ac:dyDescent="0.3">
      <c r="A5" s="114"/>
      <c r="B5" s="487" t="s">
        <v>381</v>
      </c>
      <c r="C5" s="487"/>
      <c r="D5" s="182">
        <v>0</v>
      </c>
      <c r="E5" s="114"/>
      <c r="F5" s="114"/>
      <c r="G5" s="114"/>
      <c r="H5" s="114"/>
      <c r="I5" s="114"/>
      <c r="J5" s="114"/>
      <c r="K5" s="114"/>
      <c r="L5" s="114"/>
      <c r="M5" s="114"/>
      <c r="N5" s="114"/>
      <c r="O5" s="114"/>
      <c r="P5" s="114"/>
      <c r="Q5" s="114"/>
      <c r="R5" s="114"/>
      <c r="S5" s="114"/>
      <c r="T5" s="114"/>
      <c r="U5" s="114"/>
    </row>
    <row r="6" spans="1:22"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row>
    <row r="7" spans="1:22" x14ac:dyDescent="0.3">
      <c r="A7" s="114"/>
      <c r="B7" s="407" t="s">
        <v>120</v>
      </c>
      <c r="C7" s="407"/>
      <c r="D7" s="245"/>
      <c r="E7" s="114"/>
      <c r="F7" s="114"/>
      <c r="G7" s="114"/>
      <c r="H7" s="114"/>
      <c r="I7" s="114"/>
      <c r="J7" s="114"/>
      <c r="K7" s="114"/>
      <c r="L7" s="114"/>
      <c r="M7" s="114"/>
      <c r="N7" s="114"/>
      <c r="O7" s="114"/>
      <c r="P7" s="114"/>
      <c r="Q7" s="114"/>
      <c r="R7" s="114"/>
      <c r="S7" s="114"/>
      <c r="T7" s="114"/>
      <c r="U7" s="114"/>
      <c r="V7" s="114"/>
    </row>
    <row r="8" spans="1:22" ht="9" customHeight="1" x14ac:dyDescent="0.3">
      <c r="A8" s="114"/>
      <c r="B8" s="114"/>
      <c r="C8" s="114"/>
      <c r="D8" s="114"/>
      <c r="E8" s="114"/>
      <c r="F8" s="114"/>
      <c r="G8" s="114"/>
      <c r="H8" s="114"/>
      <c r="I8" s="114"/>
      <c r="J8" s="114"/>
      <c r="K8" s="114"/>
      <c r="L8" s="114"/>
      <c r="M8" s="114"/>
      <c r="N8" s="114"/>
      <c r="O8" s="114"/>
      <c r="P8" s="114"/>
      <c r="Q8" s="114"/>
      <c r="R8" s="114"/>
      <c r="S8" s="114"/>
      <c r="T8" s="114"/>
      <c r="U8" s="114"/>
      <c r="V8" s="114"/>
    </row>
    <row r="9" spans="1:22"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row>
    <row r="10" spans="1:22" ht="42.75" x14ac:dyDescent="0.3">
      <c r="A10" s="114"/>
      <c r="B10" s="417" t="s">
        <v>46</v>
      </c>
      <c r="C10" s="418"/>
      <c r="D10" s="417" t="s">
        <v>47</v>
      </c>
      <c r="E10" s="419"/>
      <c r="F10" s="419"/>
      <c r="G10" s="418"/>
      <c r="H10" s="337" t="s">
        <v>115</v>
      </c>
      <c r="I10" s="337" t="s">
        <v>117</v>
      </c>
      <c r="J10" s="337" t="s">
        <v>118</v>
      </c>
      <c r="K10" s="337"/>
      <c r="L10" s="338" t="s">
        <v>48</v>
      </c>
      <c r="M10" s="338" t="s">
        <v>49</v>
      </c>
      <c r="N10" s="338" t="s">
        <v>1</v>
      </c>
      <c r="O10" s="338" t="s">
        <v>76</v>
      </c>
      <c r="P10" s="338" t="s">
        <v>4</v>
      </c>
      <c r="Q10" s="338" t="s">
        <v>119</v>
      </c>
      <c r="R10" s="338" t="s">
        <v>50</v>
      </c>
      <c r="S10" s="114"/>
      <c r="T10" s="114"/>
      <c r="U10" s="114"/>
      <c r="V10" s="114"/>
    </row>
    <row r="11" spans="1:22" s="13" customFormat="1" ht="78.599999999999994" customHeight="1" x14ac:dyDescent="0.3">
      <c r="A11" s="114"/>
      <c r="B11" s="391"/>
      <c r="C11" s="392"/>
      <c r="D11" s="393"/>
      <c r="E11" s="394"/>
      <c r="F11" s="394"/>
      <c r="G11" s="395"/>
      <c r="H11" s="339"/>
      <c r="I11" s="339"/>
      <c r="J11" s="339"/>
      <c r="K11" s="337"/>
      <c r="L11" s="121"/>
      <c r="M11" s="122"/>
      <c r="N11" s="361" t="e">
        <f t="shared" ref="N11:N13" si="0">L11/$D$7</f>
        <v>#DIV/0!</v>
      </c>
      <c r="O11" s="124">
        <f>L11*M11</f>
        <v>0</v>
      </c>
      <c r="P11" s="125"/>
      <c r="Q11" s="124">
        <f>O11*P11</f>
        <v>0</v>
      </c>
      <c r="R11" s="126">
        <f>ROUND(O11,0)</f>
        <v>0</v>
      </c>
      <c r="S11" s="114"/>
      <c r="T11" s="114"/>
      <c r="U11" s="114"/>
      <c r="V11" s="114"/>
    </row>
    <row r="12" spans="1:22" s="13" customFormat="1" ht="78.599999999999994" customHeight="1" x14ac:dyDescent="0.3">
      <c r="A12" s="114"/>
      <c r="B12" s="391"/>
      <c r="C12" s="392"/>
      <c r="D12" s="393"/>
      <c r="E12" s="394"/>
      <c r="F12" s="394"/>
      <c r="G12" s="395"/>
      <c r="H12" s="339"/>
      <c r="I12" s="339"/>
      <c r="J12" s="339"/>
      <c r="K12" s="337"/>
      <c r="L12" s="121"/>
      <c r="M12" s="122"/>
      <c r="N12" s="361" t="e">
        <f t="shared" si="0"/>
        <v>#DIV/0!</v>
      </c>
      <c r="O12" s="124">
        <f>L12*M12</f>
        <v>0</v>
      </c>
      <c r="P12" s="125"/>
      <c r="Q12" s="124">
        <f>O12*P12</f>
        <v>0</v>
      </c>
      <c r="R12" s="126">
        <f t="shared" ref="R12:R13" si="1">ROUND(O12,0)</f>
        <v>0</v>
      </c>
      <c r="S12" s="114"/>
      <c r="T12" s="114"/>
      <c r="U12" s="114"/>
      <c r="V12" s="114"/>
    </row>
    <row r="13" spans="1:22" s="13" customFormat="1" ht="78.599999999999994" customHeight="1" x14ac:dyDescent="0.3">
      <c r="A13" s="114"/>
      <c r="B13" s="391"/>
      <c r="C13" s="392"/>
      <c r="D13" s="393"/>
      <c r="E13" s="394"/>
      <c r="F13" s="394"/>
      <c r="G13" s="395"/>
      <c r="H13" s="339"/>
      <c r="I13" s="339"/>
      <c r="J13" s="339"/>
      <c r="K13" s="337"/>
      <c r="L13" s="121"/>
      <c r="M13" s="122"/>
      <c r="N13" s="361" t="e">
        <f t="shared" si="0"/>
        <v>#DIV/0!</v>
      </c>
      <c r="O13" s="124">
        <f>L13*M13</f>
        <v>0</v>
      </c>
      <c r="P13" s="125"/>
      <c r="Q13" s="124">
        <f>O13*P13</f>
        <v>0</v>
      </c>
      <c r="R13" s="126">
        <f t="shared" si="1"/>
        <v>0</v>
      </c>
      <c r="S13" s="114"/>
      <c r="T13" s="114"/>
      <c r="U13" s="114"/>
      <c r="V13" s="114"/>
    </row>
    <row r="14" spans="1:22"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row>
    <row r="15" spans="1:22"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114"/>
      <c r="V15" s="114"/>
    </row>
    <row r="16" spans="1:22" ht="66" customHeight="1" x14ac:dyDescent="0.3">
      <c r="A16" s="114"/>
      <c r="B16" s="417" t="s">
        <v>46</v>
      </c>
      <c r="C16" s="418"/>
      <c r="D16" s="414" t="s">
        <v>52</v>
      </c>
      <c r="E16" s="415"/>
      <c r="F16" s="415"/>
      <c r="G16" s="416"/>
      <c r="H16" s="338" t="s">
        <v>115</v>
      </c>
      <c r="I16" s="337" t="s">
        <v>117</v>
      </c>
      <c r="J16" s="337" t="s">
        <v>118</v>
      </c>
      <c r="K16" s="162" t="s">
        <v>116</v>
      </c>
      <c r="L16" s="338" t="s">
        <v>48</v>
      </c>
      <c r="M16" s="338" t="s">
        <v>49</v>
      </c>
      <c r="N16" s="338" t="s">
        <v>1</v>
      </c>
      <c r="O16" s="338" t="s">
        <v>76</v>
      </c>
      <c r="P16" s="338" t="s">
        <v>4</v>
      </c>
      <c r="Q16" s="338" t="s">
        <v>36</v>
      </c>
      <c r="R16" s="338" t="s">
        <v>121</v>
      </c>
      <c r="S16" s="114"/>
      <c r="T16" s="114"/>
      <c r="U16" s="114"/>
      <c r="V16" s="114"/>
    </row>
    <row r="17" spans="1:22" s="13" customFormat="1" ht="60" customHeight="1" x14ac:dyDescent="0.3">
      <c r="A17" s="114"/>
      <c r="B17" s="391"/>
      <c r="C17" s="392"/>
      <c r="D17" s="393"/>
      <c r="E17" s="394"/>
      <c r="F17" s="394"/>
      <c r="G17" s="395"/>
      <c r="H17" s="339"/>
      <c r="I17" s="339"/>
      <c r="J17" s="339"/>
      <c r="K17" s="339"/>
      <c r="L17" s="121"/>
      <c r="M17" s="122"/>
      <c r="N17" s="361" t="e">
        <f t="shared" ref="N17:N26" si="2">L17/$D$7</f>
        <v>#DIV/0!</v>
      </c>
      <c r="O17" s="124">
        <f t="shared" ref="O17:O26" si="3">L17*M17</f>
        <v>0</v>
      </c>
      <c r="P17" s="125"/>
      <c r="Q17" s="129">
        <f t="shared" ref="Q17:Q26" si="4">O17*P17</f>
        <v>0</v>
      </c>
      <c r="R17" s="126">
        <f t="shared" ref="R17:R26" si="5">ROUND(O17,0)</f>
        <v>0</v>
      </c>
      <c r="S17" s="114"/>
      <c r="T17" s="114"/>
      <c r="U17" s="114"/>
      <c r="V17" s="114"/>
    </row>
    <row r="18" spans="1:22" s="13" customFormat="1" ht="60" customHeight="1" x14ac:dyDescent="0.3">
      <c r="A18" s="114"/>
      <c r="B18" s="391"/>
      <c r="C18" s="392"/>
      <c r="D18" s="393"/>
      <c r="E18" s="394"/>
      <c r="F18" s="394"/>
      <c r="G18" s="395"/>
      <c r="H18" s="339"/>
      <c r="I18" s="339"/>
      <c r="J18" s="339"/>
      <c r="K18" s="339"/>
      <c r="L18" s="121"/>
      <c r="M18" s="122"/>
      <c r="N18" s="361" t="e">
        <f t="shared" si="2"/>
        <v>#DIV/0!</v>
      </c>
      <c r="O18" s="124">
        <f t="shared" si="3"/>
        <v>0</v>
      </c>
      <c r="P18" s="125"/>
      <c r="Q18" s="129">
        <f t="shared" si="4"/>
        <v>0</v>
      </c>
      <c r="R18" s="126">
        <f t="shared" si="5"/>
        <v>0</v>
      </c>
      <c r="S18" s="114"/>
      <c r="T18" s="114"/>
      <c r="U18" s="114"/>
      <c r="V18" s="114"/>
    </row>
    <row r="19" spans="1:22"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14"/>
      <c r="V19" s="114"/>
    </row>
    <row r="20" spans="1:22" s="13" customFormat="1" ht="60" customHeight="1" x14ac:dyDescent="0.3">
      <c r="A20" s="114"/>
      <c r="B20" s="391"/>
      <c r="C20" s="392"/>
      <c r="D20" s="393"/>
      <c r="E20" s="394"/>
      <c r="F20" s="394"/>
      <c r="G20" s="395"/>
      <c r="H20" s="358"/>
      <c r="I20" s="358"/>
      <c r="J20" s="358"/>
      <c r="K20" s="358"/>
      <c r="L20" s="121"/>
      <c r="M20" s="122"/>
      <c r="N20" s="361" t="e">
        <f t="shared" ref="N20:N22" si="6">L20/$D$7</f>
        <v>#DIV/0!</v>
      </c>
      <c r="O20" s="124">
        <f t="shared" ref="O20:O22" si="7">L20*M20</f>
        <v>0</v>
      </c>
      <c r="P20" s="125"/>
      <c r="Q20" s="129">
        <f t="shared" ref="Q20:Q22" si="8">O20*P20</f>
        <v>0</v>
      </c>
      <c r="R20" s="126">
        <f t="shared" ref="R20:R22" si="9">ROUND(O20,0)</f>
        <v>0</v>
      </c>
      <c r="S20" s="114"/>
      <c r="T20" s="114"/>
      <c r="U20" s="114"/>
      <c r="V20" s="114"/>
    </row>
    <row r="21" spans="1:22" s="13" customFormat="1" ht="60" customHeight="1" x14ac:dyDescent="0.3">
      <c r="A21" s="114"/>
      <c r="B21" s="391"/>
      <c r="C21" s="392"/>
      <c r="D21" s="393"/>
      <c r="E21" s="394"/>
      <c r="F21" s="394"/>
      <c r="G21" s="395"/>
      <c r="H21" s="358"/>
      <c r="I21" s="358"/>
      <c r="J21" s="358"/>
      <c r="K21" s="358"/>
      <c r="L21" s="121"/>
      <c r="M21" s="122"/>
      <c r="N21" s="361" t="e">
        <f t="shared" si="6"/>
        <v>#DIV/0!</v>
      </c>
      <c r="O21" s="124">
        <f t="shared" si="7"/>
        <v>0</v>
      </c>
      <c r="P21" s="125"/>
      <c r="Q21" s="129">
        <f t="shared" si="8"/>
        <v>0</v>
      </c>
      <c r="R21" s="126">
        <f t="shared" si="9"/>
        <v>0</v>
      </c>
      <c r="S21" s="114"/>
      <c r="T21" s="114"/>
      <c r="U21" s="114"/>
      <c r="V21" s="114"/>
    </row>
    <row r="22" spans="1:22" s="13" customFormat="1" ht="60" customHeight="1" x14ac:dyDescent="0.3">
      <c r="A22" s="114"/>
      <c r="B22" s="391"/>
      <c r="C22" s="392"/>
      <c r="D22" s="393"/>
      <c r="E22" s="394"/>
      <c r="F22" s="394"/>
      <c r="G22" s="395"/>
      <c r="H22" s="358"/>
      <c r="I22" s="358"/>
      <c r="J22" s="358"/>
      <c r="K22" s="358"/>
      <c r="L22" s="121"/>
      <c r="M22" s="122"/>
      <c r="N22" s="361" t="e">
        <f t="shared" si="6"/>
        <v>#DIV/0!</v>
      </c>
      <c r="O22" s="124">
        <f t="shared" si="7"/>
        <v>0</v>
      </c>
      <c r="P22" s="125"/>
      <c r="Q22" s="129">
        <f t="shared" si="8"/>
        <v>0</v>
      </c>
      <c r="R22" s="126">
        <f t="shared" si="9"/>
        <v>0</v>
      </c>
      <c r="S22" s="114"/>
      <c r="T22" s="114"/>
      <c r="U22" s="114"/>
      <c r="V22" s="114"/>
    </row>
    <row r="23" spans="1:22"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c r="U23" s="114"/>
      <c r="V23" s="114"/>
    </row>
    <row r="24" spans="1:22" s="13" customFormat="1" ht="60" customHeight="1" x14ac:dyDescent="0.3">
      <c r="A24" s="114"/>
      <c r="B24" s="391"/>
      <c r="C24" s="392"/>
      <c r="D24" s="393"/>
      <c r="E24" s="394"/>
      <c r="F24" s="394"/>
      <c r="G24" s="395"/>
      <c r="H24" s="339"/>
      <c r="I24" s="339"/>
      <c r="J24" s="339"/>
      <c r="K24" s="339"/>
      <c r="L24" s="121"/>
      <c r="M24" s="122"/>
      <c r="N24" s="361" t="e">
        <f t="shared" si="2"/>
        <v>#DIV/0!</v>
      </c>
      <c r="O24" s="124">
        <f t="shared" si="3"/>
        <v>0</v>
      </c>
      <c r="P24" s="125"/>
      <c r="Q24" s="129">
        <f t="shared" si="4"/>
        <v>0</v>
      </c>
      <c r="R24" s="126">
        <f t="shared" si="5"/>
        <v>0</v>
      </c>
      <c r="S24" s="114"/>
      <c r="T24" s="114"/>
      <c r="U24" s="114"/>
      <c r="V24" s="114"/>
    </row>
    <row r="25" spans="1:22" s="13" customFormat="1" ht="60" customHeight="1" x14ac:dyDescent="0.3">
      <c r="A25" s="114"/>
      <c r="B25" s="391"/>
      <c r="C25" s="392"/>
      <c r="D25" s="393"/>
      <c r="E25" s="394"/>
      <c r="F25" s="394"/>
      <c r="G25" s="395"/>
      <c r="H25" s="339"/>
      <c r="I25" s="339"/>
      <c r="J25" s="339"/>
      <c r="K25" s="339"/>
      <c r="L25" s="121"/>
      <c r="M25" s="122"/>
      <c r="N25" s="361" t="e">
        <f t="shared" si="2"/>
        <v>#DIV/0!</v>
      </c>
      <c r="O25" s="124">
        <f t="shared" si="3"/>
        <v>0</v>
      </c>
      <c r="P25" s="125"/>
      <c r="Q25" s="129">
        <f t="shared" si="4"/>
        <v>0</v>
      </c>
      <c r="R25" s="126">
        <f t="shared" si="5"/>
        <v>0</v>
      </c>
      <c r="S25" s="114"/>
      <c r="T25" s="114"/>
      <c r="U25" s="114"/>
      <c r="V25" s="114"/>
    </row>
    <row r="26" spans="1:22" s="13" customFormat="1" ht="60" customHeight="1" x14ac:dyDescent="0.3">
      <c r="A26" s="114"/>
      <c r="B26" s="391"/>
      <c r="C26" s="392"/>
      <c r="D26" s="393"/>
      <c r="E26" s="394"/>
      <c r="F26" s="394"/>
      <c r="G26" s="395"/>
      <c r="H26" s="339"/>
      <c r="I26" s="339"/>
      <c r="J26" s="339"/>
      <c r="K26" s="339"/>
      <c r="L26" s="121"/>
      <c r="M26" s="122"/>
      <c r="N26" s="361" t="e">
        <f t="shared" si="2"/>
        <v>#DIV/0!</v>
      </c>
      <c r="O26" s="124">
        <f t="shared" si="3"/>
        <v>0</v>
      </c>
      <c r="P26" s="125"/>
      <c r="Q26" s="129">
        <f t="shared" si="4"/>
        <v>0</v>
      </c>
      <c r="R26" s="126">
        <f t="shared" si="5"/>
        <v>0</v>
      </c>
      <c r="S26" s="114"/>
      <c r="T26" s="114"/>
      <c r="U26" s="114"/>
      <c r="V26" s="114"/>
    </row>
    <row r="27" spans="1:22" ht="18.600000000000001" customHeight="1" x14ac:dyDescent="0.3">
      <c r="A27" s="114"/>
      <c r="B27" s="411" t="s">
        <v>362</v>
      </c>
      <c r="C27" s="412"/>
      <c r="D27" s="412"/>
      <c r="E27" s="412"/>
      <c r="F27" s="412"/>
      <c r="G27" s="412"/>
      <c r="H27" s="412"/>
      <c r="I27" s="412"/>
      <c r="J27" s="412"/>
      <c r="K27" s="412"/>
      <c r="L27" s="412"/>
      <c r="M27" s="412"/>
      <c r="N27" s="412"/>
      <c r="O27" s="412"/>
      <c r="P27" s="413"/>
      <c r="Q27" s="117">
        <f>SUM(Q17:Q26)</f>
        <v>0</v>
      </c>
      <c r="R27" s="128">
        <f>SUM(R17:R26)</f>
        <v>0</v>
      </c>
      <c r="S27" s="114"/>
      <c r="T27" s="114">
        <f>R27+Q27</f>
        <v>0</v>
      </c>
      <c r="U27" s="114"/>
      <c r="V27" s="114"/>
    </row>
    <row r="28" spans="1:22" ht="15.75" customHeight="1" x14ac:dyDescent="0.3">
      <c r="A28" s="114"/>
      <c r="B28" s="401" t="s">
        <v>53</v>
      </c>
      <c r="C28" s="402"/>
      <c r="D28" s="402"/>
      <c r="E28" s="402"/>
      <c r="F28" s="402"/>
      <c r="G28" s="402"/>
      <c r="H28" s="402"/>
      <c r="I28" s="402"/>
      <c r="J28" s="402"/>
      <c r="K28" s="402"/>
      <c r="L28" s="402"/>
      <c r="M28" s="402"/>
      <c r="N28" s="402"/>
      <c r="O28" s="402"/>
      <c r="P28" s="402"/>
      <c r="Q28" s="402"/>
      <c r="R28" s="403"/>
      <c r="S28" s="114"/>
      <c r="T28" s="114"/>
      <c r="U28" s="114"/>
      <c r="V28" s="114"/>
    </row>
    <row r="29" spans="1:22" ht="49.5" customHeight="1" x14ac:dyDescent="0.3">
      <c r="A29" s="114"/>
      <c r="B29" s="417" t="s">
        <v>46</v>
      </c>
      <c r="C29" s="418"/>
      <c r="D29" s="417" t="s">
        <v>47</v>
      </c>
      <c r="E29" s="419"/>
      <c r="F29" s="419"/>
      <c r="G29" s="419"/>
      <c r="H29" s="417"/>
      <c r="I29" s="419"/>
      <c r="J29" s="419"/>
      <c r="K29" s="418"/>
      <c r="L29" s="338" t="s">
        <v>48</v>
      </c>
      <c r="M29" s="338" t="s">
        <v>49</v>
      </c>
      <c r="N29" s="338" t="s">
        <v>1</v>
      </c>
      <c r="O29" s="338" t="s">
        <v>76</v>
      </c>
      <c r="P29" s="338" t="s">
        <v>4</v>
      </c>
      <c r="Q29" s="338" t="s">
        <v>36</v>
      </c>
      <c r="R29" s="338" t="s">
        <v>50</v>
      </c>
      <c r="S29" s="114"/>
      <c r="T29" s="114"/>
      <c r="U29" s="114"/>
      <c r="V29" s="114"/>
    </row>
    <row r="30" spans="1:22" s="13" customFormat="1" ht="60" customHeight="1" x14ac:dyDescent="0.3">
      <c r="A30" s="114"/>
      <c r="B30" s="393"/>
      <c r="C30" s="395"/>
      <c r="D30" s="393"/>
      <c r="E30" s="394"/>
      <c r="F30" s="394"/>
      <c r="G30" s="395"/>
      <c r="H30" s="427"/>
      <c r="I30" s="428"/>
      <c r="J30" s="428"/>
      <c r="K30" s="429"/>
      <c r="L30" s="131"/>
      <c r="M30" s="132"/>
      <c r="N30" s="123" t="e">
        <f t="shared" ref="N30:N31" si="10">L30/$D$7</f>
        <v>#DIV/0!</v>
      </c>
      <c r="O30" s="124">
        <f t="shared" ref="O30:O31" si="11">L30*M30</f>
        <v>0</v>
      </c>
      <c r="P30" s="133"/>
      <c r="Q30" s="129">
        <f t="shared" ref="Q30:Q31" si="12">O30*P30</f>
        <v>0</v>
      </c>
      <c r="R30" s="126">
        <f t="shared" ref="R30:R31" si="13">ROUND(O30,0)</f>
        <v>0</v>
      </c>
      <c r="S30" s="114"/>
      <c r="T30" s="114"/>
      <c r="U30" s="114"/>
      <c r="V30" s="114"/>
    </row>
    <row r="31" spans="1:22" s="13" customFormat="1" ht="60" customHeight="1" x14ac:dyDescent="0.3">
      <c r="A31" s="114"/>
      <c r="B31" s="393"/>
      <c r="C31" s="395"/>
      <c r="D31" s="393"/>
      <c r="E31" s="394"/>
      <c r="F31" s="394"/>
      <c r="G31" s="395"/>
      <c r="H31" s="427"/>
      <c r="I31" s="428"/>
      <c r="J31" s="428"/>
      <c r="K31" s="429"/>
      <c r="L31" s="131"/>
      <c r="M31" s="132"/>
      <c r="N31" s="123" t="e">
        <f t="shared" si="10"/>
        <v>#DIV/0!</v>
      </c>
      <c r="O31" s="124">
        <f t="shared" si="11"/>
        <v>0</v>
      </c>
      <c r="P31" s="133"/>
      <c r="Q31" s="129">
        <f t="shared" si="12"/>
        <v>0</v>
      </c>
      <c r="R31" s="126">
        <f t="shared" si="13"/>
        <v>0</v>
      </c>
      <c r="S31" s="114"/>
      <c r="T31" s="114"/>
      <c r="U31" s="114"/>
      <c r="V31" s="114"/>
    </row>
    <row r="32" spans="1:22" ht="18.600000000000001" customHeight="1" x14ac:dyDescent="0.3">
      <c r="A32" s="114"/>
      <c r="B32" s="423" t="s">
        <v>86</v>
      </c>
      <c r="C32" s="424"/>
      <c r="D32" s="424"/>
      <c r="E32" s="424"/>
      <c r="F32" s="424"/>
      <c r="G32" s="424"/>
      <c r="H32" s="424"/>
      <c r="I32" s="424"/>
      <c r="J32" s="424"/>
      <c r="K32" s="424"/>
      <c r="L32" s="424"/>
      <c r="M32" s="424"/>
      <c r="N32" s="424"/>
      <c r="O32" s="424"/>
      <c r="P32" s="425"/>
      <c r="Q32" s="130">
        <f>SUM(Q30:Q31)</f>
        <v>0</v>
      </c>
      <c r="R32" s="134">
        <f>SUM(R30:R31)</f>
        <v>0</v>
      </c>
      <c r="S32" s="114"/>
      <c r="T32" s="114">
        <f>R32+Q32</f>
        <v>0</v>
      </c>
      <c r="U32" s="114"/>
      <c r="V32" s="114"/>
    </row>
    <row r="33" spans="1:22" ht="15.75" customHeight="1" x14ac:dyDescent="0.3">
      <c r="A33" s="114"/>
      <c r="B33" s="401" t="s">
        <v>68</v>
      </c>
      <c r="C33" s="402"/>
      <c r="D33" s="402"/>
      <c r="E33" s="402"/>
      <c r="F33" s="402"/>
      <c r="G33" s="402"/>
      <c r="H33" s="402"/>
      <c r="I33" s="402"/>
      <c r="J33" s="402"/>
      <c r="K33" s="402"/>
      <c r="L33" s="402"/>
      <c r="M33" s="402"/>
      <c r="N33" s="402"/>
      <c r="O33" s="402"/>
      <c r="P33" s="402"/>
      <c r="Q33" s="402"/>
      <c r="R33" s="403"/>
      <c r="S33" s="114"/>
      <c r="T33" s="114"/>
      <c r="U33" s="114"/>
      <c r="V33" s="114"/>
    </row>
    <row r="34" spans="1:22" ht="15.95" customHeight="1" x14ac:dyDescent="0.3">
      <c r="A34" s="114"/>
      <c r="B34" s="426" t="s">
        <v>78</v>
      </c>
      <c r="C34" s="426"/>
      <c r="D34" s="417" t="s">
        <v>77</v>
      </c>
      <c r="E34" s="419"/>
      <c r="F34" s="419"/>
      <c r="G34" s="419"/>
      <c r="H34" s="419"/>
      <c r="I34" s="419"/>
      <c r="J34" s="419"/>
      <c r="K34" s="419"/>
      <c r="L34" s="419"/>
      <c r="M34" s="419"/>
      <c r="N34" s="419"/>
      <c r="O34" s="419"/>
      <c r="P34" s="419"/>
      <c r="Q34" s="337"/>
      <c r="R34" s="338" t="s">
        <v>50</v>
      </c>
      <c r="S34" s="114"/>
      <c r="T34" s="114"/>
      <c r="U34" s="114"/>
      <c r="V34" s="114"/>
    </row>
    <row r="35" spans="1:22" s="13" customFormat="1" ht="30" customHeight="1" x14ac:dyDescent="0.3">
      <c r="A35" s="114"/>
      <c r="B35" s="432"/>
      <c r="C35" s="432"/>
      <c r="D35" s="393"/>
      <c r="E35" s="394"/>
      <c r="F35" s="394"/>
      <c r="G35" s="394"/>
      <c r="H35" s="394"/>
      <c r="I35" s="394"/>
      <c r="J35" s="394"/>
      <c r="K35" s="394"/>
      <c r="L35" s="394"/>
      <c r="M35" s="394"/>
      <c r="N35" s="394"/>
      <c r="O35" s="394"/>
      <c r="P35" s="394"/>
      <c r="Q35" s="336"/>
      <c r="R35" s="138"/>
      <c r="S35" s="114"/>
      <c r="T35" s="114"/>
      <c r="U35" s="114"/>
      <c r="V35" s="114"/>
    </row>
    <row r="36" spans="1:22" s="13" customFormat="1" ht="30" customHeight="1" x14ac:dyDescent="0.3">
      <c r="A36" s="114"/>
      <c r="B36" s="432"/>
      <c r="C36" s="432"/>
      <c r="D36" s="393"/>
      <c r="E36" s="394"/>
      <c r="F36" s="394"/>
      <c r="G36" s="394"/>
      <c r="H36" s="394"/>
      <c r="I36" s="394"/>
      <c r="J36" s="394"/>
      <c r="K36" s="394"/>
      <c r="L36" s="394"/>
      <c r="M36" s="394"/>
      <c r="N36" s="394"/>
      <c r="O36" s="394"/>
      <c r="P36" s="394"/>
      <c r="Q36" s="336"/>
      <c r="R36" s="138"/>
      <c r="S36" s="114"/>
      <c r="T36" s="114"/>
      <c r="U36" s="114"/>
      <c r="V36" s="114"/>
    </row>
    <row r="37" spans="1:22" ht="18.600000000000001" customHeight="1" x14ac:dyDescent="0.3">
      <c r="A37" s="114"/>
      <c r="B37" s="423" t="s">
        <v>56</v>
      </c>
      <c r="C37" s="424"/>
      <c r="D37" s="424"/>
      <c r="E37" s="424"/>
      <c r="F37" s="424"/>
      <c r="G37" s="424"/>
      <c r="H37" s="424"/>
      <c r="I37" s="424"/>
      <c r="J37" s="424"/>
      <c r="K37" s="424"/>
      <c r="L37" s="424"/>
      <c r="M37" s="424"/>
      <c r="N37" s="424"/>
      <c r="O37" s="424"/>
      <c r="P37" s="424"/>
      <c r="Q37" s="425"/>
      <c r="R37" s="134">
        <f>R35+R36</f>
        <v>0</v>
      </c>
      <c r="S37" s="114"/>
      <c r="T37" s="114"/>
      <c r="U37" s="114"/>
      <c r="V37" s="114"/>
    </row>
    <row r="38" spans="1:22" ht="15.75" customHeight="1" x14ac:dyDescent="0.3">
      <c r="A38" s="114"/>
      <c r="B38" s="401" t="s">
        <v>69</v>
      </c>
      <c r="C38" s="402"/>
      <c r="D38" s="402"/>
      <c r="E38" s="402"/>
      <c r="F38" s="402"/>
      <c r="G38" s="402"/>
      <c r="H38" s="402"/>
      <c r="I38" s="402"/>
      <c r="J38" s="402"/>
      <c r="K38" s="402"/>
      <c r="L38" s="402"/>
      <c r="M38" s="402"/>
      <c r="N38" s="402"/>
      <c r="O38" s="402"/>
      <c r="P38" s="402"/>
      <c r="Q38" s="402"/>
      <c r="R38" s="403"/>
      <c r="S38" s="114"/>
      <c r="T38" s="114"/>
      <c r="U38" s="114"/>
      <c r="V38" s="114"/>
    </row>
    <row r="39" spans="1:22" ht="16.5" customHeight="1" x14ac:dyDescent="0.3">
      <c r="A39" s="114"/>
      <c r="B39" s="414"/>
      <c r="C39" s="415"/>
      <c r="D39" s="415" t="s">
        <v>54</v>
      </c>
      <c r="E39" s="415"/>
      <c r="F39" s="415"/>
      <c r="G39" s="415"/>
      <c r="H39" s="415"/>
      <c r="I39" s="415"/>
      <c r="J39" s="415"/>
      <c r="K39" s="415"/>
      <c r="L39" s="415"/>
      <c r="M39" s="415"/>
      <c r="N39" s="415"/>
      <c r="O39" s="415"/>
      <c r="P39" s="415"/>
      <c r="Q39" s="416"/>
      <c r="R39" s="338" t="s">
        <v>55</v>
      </c>
      <c r="S39" s="114"/>
      <c r="T39" s="114"/>
      <c r="U39" s="114"/>
      <c r="V39" s="114"/>
    </row>
    <row r="40" spans="1:22" s="13" customFormat="1" ht="30" customHeight="1" x14ac:dyDescent="0.3">
      <c r="A40" s="114"/>
      <c r="B40" s="430" t="s">
        <v>79</v>
      </c>
      <c r="C40" s="430"/>
      <c r="D40" s="431"/>
      <c r="E40" s="431"/>
      <c r="F40" s="431"/>
      <c r="G40" s="431"/>
      <c r="H40" s="431"/>
      <c r="I40" s="431"/>
      <c r="J40" s="431"/>
      <c r="K40" s="431"/>
      <c r="L40" s="431"/>
      <c r="M40" s="431"/>
      <c r="N40" s="431"/>
      <c r="O40" s="431"/>
      <c r="P40" s="431"/>
      <c r="Q40" s="431"/>
      <c r="R40" s="139">
        <f>Q14</f>
        <v>0</v>
      </c>
      <c r="S40" s="114"/>
      <c r="T40" s="114"/>
      <c r="U40" s="114"/>
      <c r="V40" s="114"/>
    </row>
    <row r="41" spans="1:22" s="13" customFormat="1" ht="30" customHeight="1" x14ac:dyDescent="0.3">
      <c r="A41" s="114"/>
      <c r="B41" s="430" t="s">
        <v>80</v>
      </c>
      <c r="C41" s="430"/>
      <c r="D41" s="431"/>
      <c r="E41" s="431"/>
      <c r="F41" s="431"/>
      <c r="G41" s="431"/>
      <c r="H41" s="431"/>
      <c r="I41" s="431"/>
      <c r="J41" s="431"/>
      <c r="K41" s="431"/>
      <c r="L41" s="431"/>
      <c r="M41" s="431"/>
      <c r="N41" s="431"/>
      <c r="O41" s="431"/>
      <c r="P41" s="431"/>
      <c r="Q41" s="431"/>
      <c r="R41" s="139">
        <f>ROUND(Q27,0)</f>
        <v>0</v>
      </c>
      <c r="S41" s="114"/>
      <c r="T41" s="114"/>
      <c r="U41" s="114"/>
      <c r="V41" s="114"/>
    </row>
    <row r="42" spans="1:22" s="13" customFormat="1" ht="30" customHeight="1" x14ac:dyDescent="0.3">
      <c r="A42" s="114"/>
      <c r="B42" s="430" t="s">
        <v>81</v>
      </c>
      <c r="C42" s="430"/>
      <c r="D42" s="431"/>
      <c r="E42" s="431"/>
      <c r="F42" s="431"/>
      <c r="G42" s="431"/>
      <c r="H42" s="431"/>
      <c r="I42" s="431"/>
      <c r="J42" s="431"/>
      <c r="K42" s="431"/>
      <c r="L42" s="431"/>
      <c r="M42" s="431"/>
      <c r="N42" s="431"/>
      <c r="O42" s="431"/>
      <c r="P42" s="431"/>
      <c r="Q42" s="431"/>
      <c r="R42" s="139">
        <f>ROUND(Q32,0)</f>
        <v>0</v>
      </c>
      <c r="S42" s="114"/>
      <c r="T42" s="114"/>
      <c r="U42" s="114"/>
      <c r="V42" s="114"/>
    </row>
    <row r="43" spans="1:22" ht="18.600000000000001" customHeight="1" x14ac:dyDescent="0.3">
      <c r="A43" s="114"/>
      <c r="B43" s="411" t="s">
        <v>60</v>
      </c>
      <c r="C43" s="412"/>
      <c r="D43" s="412"/>
      <c r="E43" s="412"/>
      <c r="F43" s="412"/>
      <c r="G43" s="412"/>
      <c r="H43" s="412"/>
      <c r="I43" s="412"/>
      <c r="J43" s="412"/>
      <c r="K43" s="412"/>
      <c r="L43" s="412"/>
      <c r="M43" s="412"/>
      <c r="N43" s="412"/>
      <c r="O43" s="412"/>
      <c r="P43" s="412"/>
      <c r="Q43" s="413"/>
      <c r="R43" s="140">
        <f>SUM(R40:R42)</f>
        <v>0</v>
      </c>
      <c r="S43" s="114"/>
      <c r="T43" s="114"/>
      <c r="U43" s="114"/>
      <c r="V43" s="114"/>
    </row>
    <row r="44" spans="1:22" ht="15.75" customHeight="1" x14ac:dyDescent="0.3">
      <c r="A44" s="114"/>
      <c r="B44" s="408" t="s">
        <v>70</v>
      </c>
      <c r="C44" s="409"/>
      <c r="D44" s="409"/>
      <c r="E44" s="409"/>
      <c r="F44" s="409"/>
      <c r="G44" s="409"/>
      <c r="H44" s="409"/>
      <c r="I44" s="409"/>
      <c r="J44" s="409"/>
      <c r="K44" s="409"/>
      <c r="L44" s="409"/>
      <c r="M44" s="409"/>
      <c r="N44" s="409"/>
      <c r="O44" s="409"/>
      <c r="P44" s="409"/>
      <c r="Q44" s="409"/>
      <c r="R44" s="410"/>
      <c r="S44" s="114"/>
      <c r="T44" s="114"/>
      <c r="U44" s="114"/>
      <c r="V44" s="114"/>
    </row>
    <row r="45" spans="1:22" ht="49.5" customHeight="1" x14ac:dyDescent="0.3">
      <c r="A45" s="114"/>
      <c r="B45" s="436" t="s">
        <v>372</v>
      </c>
      <c r="C45" s="437"/>
      <c r="D45" s="442" t="s">
        <v>373</v>
      </c>
      <c r="E45" s="440"/>
      <c r="F45" s="440" t="s">
        <v>122</v>
      </c>
      <c r="G45" s="440"/>
      <c r="H45" s="440"/>
      <c r="I45" s="440"/>
      <c r="J45" s="440"/>
      <c r="K45" s="440"/>
      <c r="L45" s="440"/>
      <c r="M45" s="441"/>
      <c r="N45" s="160" t="s">
        <v>58</v>
      </c>
      <c r="O45" s="161"/>
      <c r="P45" s="141" t="s">
        <v>59</v>
      </c>
      <c r="Q45" s="142"/>
      <c r="R45" s="115" t="s">
        <v>50</v>
      </c>
      <c r="S45" s="114"/>
      <c r="T45" s="114"/>
      <c r="U45" s="114"/>
      <c r="V45" s="114"/>
    </row>
    <row r="46" spans="1:22" ht="39.950000000000003" customHeight="1" x14ac:dyDescent="0.3">
      <c r="A46" s="114"/>
      <c r="B46" s="438"/>
      <c r="C46" s="438"/>
      <c r="D46" s="439"/>
      <c r="E46" s="439"/>
      <c r="F46" s="439"/>
      <c r="G46" s="439"/>
      <c r="H46" s="439"/>
      <c r="I46" s="439"/>
      <c r="J46" s="439"/>
      <c r="K46" s="439"/>
      <c r="L46" s="439"/>
      <c r="M46" s="439"/>
      <c r="N46" s="158"/>
      <c r="O46" s="159"/>
      <c r="P46" s="184"/>
      <c r="Q46" s="135"/>
      <c r="R46" s="143">
        <f>ROUND(N46*P46,0)</f>
        <v>0</v>
      </c>
      <c r="S46" s="114"/>
      <c r="T46" s="176">
        <f>IF(B46="Sub Grantee",R46,0)</f>
        <v>0</v>
      </c>
      <c r="U46" s="176">
        <f>IF(B46="Sub Grantee",D46,0)</f>
        <v>0</v>
      </c>
      <c r="V46" s="114"/>
    </row>
    <row r="47" spans="1:22" ht="39.950000000000003" customHeight="1" x14ac:dyDescent="0.3">
      <c r="A47" s="114"/>
      <c r="B47" s="438"/>
      <c r="C47" s="438"/>
      <c r="D47" s="439"/>
      <c r="E47" s="439"/>
      <c r="F47" s="439"/>
      <c r="G47" s="439"/>
      <c r="H47" s="439"/>
      <c r="I47" s="439"/>
      <c r="J47" s="439"/>
      <c r="K47" s="439"/>
      <c r="L47" s="439"/>
      <c r="M47" s="439"/>
      <c r="N47" s="158"/>
      <c r="O47" s="159"/>
      <c r="P47" s="184"/>
      <c r="Q47" s="135"/>
      <c r="R47" s="143">
        <f t="shared" ref="R47:R49" si="14">ROUND(N47*P47,0)</f>
        <v>0</v>
      </c>
      <c r="S47" s="114"/>
      <c r="T47" s="176">
        <f t="shared" ref="T47:T49" si="15">IF(B47="Sub Grantee",R47,0)</f>
        <v>0</v>
      </c>
      <c r="U47" s="176">
        <f t="shared" ref="U47:U49" si="16">IF(B47="Sub Grantee",D47,0)</f>
        <v>0</v>
      </c>
      <c r="V47" s="114"/>
    </row>
    <row r="48" spans="1:22" ht="39.950000000000003" customHeight="1" x14ac:dyDescent="0.3">
      <c r="A48" s="114"/>
      <c r="B48" s="438"/>
      <c r="C48" s="438"/>
      <c r="D48" s="439"/>
      <c r="E48" s="439"/>
      <c r="F48" s="439"/>
      <c r="G48" s="439"/>
      <c r="H48" s="439"/>
      <c r="I48" s="439"/>
      <c r="J48" s="439"/>
      <c r="K48" s="439"/>
      <c r="L48" s="439"/>
      <c r="M48" s="439"/>
      <c r="N48" s="158"/>
      <c r="O48" s="159"/>
      <c r="P48" s="184"/>
      <c r="Q48" s="135"/>
      <c r="R48" s="143">
        <f t="shared" si="14"/>
        <v>0</v>
      </c>
      <c r="S48" s="114"/>
      <c r="T48" s="176">
        <f t="shared" si="15"/>
        <v>0</v>
      </c>
      <c r="U48" s="176">
        <f t="shared" si="16"/>
        <v>0</v>
      </c>
      <c r="V48" s="114"/>
    </row>
    <row r="49" spans="1:22" ht="39.950000000000003" customHeight="1" x14ac:dyDescent="0.3">
      <c r="A49" s="114"/>
      <c r="B49" s="438"/>
      <c r="C49" s="438"/>
      <c r="D49" s="439"/>
      <c r="E49" s="439"/>
      <c r="F49" s="439"/>
      <c r="G49" s="439"/>
      <c r="H49" s="439"/>
      <c r="I49" s="439"/>
      <c r="J49" s="439"/>
      <c r="K49" s="439"/>
      <c r="L49" s="439"/>
      <c r="M49" s="439"/>
      <c r="N49" s="158"/>
      <c r="O49" s="159"/>
      <c r="P49" s="184"/>
      <c r="Q49" s="135"/>
      <c r="R49" s="143">
        <f t="shared" si="14"/>
        <v>0</v>
      </c>
      <c r="S49" s="114"/>
      <c r="T49" s="176">
        <f t="shared" si="15"/>
        <v>0</v>
      </c>
      <c r="U49" s="176">
        <f t="shared" si="16"/>
        <v>0</v>
      </c>
      <c r="V49" s="114"/>
    </row>
    <row r="50" spans="1:22" ht="18.600000000000001" customHeight="1" x14ac:dyDescent="0.3">
      <c r="A50" s="114"/>
      <c r="B50" s="433" t="s">
        <v>62</v>
      </c>
      <c r="C50" s="434"/>
      <c r="D50" s="434"/>
      <c r="E50" s="434"/>
      <c r="F50" s="434"/>
      <c r="G50" s="434"/>
      <c r="H50" s="434"/>
      <c r="I50" s="434"/>
      <c r="J50" s="434"/>
      <c r="K50" s="434"/>
      <c r="L50" s="434"/>
      <c r="M50" s="434"/>
      <c r="N50" s="434"/>
      <c r="O50" s="434"/>
      <c r="P50" s="434"/>
      <c r="Q50" s="435"/>
      <c r="R50" s="143">
        <f>SUM(R46:R49)</f>
        <v>0</v>
      </c>
      <c r="S50" s="114"/>
      <c r="T50" s="176">
        <f>SUM(T46:T49)</f>
        <v>0</v>
      </c>
      <c r="U50" s="114"/>
      <c r="V50" s="114"/>
    </row>
    <row r="51" spans="1:22" ht="15.75" customHeight="1" x14ac:dyDescent="0.3">
      <c r="A51" s="114"/>
      <c r="B51" s="408" t="s">
        <v>71</v>
      </c>
      <c r="C51" s="409"/>
      <c r="D51" s="409"/>
      <c r="E51" s="409"/>
      <c r="F51" s="409"/>
      <c r="G51" s="409"/>
      <c r="H51" s="409"/>
      <c r="I51" s="409"/>
      <c r="J51" s="409"/>
      <c r="K51" s="409"/>
      <c r="L51" s="409"/>
      <c r="M51" s="409"/>
      <c r="N51" s="409"/>
      <c r="O51" s="409"/>
      <c r="P51" s="409"/>
      <c r="Q51" s="409"/>
      <c r="R51" s="410"/>
      <c r="S51" s="114"/>
      <c r="T51" s="114"/>
      <c r="U51" s="114"/>
      <c r="V51" s="114"/>
    </row>
    <row r="52" spans="1:22" ht="49.5" customHeight="1" x14ac:dyDescent="0.3">
      <c r="A52" s="114"/>
      <c r="B52" s="427" t="s">
        <v>57</v>
      </c>
      <c r="C52" s="429"/>
      <c r="D52" s="427" t="s">
        <v>61</v>
      </c>
      <c r="E52" s="428"/>
      <c r="F52" s="428"/>
      <c r="G52" s="428"/>
      <c r="H52" s="428"/>
      <c r="I52" s="428"/>
      <c r="J52" s="428"/>
      <c r="K52" s="428"/>
      <c r="L52" s="428"/>
      <c r="M52" s="428"/>
      <c r="N52" s="428"/>
      <c r="O52" s="428"/>
      <c r="P52" s="428"/>
      <c r="Q52" s="429"/>
      <c r="R52" s="338" t="s">
        <v>50</v>
      </c>
      <c r="S52" s="114"/>
      <c r="T52" s="114"/>
      <c r="U52" s="114"/>
      <c r="V52" s="114"/>
    </row>
    <row r="53" spans="1:22"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114"/>
    </row>
    <row r="54" spans="1:22" ht="50.1" customHeight="1" x14ac:dyDescent="0.3">
      <c r="A54" s="114"/>
      <c r="B54" s="393"/>
      <c r="C54" s="395"/>
      <c r="D54" s="393"/>
      <c r="E54" s="394"/>
      <c r="F54" s="394"/>
      <c r="G54" s="394"/>
      <c r="H54" s="394"/>
      <c r="I54" s="394"/>
      <c r="J54" s="394"/>
      <c r="K54" s="394"/>
      <c r="L54" s="394"/>
      <c r="M54" s="394"/>
      <c r="N54" s="394"/>
      <c r="O54" s="394"/>
      <c r="P54" s="394"/>
      <c r="Q54" s="395"/>
      <c r="R54" s="144"/>
      <c r="S54" s="114"/>
      <c r="T54" s="114"/>
      <c r="U54" s="114"/>
      <c r="V54" s="114"/>
    </row>
    <row r="55" spans="1:22" ht="50.1" customHeight="1" x14ac:dyDescent="0.3">
      <c r="A55" s="114"/>
      <c r="B55" s="393"/>
      <c r="C55" s="395"/>
      <c r="D55" s="393"/>
      <c r="E55" s="394"/>
      <c r="F55" s="394"/>
      <c r="G55" s="394"/>
      <c r="H55" s="394"/>
      <c r="I55" s="394"/>
      <c r="J55" s="394"/>
      <c r="K55" s="394"/>
      <c r="L55" s="394"/>
      <c r="M55" s="394"/>
      <c r="N55" s="394"/>
      <c r="O55" s="394"/>
      <c r="P55" s="394"/>
      <c r="Q55" s="395"/>
      <c r="R55" s="144"/>
      <c r="S55" s="114"/>
      <c r="T55" s="114"/>
      <c r="U55" s="114"/>
      <c r="V55" s="114"/>
    </row>
    <row r="56" spans="1:22" ht="18" customHeight="1" x14ac:dyDescent="0.3">
      <c r="A56" s="114"/>
      <c r="B56" s="411" t="s">
        <v>64</v>
      </c>
      <c r="C56" s="412"/>
      <c r="D56" s="412"/>
      <c r="E56" s="412"/>
      <c r="F56" s="412"/>
      <c r="G56" s="412"/>
      <c r="H56" s="412"/>
      <c r="I56" s="412"/>
      <c r="J56" s="412"/>
      <c r="K56" s="412"/>
      <c r="L56" s="412"/>
      <c r="M56" s="412"/>
      <c r="N56" s="412"/>
      <c r="O56" s="412"/>
      <c r="P56" s="412"/>
      <c r="Q56" s="413"/>
      <c r="R56" s="128">
        <f>SUM(R53:R55)</f>
        <v>0</v>
      </c>
      <c r="S56" s="114"/>
      <c r="T56" s="114"/>
      <c r="U56" s="114"/>
      <c r="V56" s="114"/>
    </row>
    <row r="57" spans="1:22" ht="15.75" customHeight="1" x14ac:dyDescent="0.3">
      <c r="A57" s="114"/>
      <c r="B57" s="401" t="s">
        <v>72</v>
      </c>
      <c r="C57" s="402"/>
      <c r="D57" s="402"/>
      <c r="E57" s="402"/>
      <c r="F57" s="402"/>
      <c r="G57" s="402"/>
      <c r="H57" s="402"/>
      <c r="I57" s="402"/>
      <c r="J57" s="402"/>
      <c r="K57" s="402"/>
      <c r="L57" s="402"/>
      <c r="M57" s="402"/>
      <c r="N57" s="402"/>
      <c r="O57" s="402"/>
      <c r="P57" s="402"/>
      <c r="Q57" s="402"/>
      <c r="R57" s="403"/>
      <c r="S57" s="114"/>
      <c r="T57" s="114"/>
      <c r="U57" s="114"/>
      <c r="V57" s="114"/>
    </row>
    <row r="58" spans="1:22" s="13" customFormat="1" ht="33.75" customHeight="1" x14ac:dyDescent="0.3">
      <c r="A58" s="114"/>
      <c r="B58" s="397" t="s">
        <v>376</v>
      </c>
      <c r="C58" s="397"/>
      <c r="D58" s="397" t="s">
        <v>374</v>
      </c>
      <c r="E58" s="397"/>
      <c r="F58" s="398" t="s">
        <v>375</v>
      </c>
      <c r="G58" s="399"/>
      <c r="H58" s="399"/>
      <c r="I58" s="399"/>
      <c r="J58" s="399"/>
      <c r="K58" s="399"/>
      <c r="L58" s="399"/>
      <c r="M58" s="400"/>
      <c r="N58" s="177" t="s">
        <v>63</v>
      </c>
      <c r="O58" s="145"/>
      <c r="P58" s="177" t="s">
        <v>142</v>
      </c>
      <c r="Q58" s="177" t="s">
        <v>59</v>
      </c>
      <c r="R58" s="178" t="s">
        <v>55</v>
      </c>
      <c r="S58" s="114"/>
      <c r="T58" s="114"/>
      <c r="U58" s="114"/>
      <c r="V58" s="114"/>
    </row>
    <row r="59" spans="1:22" s="13" customFormat="1" ht="33.75" customHeight="1" x14ac:dyDescent="0.3">
      <c r="A59" s="114"/>
      <c r="B59" s="396"/>
      <c r="C59" s="396"/>
      <c r="D59" s="396"/>
      <c r="E59" s="396"/>
      <c r="F59" s="396"/>
      <c r="G59" s="396"/>
      <c r="H59" s="396"/>
      <c r="I59" s="396"/>
      <c r="J59" s="396"/>
      <c r="K59" s="396"/>
      <c r="L59" s="396"/>
      <c r="M59" s="396"/>
      <c r="N59" s="239"/>
      <c r="O59" s="246"/>
      <c r="P59" s="236"/>
      <c r="Q59" s="179"/>
      <c r="R59" s="143">
        <f t="shared" ref="R59" si="17">ROUND(N59*P59,0)</f>
        <v>0</v>
      </c>
      <c r="S59" s="114"/>
      <c r="T59" s="176">
        <f t="shared" ref="T59" si="18">IF(B59="Yes",R59,0)</f>
        <v>0</v>
      </c>
      <c r="U59" s="114"/>
      <c r="V59" s="114"/>
    </row>
    <row r="60" spans="1:22" s="13" customFormat="1" ht="33.75" customHeight="1" x14ac:dyDescent="0.3">
      <c r="A60" s="114"/>
      <c r="B60" s="396"/>
      <c r="C60" s="396"/>
      <c r="D60" s="396"/>
      <c r="E60" s="396"/>
      <c r="F60" s="396"/>
      <c r="G60" s="396"/>
      <c r="H60" s="396"/>
      <c r="I60" s="396"/>
      <c r="J60" s="396"/>
      <c r="K60" s="396"/>
      <c r="L60" s="396"/>
      <c r="M60" s="396"/>
      <c r="N60" s="238"/>
      <c r="O60" s="246"/>
      <c r="P60" s="237"/>
      <c r="Q60" s="179"/>
      <c r="R60" s="143">
        <f>ROUND(N60*P60,0)</f>
        <v>0</v>
      </c>
      <c r="S60" s="114"/>
      <c r="T60" s="176">
        <f>IF(B60="Yes",R60,0)</f>
        <v>0</v>
      </c>
      <c r="U60" s="114"/>
      <c r="V60" s="114"/>
    </row>
    <row r="61" spans="1:22" s="13" customFormat="1" ht="33.75" customHeight="1" x14ac:dyDescent="0.3">
      <c r="A61" s="114"/>
      <c r="B61" s="396"/>
      <c r="C61" s="396"/>
      <c r="D61" s="396"/>
      <c r="E61" s="396"/>
      <c r="F61" s="396"/>
      <c r="G61" s="396"/>
      <c r="H61" s="396"/>
      <c r="I61" s="396"/>
      <c r="J61" s="396"/>
      <c r="K61" s="396"/>
      <c r="L61" s="396"/>
      <c r="M61" s="396"/>
      <c r="N61" s="239"/>
      <c r="O61" s="246"/>
      <c r="P61" s="236"/>
      <c r="Q61" s="179"/>
      <c r="R61" s="143">
        <f t="shared" ref="R61:R62" si="19">ROUND(N61*P61,0)</f>
        <v>0</v>
      </c>
      <c r="S61" s="114"/>
      <c r="T61" s="176">
        <f t="shared" ref="T61:T62" si="20">IF(B61="Yes",R61,0)</f>
        <v>0</v>
      </c>
      <c r="U61" s="114"/>
      <c r="V61" s="114"/>
    </row>
    <row r="62" spans="1:22" s="13" customFormat="1" ht="33.75" customHeight="1" x14ac:dyDescent="0.3">
      <c r="A62" s="114"/>
      <c r="B62" s="396"/>
      <c r="C62" s="396"/>
      <c r="D62" s="396"/>
      <c r="E62" s="396"/>
      <c r="F62" s="396"/>
      <c r="G62" s="396"/>
      <c r="H62" s="396"/>
      <c r="I62" s="396"/>
      <c r="J62" s="396"/>
      <c r="K62" s="396"/>
      <c r="L62" s="396"/>
      <c r="M62" s="396"/>
      <c r="N62" s="239"/>
      <c r="O62" s="246"/>
      <c r="P62" s="237"/>
      <c r="Q62" s="179"/>
      <c r="R62" s="143">
        <f t="shared" si="19"/>
        <v>0</v>
      </c>
      <c r="S62" s="114"/>
      <c r="T62" s="176">
        <f t="shared" si="20"/>
        <v>0</v>
      </c>
      <c r="U62" s="114"/>
      <c r="V62" s="114"/>
    </row>
    <row r="63" spans="1:22" ht="18" customHeight="1" x14ac:dyDescent="0.3">
      <c r="A63" s="114"/>
      <c r="B63" s="411" t="s">
        <v>66</v>
      </c>
      <c r="C63" s="412"/>
      <c r="D63" s="412"/>
      <c r="E63" s="412"/>
      <c r="F63" s="412"/>
      <c r="G63" s="412"/>
      <c r="H63" s="412"/>
      <c r="I63" s="412"/>
      <c r="J63" s="412"/>
      <c r="K63" s="412"/>
      <c r="L63" s="412"/>
      <c r="M63" s="412"/>
      <c r="N63" s="412"/>
      <c r="O63" s="412"/>
      <c r="P63" s="413"/>
      <c r="Q63" s="136"/>
      <c r="R63" s="128">
        <f>SUM(R60:R62)</f>
        <v>0</v>
      </c>
      <c r="S63" s="114"/>
      <c r="T63" s="152">
        <f>SUM(T60:T62)</f>
        <v>0</v>
      </c>
      <c r="U63" s="114"/>
      <c r="V63" s="114"/>
    </row>
    <row r="64" spans="1:22" ht="15.75" customHeight="1" x14ac:dyDescent="0.3">
      <c r="A64" s="114"/>
      <c r="B64" s="401" t="s">
        <v>73</v>
      </c>
      <c r="C64" s="402"/>
      <c r="D64" s="402"/>
      <c r="E64" s="402"/>
      <c r="F64" s="402"/>
      <c r="G64" s="402"/>
      <c r="H64" s="402"/>
      <c r="I64" s="402"/>
      <c r="J64" s="402"/>
      <c r="K64" s="402"/>
      <c r="L64" s="402"/>
      <c r="M64" s="402"/>
      <c r="N64" s="402"/>
      <c r="O64" s="402"/>
      <c r="P64" s="402"/>
      <c r="Q64" s="402"/>
      <c r="R64" s="403"/>
      <c r="S64" s="114"/>
      <c r="T64" s="114"/>
      <c r="U64" s="114"/>
      <c r="V64" s="114"/>
    </row>
    <row r="65" spans="1:23" ht="27.75" customHeight="1" x14ac:dyDescent="0.3">
      <c r="A65" s="114"/>
      <c r="B65" s="470" t="s">
        <v>82</v>
      </c>
      <c r="C65" s="470"/>
      <c r="D65" s="471" t="s">
        <v>65</v>
      </c>
      <c r="E65" s="472"/>
      <c r="F65" s="472"/>
      <c r="G65" s="472"/>
      <c r="H65" s="472"/>
      <c r="I65" s="472"/>
      <c r="J65" s="472"/>
      <c r="K65" s="472"/>
      <c r="L65" s="472"/>
      <c r="M65" s="472"/>
      <c r="N65" s="472"/>
      <c r="O65" s="472"/>
      <c r="P65" s="472"/>
      <c r="Q65" s="473"/>
      <c r="R65" s="338" t="s">
        <v>50</v>
      </c>
      <c r="S65" s="114"/>
      <c r="T65" s="114"/>
      <c r="U65" s="114"/>
      <c r="V65" s="114"/>
    </row>
    <row r="66" spans="1:23" ht="39.950000000000003" customHeight="1" x14ac:dyDescent="0.3">
      <c r="A66" s="114"/>
      <c r="B66" s="467"/>
      <c r="C66" s="468"/>
      <c r="D66" s="467"/>
      <c r="E66" s="469"/>
      <c r="F66" s="469"/>
      <c r="G66" s="469"/>
      <c r="H66" s="469"/>
      <c r="I66" s="469"/>
      <c r="J66" s="469"/>
      <c r="K66" s="469"/>
      <c r="L66" s="469"/>
      <c r="M66" s="469"/>
      <c r="N66" s="469"/>
      <c r="O66" s="469"/>
      <c r="P66" s="469"/>
      <c r="Q66" s="468"/>
      <c r="R66" s="144"/>
      <c r="S66" s="114"/>
      <c r="T66" s="114"/>
      <c r="U66" s="114"/>
      <c r="V66" s="114"/>
    </row>
    <row r="67" spans="1:23" ht="39.950000000000003" customHeight="1" x14ac:dyDescent="0.3">
      <c r="A67" s="114"/>
      <c r="B67" s="467"/>
      <c r="C67" s="468"/>
      <c r="D67" s="467"/>
      <c r="E67" s="469"/>
      <c r="F67" s="469"/>
      <c r="G67" s="469"/>
      <c r="H67" s="469"/>
      <c r="I67" s="469"/>
      <c r="J67" s="469"/>
      <c r="K67" s="469"/>
      <c r="L67" s="469"/>
      <c r="M67" s="469"/>
      <c r="N67" s="469"/>
      <c r="O67" s="469"/>
      <c r="P67" s="469"/>
      <c r="Q67" s="468"/>
      <c r="R67" s="144"/>
      <c r="S67" s="114"/>
      <c r="T67" s="114"/>
      <c r="U67" s="114"/>
      <c r="V67" s="114"/>
    </row>
    <row r="68" spans="1:23" ht="39.950000000000003" customHeight="1" x14ac:dyDescent="0.3">
      <c r="A68" s="114"/>
      <c r="B68" s="467"/>
      <c r="C68" s="468"/>
      <c r="D68" s="467"/>
      <c r="E68" s="469"/>
      <c r="F68" s="469"/>
      <c r="G68" s="469"/>
      <c r="H68" s="469"/>
      <c r="I68" s="469"/>
      <c r="J68" s="469"/>
      <c r="K68" s="469"/>
      <c r="L68" s="469"/>
      <c r="M68" s="469"/>
      <c r="N68" s="469"/>
      <c r="O68" s="469"/>
      <c r="P68" s="469"/>
      <c r="Q68" s="468"/>
      <c r="R68" s="144"/>
      <c r="S68" s="114"/>
      <c r="T68" s="114"/>
      <c r="U68" s="114"/>
      <c r="V68" s="114"/>
    </row>
    <row r="69" spans="1:23" ht="19.350000000000001" customHeight="1" x14ac:dyDescent="0.3">
      <c r="A69" s="114"/>
      <c r="B69" s="411" t="s">
        <v>83</v>
      </c>
      <c r="C69" s="412"/>
      <c r="D69" s="412"/>
      <c r="E69" s="412"/>
      <c r="F69" s="412"/>
      <c r="G69" s="412"/>
      <c r="H69" s="412"/>
      <c r="I69" s="412"/>
      <c r="J69" s="412"/>
      <c r="K69" s="412"/>
      <c r="L69" s="412"/>
      <c r="M69" s="412"/>
      <c r="N69" s="412"/>
      <c r="O69" s="412"/>
      <c r="P69" s="412"/>
      <c r="Q69" s="413"/>
      <c r="R69" s="128">
        <f>SUM(R66:R68)</f>
        <v>0</v>
      </c>
      <c r="S69" s="114"/>
      <c r="T69" s="114"/>
      <c r="U69" s="114"/>
      <c r="V69" s="114"/>
    </row>
    <row r="70" spans="1:23" ht="15.75" customHeight="1" x14ac:dyDescent="0.3">
      <c r="A70" s="114"/>
      <c r="B70" s="462" t="s">
        <v>74</v>
      </c>
      <c r="C70" s="463"/>
      <c r="D70" s="463"/>
      <c r="E70" s="463"/>
      <c r="F70" s="463"/>
      <c r="G70" s="463"/>
      <c r="H70" s="463"/>
      <c r="I70" s="463"/>
      <c r="J70" s="463"/>
      <c r="K70" s="463"/>
      <c r="L70" s="463"/>
      <c r="M70" s="463"/>
      <c r="N70" s="463"/>
      <c r="O70" s="463"/>
      <c r="P70" s="463"/>
      <c r="Q70" s="463"/>
      <c r="R70" s="403"/>
      <c r="S70" s="114"/>
      <c r="T70" s="114"/>
      <c r="U70" s="114"/>
      <c r="V70" s="114"/>
      <c r="W70" s="114"/>
    </row>
    <row r="71" spans="1:23" ht="15.75" customHeight="1" x14ac:dyDescent="0.3">
      <c r="A71" s="114"/>
      <c r="B71" s="345"/>
      <c r="C71" s="346"/>
      <c r="D71" s="346"/>
      <c r="E71" s="346"/>
      <c r="F71" s="346"/>
      <c r="G71" s="346"/>
      <c r="H71" s="346"/>
      <c r="I71" s="346"/>
      <c r="J71" s="346"/>
      <c r="K71" s="346"/>
      <c r="L71" s="346"/>
      <c r="M71" s="346"/>
      <c r="N71" s="346"/>
      <c r="O71" s="346"/>
      <c r="P71" s="346"/>
      <c r="Q71" s="346"/>
      <c r="R71" s="316"/>
      <c r="S71" s="114"/>
      <c r="T71" s="114"/>
      <c r="U71" s="114"/>
      <c r="V71" s="114"/>
      <c r="W71" s="114"/>
    </row>
    <row r="72" spans="1:23" ht="15.75" customHeight="1" x14ac:dyDescent="0.3">
      <c r="A72" s="114"/>
      <c r="B72" s="344"/>
      <c r="C72" s="446" t="s">
        <v>528</v>
      </c>
      <c r="D72" s="446"/>
      <c r="E72" s="446"/>
      <c r="F72" s="446"/>
      <c r="G72" s="446"/>
      <c r="H72" s="341"/>
      <c r="I72" s="447" t="s">
        <v>529</v>
      </c>
      <c r="J72" s="448"/>
      <c r="K72" s="448"/>
      <c r="L72" s="448"/>
      <c r="M72" s="448"/>
      <c r="N72" s="488"/>
      <c r="O72" s="489"/>
      <c r="P72" s="490"/>
      <c r="Q72" s="317"/>
      <c r="R72" s="146"/>
      <c r="S72" s="114"/>
      <c r="T72" s="114"/>
      <c r="U72" s="114"/>
      <c r="V72" s="114"/>
      <c r="W72" s="114"/>
    </row>
    <row r="73" spans="1:23" ht="15.75" hidden="1" customHeight="1" x14ac:dyDescent="0.3">
      <c r="A73" s="114"/>
      <c r="B73" s="344"/>
      <c r="C73" s="346"/>
      <c r="D73" s="346"/>
      <c r="E73" s="346"/>
      <c r="F73" s="346"/>
      <c r="G73" s="346"/>
      <c r="H73" s="341"/>
      <c r="I73" s="477" t="s">
        <v>138</v>
      </c>
      <c r="J73" s="452"/>
      <c r="K73" s="452"/>
      <c r="L73" s="452"/>
      <c r="M73" s="452"/>
      <c r="N73" s="443">
        <f>(R69+R63+R56+R50+R43+R37+R32+R27+R14)-F81</f>
        <v>0</v>
      </c>
      <c r="O73" s="443"/>
      <c r="P73" s="444"/>
      <c r="Q73" s="317"/>
      <c r="R73" s="146"/>
      <c r="S73" s="114"/>
      <c r="T73" s="114"/>
      <c r="U73" s="114"/>
      <c r="V73" s="114"/>
      <c r="W73" s="114"/>
    </row>
    <row r="74" spans="1:23" ht="15.75" hidden="1" customHeight="1" x14ac:dyDescent="0.3">
      <c r="A74" s="114"/>
      <c r="B74" s="344" t="s">
        <v>139</v>
      </c>
      <c r="C74" s="310"/>
      <c r="D74" s="310"/>
      <c r="E74" s="310"/>
      <c r="F74" s="310"/>
      <c r="G74" s="314"/>
      <c r="H74" s="341"/>
      <c r="I74" s="343"/>
      <c r="J74" s="340"/>
      <c r="K74" s="340"/>
      <c r="L74" s="340"/>
      <c r="M74" s="340"/>
      <c r="N74" s="445">
        <f>(N72+1)*N73</f>
        <v>0</v>
      </c>
      <c r="O74" s="443"/>
      <c r="P74" s="444"/>
      <c r="Q74" s="317"/>
      <c r="R74" s="146"/>
      <c r="S74" s="114"/>
      <c r="T74" s="114"/>
      <c r="U74" s="114"/>
      <c r="V74" s="114"/>
      <c r="W74" s="114"/>
    </row>
    <row r="75" spans="1:23" ht="15.75" customHeight="1" x14ac:dyDescent="0.3">
      <c r="A75" s="114"/>
      <c r="B75" s="344"/>
      <c r="C75" s="446" t="s">
        <v>467</v>
      </c>
      <c r="D75" s="446"/>
      <c r="E75" s="446"/>
      <c r="F75" s="446"/>
      <c r="G75" s="348">
        <f>F90</f>
        <v>0</v>
      </c>
      <c r="H75" s="341"/>
      <c r="I75" s="446" t="s">
        <v>581</v>
      </c>
      <c r="J75" s="446"/>
      <c r="K75" s="446"/>
      <c r="L75" s="446"/>
      <c r="M75" s="446"/>
      <c r="N75" s="454">
        <f>(R83+R69+R63+R56+R50+R43+R37+R32+R27+R14)-F96</f>
        <v>0</v>
      </c>
      <c r="O75" s="454"/>
      <c r="P75" s="454"/>
      <c r="Q75" s="317"/>
      <c r="R75" s="146"/>
      <c r="S75" s="114"/>
      <c r="T75" s="114"/>
      <c r="U75" s="114"/>
      <c r="V75" s="114"/>
      <c r="W75" s="114"/>
    </row>
    <row r="76" spans="1:23" ht="15.75" customHeight="1" x14ac:dyDescent="0.3">
      <c r="A76" s="114"/>
      <c r="B76" s="344"/>
      <c r="C76" s="446" t="s">
        <v>530</v>
      </c>
      <c r="D76" s="446"/>
      <c r="E76" s="446"/>
      <c r="F76" s="446"/>
      <c r="G76" s="348">
        <f>F91+F92+F93+F94</f>
        <v>0</v>
      </c>
      <c r="H76" s="341"/>
      <c r="I76" s="446" t="s">
        <v>582</v>
      </c>
      <c r="J76" s="446"/>
      <c r="K76" s="446"/>
      <c r="L76" s="446"/>
      <c r="M76" s="446"/>
      <c r="N76" s="454">
        <f>'Indirect Cost Calculator'!D13</f>
        <v>0</v>
      </c>
      <c r="O76" s="454"/>
      <c r="P76" s="454"/>
      <c r="Q76" s="317"/>
      <c r="R76" s="146"/>
      <c r="S76" s="114"/>
      <c r="T76" s="114"/>
      <c r="U76" s="114"/>
      <c r="V76" s="114"/>
      <c r="W76" s="114"/>
    </row>
    <row r="77" spans="1:23" ht="15.75" customHeight="1" x14ac:dyDescent="0.3">
      <c r="A77" s="114"/>
      <c r="B77" s="344"/>
      <c r="C77" s="446" t="s">
        <v>468</v>
      </c>
      <c r="D77" s="446"/>
      <c r="E77" s="446"/>
      <c r="F77" s="446"/>
      <c r="G77" s="315">
        <f>F95</f>
        <v>0</v>
      </c>
      <c r="H77" s="341"/>
      <c r="I77" s="447" t="s">
        <v>137</v>
      </c>
      <c r="J77" s="448"/>
      <c r="K77" s="448"/>
      <c r="L77" s="448"/>
      <c r="M77" s="448"/>
      <c r="N77" s="449">
        <f>'Sub Ind Cost Calc (2)'!D13</f>
        <v>0</v>
      </c>
      <c r="O77" s="450"/>
      <c r="P77" s="451"/>
      <c r="Q77" s="317"/>
      <c r="R77" s="146"/>
      <c r="S77" s="114"/>
      <c r="T77" s="114"/>
      <c r="U77" s="114"/>
      <c r="V77" s="114"/>
      <c r="W77" s="114"/>
    </row>
    <row r="78" spans="1:23" ht="16.5" customHeight="1" x14ac:dyDescent="0.3">
      <c r="A78" s="114"/>
      <c r="B78" s="344"/>
      <c r="C78" s="341"/>
      <c r="D78" s="452"/>
      <c r="E78" s="452"/>
      <c r="F78" s="452"/>
      <c r="G78" s="341"/>
      <c r="H78" s="341"/>
      <c r="I78" s="341"/>
      <c r="J78" s="341"/>
      <c r="K78" s="341"/>
      <c r="L78" s="341"/>
      <c r="M78" s="453"/>
      <c r="N78" s="453"/>
      <c r="O78" s="453"/>
      <c r="P78" s="453"/>
      <c r="Q78" s="453"/>
      <c r="R78" s="319" t="s">
        <v>55</v>
      </c>
      <c r="S78" s="114"/>
      <c r="T78" s="114"/>
      <c r="U78" s="114"/>
      <c r="V78" s="114"/>
      <c r="W78" s="114"/>
    </row>
    <row r="79" spans="1:23" x14ac:dyDescent="0.3">
      <c r="A79" s="114"/>
      <c r="B79" s="312"/>
      <c r="C79" s="455"/>
      <c r="D79" s="455"/>
      <c r="E79" s="455"/>
      <c r="F79" s="342"/>
      <c r="G79" s="342"/>
      <c r="H79" s="342"/>
      <c r="I79" s="412" t="s">
        <v>532</v>
      </c>
      <c r="J79" s="412"/>
      <c r="K79" s="412"/>
      <c r="L79" s="412"/>
      <c r="M79" s="412"/>
      <c r="N79" s="412"/>
      <c r="O79" s="412"/>
      <c r="P79" s="412"/>
      <c r="Q79" s="413"/>
      <c r="R79" s="147">
        <v>0</v>
      </c>
      <c r="S79" s="114"/>
      <c r="T79" s="114"/>
      <c r="U79" s="114"/>
      <c r="V79" s="114"/>
      <c r="W79" s="114"/>
    </row>
    <row r="80" spans="1:23" ht="15.75" customHeight="1" x14ac:dyDescent="0.3">
      <c r="A80" s="114"/>
      <c r="B80" s="462" t="s">
        <v>75</v>
      </c>
      <c r="C80" s="463"/>
      <c r="D80" s="463"/>
      <c r="E80" s="463"/>
      <c r="F80" s="463"/>
      <c r="G80" s="463"/>
      <c r="H80" s="463"/>
      <c r="I80" s="463"/>
      <c r="J80" s="463"/>
      <c r="K80" s="463"/>
      <c r="L80" s="463"/>
      <c r="M80" s="463"/>
      <c r="N80" s="463"/>
      <c r="O80" s="463"/>
      <c r="P80" s="463"/>
      <c r="Q80" s="463"/>
      <c r="R80" s="335"/>
      <c r="S80" s="114"/>
      <c r="T80" s="114"/>
      <c r="U80" s="114"/>
      <c r="V80" s="114"/>
    </row>
    <row r="81" spans="1:22" ht="15.6" customHeight="1" x14ac:dyDescent="0.3">
      <c r="A81" s="114"/>
      <c r="B81" s="427" t="s">
        <v>84</v>
      </c>
      <c r="C81" s="428"/>
      <c r="D81" s="428"/>
      <c r="E81" s="428"/>
      <c r="F81" s="428"/>
      <c r="G81" s="428"/>
      <c r="H81" s="428"/>
      <c r="I81" s="428"/>
      <c r="J81" s="428"/>
      <c r="K81" s="428"/>
      <c r="L81" s="428"/>
      <c r="M81" s="428"/>
      <c r="N81" s="428"/>
      <c r="O81" s="428"/>
      <c r="P81" s="428"/>
      <c r="Q81" s="429"/>
      <c r="R81" s="337" t="s">
        <v>55</v>
      </c>
      <c r="S81" s="114"/>
      <c r="T81" s="114"/>
      <c r="U81" s="114"/>
      <c r="V81" s="114"/>
    </row>
    <row r="82" spans="1:22" ht="30" customHeight="1" x14ac:dyDescent="0.3">
      <c r="A82" s="114"/>
      <c r="B82" s="464"/>
      <c r="C82" s="465"/>
      <c r="D82" s="465"/>
      <c r="E82" s="465"/>
      <c r="F82" s="465"/>
      <c r="G82" s="465"/>
      <c r="H82" s="465"/>
      <c r="I82" s="465"/>
      <c r="J82" s="465"/>
      <c r="K82" s="465"/>
      <c r="L82" s="465"/>
      <c r="M82" s="465"/>
      <c r="N82" s="465"/>
      <c r="O82" s="465"/>
      <c r="P82" s="465"/>
      <c r="Q82" s="466"/>
      <c r="R82" s="150"/>
      <c r="S82" s="114"/>
      <c r="T82" s="114"/>
      <c r="U82" s="114"/>
      <c r="V82" s="114"/>
    </row>
    <row r="83" spans="1:22" ht="18.600000000000001" customHeight="1" x14ac:dyDescent="0.3">
      <c r="A83" s="114"/>
      <c r="B83" s="411" t="s">
        <v>85</v>
      </c>
      <c r="C83" s="412"/>
      <c r="D83" s="412"/>
      <c r="E83" s="412"/>
      <c r="F83" s="412"/>
      <c r="G83" s="412"/>
      <c r="H83" s="412"/>
      <c r="I83" s="412"/>
      <c r="J83" s="412"/>
      <c r="K83" s="412"/>
      <c r="L83" s="412"/>
      <c r="M83" s="412"/>
      <c r="N83" s="412"/>
      <c r="O83" s="412"/>
      <c r="P83" s="412"/>
      <c r="Q83" s="413"/>
      <c r="R83" s="149">
        <f>SUM(R82:R82)</f>
        <v>0</v>
      </c>
      <c r="S83" s="114"/>
      <c r="T83" s="114"/>
      <c r="U83" s="114"/>
      <c r="V83" s="114"/>
    </row>
    <row r="84" spans="1:22" ht="34.5" customHeight="1" x14ac:dyDescent="0.3">
      <c r="A84" s="114"/>
      <c r="B84" s="456" t="s">
        <v>67</v>
      </c>
      <c r="C84" s="457"/>
      <c r="D84" s="457"/>
      <c r="E84" s="457"/>
      <c r="F84" s="457"/>
      <c r="G84" s="457"/>
      <c r="H84" s="457"/>
      <c r="I84" s="457"/>
      <c r="J84" s="457"/>
      <c r="K84" s="457"/>
      <c r="L84" s="457"/>
      <c r="M84" s="457"/>
      <c r="N84" s="457"/>
      <c r="O84" s="457"/>
      <c r="P84" s="457"/>
      <c r="Q84" s="458"/>
      <c r="R84" s="151">
        <f>SUM(R83+R79+R69+R63+R56+R50+R43+R37+R32+R27+R14)</f>
        <v>0</v>
      </c>
      <c r="S84" s="114"/>
      <c r="T84" s="79"/>
      <c r="U84" s="80"/>
      <c r="V84" s="114"/>
    </row>
    <row r="85" spans="1:22" ht="34.5" customHeight="1" x14ac:dyDescent="0.3">
      <c r="A85" s="114"/>
      <c r="B85" s="114"/>
      <c r="C85" s="114"/>
      <c r="D85" s="114"/>
      <c r="E85" s="114"/>
      <c r="F85" s="114"/>
      <c r="G85" s="114"/>
      <c r="H85" s="114"/>
      <c r="I85" s="114"/>
      <c r="J85" s="114"/>
      <c r="K85" s="114"/>
      <c r="L85" s="114"/>
      <c r="M85" s="114"/>
      <c r="N85" s="114"/>
      <c r="O85" s="114"/>
      <c r="P85" s="114"/>
      <c r="Q85" s="114"/>
      <c r="R85" s="114"/>
      <c r="S85" s="114"/>
      <c r="T85" s="79" t="s">
        <v>141</v>
      </c>
      <c r="U85" s="80">
        <f>T63</f>
        <v>0</v>
      </c>
      <c r="V85" s="114"/>
    </row>
    <row r="86" spans="1:22" x14ac:dyDescent="0.3">
      <c r="A86" s="114"/>
      <c r="B86" s="114"/>
      <c r="C86" s="114"/>
      <c r="D86" s="114"/>
      <c r="E86" s="114"/>
      <c r="F86" s="114"/>
      <c r="G86" s="114"/>
      <c r="H86" s="114"/>
      <c r="I86" s="114"/>
      <c r="J86" s="114"/>
      <c r="K86" s="114"/>
      <c r="L86" s="114"/>
      <c r="M86" s="114"/>
      <c r="N86" s="114"/>
      <c r="O86" s="114"/>
      <c r="P86" s="114"/>
      <c r="Q86" s="114"/>
      <c r="R86" s="114"/>
      <c r="S86" s="114"/>
      <c r="T86" s="114"/>
      <c r="U86" s="114"/>
      <c r="V86" s="114"/>
    </row>
    <row r="87" spans="1:22" hidden="1" x14ac:dyDescent="0.3"/>
    <row r="88" spans="1:22" hidden="1" x14ac:dyDescent="0.3"/>
    <row r="89" spans="1:22" hidden="1" x14ac:dyDescent="0.3">
      <c r="C89" s="256" t="s">
        <v>473</v>
      </c>
      <c r="D89" s="256"/>
      <c r="E89" s="257"/>
      <c r="F89" s="258"/>
    </row>
    <row r="90" spans="1:22" hidden="1" x14ac:dyDescent="0.3">
      <c r="C90" s="256" t="s">
        <v>467</v>
      </c>
      <c r="D90" s="256"/>
      <c r="E90" s="257"/>
      <c r="F90" s="259">
        <f>R37</f>
        <v>0</v>
      </c>
    </row>
    <row r="91" spans="1:22" hidden="1" x14ac:dyDescent="0.3">
      <c r="C91" s="256" t="s">
        <v>469</v>
      </c>
      <c r="D91" s="256"/>
      <c r="E91" s="257">
        <f>R46</f>
        <v>0</v>
      </c>
      <c r="F91" s="258">
        <f>IF(E91&gt;25000,(E91-25000),0)</f>
        <v>0</v>
      </c>
    </row>
    <row r="92" spans="1:22" hidden="1" x14ac:dyDescent="0.3">
      <c r="C92" s="256" t="s">
        <v>470</v>
      </c>
      <c r="D92" s="256"/>
      <c r="E92" s="257">
        <f t="shared" ref="E92:E94" si="21">R47</f>
        <v>0</v>
      </c>
      <c r="F92" s="258">
        <f>IF(E92&gt;25000,(E92-25000),0)</f>
        <v>0</v>
      </c>
    </row>
    <row r="93" spans="1:22" hidden="1" x14ac:dyDescent="0.3">
      <c r="C93" s="256" t="s">
        <v>471</v>
      </c>
      <c r="D93" s="256"/>
      <c r="E93" s="257">
        <f t="shared" si="21"/>
        <v>0</v>
      </c>
      <c r="F93" s="258">
        <f>IF(E93&gt;25000,(E93-25000),0)</f>
        <v>0</v>
      </c>
    </row>
    <row r="94" spans="1:22" hidden="1" x14ac:dyDescent="0.3">
      <c r="C94" s="256" t="s">
        <v>472</v>
      </c>
      <c r="D94" s="256"/>
      <c r="E94" s="257">
        <f t="shared" si="21"/>
        <v>0</v>
      </c>
      <c r="F94" s="258">
        <f>IF(E94&gt;25000,(E94-25000),0)</f>
        <v>0</v>
      </c>
    </row>
    <row r="95" spans="1:22" hidden="1" x14ac:dyDescent="0.3">
      <c r="C95" s="256" t="s">
        <v>468</v>
      </c>
      <c r="D95" s="256"/>
      <c r="E95" s="257"/>
      <c r="F95" s="259">
        <f>R83</f>
        <v>0</v>
      </c>
    </row>
    <row r="96" spans="1:22" hidden="1" x14ac:dyDescent="0.3">
      <c r="F96" s="260">
        <f>SUM(F90:F95)</f>
        <v>0</v>
      </c>
    </row>
    <row r="97" hidden="1" x14ac:dyDescent="0.3"/>
  </sheetData>
  <sheetProtection algorithmName="SHA-512" hashValue="7djI0x/zuYAf3BjFCN27kVWPmst0PekC3ocQTaIVqJ+D1JMUgZPuGXc6VhkpMWb3SrOX+QDclmbgugRkqKgoMw==" saltValue="d10keTPbndF0yk+RYkPrCA==" spinCount="100000" sheet="1" formatCells="0" formatRows="0" insertRows="0" deleteRows="0" selectLockedCells="1"/>
  <mergeCells count="146">
    <mergeCell ref="B11:C11"/>
    <mergeCell ref="D11:G11"/>
    <mergeCell ref="B12:C12"/>
    <mergeCell ref="D12:G12"/>
    <mergeCell ref="B13:C13"/>
    <mergeCell ref="D13:G13"/>
    <mergeCell ref="B2:R2"/>
    <mergeCell ref="B3:R3"/>
    <mergeCell ref="B5:C5"/>
    <mergeCell ref="B7:C7"/>
    <mergeCell ref="B9:R9"/>
    <mergeCell ref="B10:C10"/>
    <mergeCell ref="D10:G10"/>
    <mergeCell ref="B18:C18"/>
    <mergeCell ref="D18:G18"/>
    <mergeCell ref="B19:C19"/>
    <mergeCell ref="D19:G19"/>
    <mergeCell ref="B23:C23"/>
    <mergeCell ref="D23:G23"/>
    <mergeCell ref="B14:P14"/>
    <mergeCell ref="B15:R15"/>
    <mergeCell ref="B16:C16"/>
    <mergeCell ref="D16:G16"/>
    <mergeCell ref="B17:C17"/>
    <mergeCell ref="D17:G17"/>
    <mergeCell ref="B20:C20"/>
    <mergeCell ref="D20:G20"/>
    <mergeCell ref="B21:C21"/>
    <mergeCell ref="D21:G21"/>
    <mergeCell ref="B22:C22"/>
    <mergeCell ref="D22:G22"/>
    <mergeCell ref="B27:P27"/>
    <mergeCell ref="B28:R28"/>
    <mergeCell ref="B29:C29"/>
    <mergeCell ref="D29:G29"/>
    <mergeCell ref="H29:K29"/>
    <mergeCell ref="B30:C30"/>
    <mergeCell ref="D30:G30"/>
    <mergeCell ref="H30:K30"/>
    <mergeCell ref="B24:C24"/>
    <mergeCell ref="D24:G24"/>
    <mergeCell ref="B25:C25"/>
    <mergeCell ref="D25:G25"/>
    <mergeCell ref="B26:C26"/>
    <mergeCell ref="D26:G26"/>
    <mergeCell ref="B35:C35"/>
    <mergeCell ref="D35:P35"/>
    <mergeCell ref="B36:C36"/>
    <mergeCell ref="D36:P36"/>
    <mergeCell ref="B37:Q37"/>
    <mergeCell ref="B38:R38"/>
    <mergeCell ref="B31:C31"/>
    <mergeCell ref="D31:G31"/>
    <mergeCell ref="H31:K31"/>
    <mergeCell ref="B32:P32"/>
    <mergeCell ref="B33:R33"/>
    <mergeCell ref="B34:C34"/>
    <mergeCell ref="D34:P34"/>
    <mergeCell ref="B42:C42"/>
    <mergeCell ref="D42:Q42"/>
    <mergeCell ref="B43:Q43"/>
    <mergeCell ref="B44:R44"/>
    <mergeCell ref="B45:C45"/>
    <mergeCell ref="D45:E45"/>
    <mergeCell ref="F45:M45"/>
    <mergeCell ref="B39:C39"/>
    <mergeCell ref="D39:Q39"/>
    <mergeCell ref="B40:C40"/>
    <mergeCell ref="D40:Q40"/>
    <mergeCell ref="B41:C41"/>
    <mergeCell ref="D41:Q41"/>
    <mergeCell ref="B48:C48"/>
    <mergeCell ref="D48:E48"/>
    <mergeCell ref="F48:M48"/>
    <mergeCell ref="B49:C49"/>
    <mergeCell ref="D49:E49"/>
    <mergeCell ref="F49:M49"/>
    <mergeCell ref="B46:C46"/>
    <mergeCell ref="D46:E46"/>
    <mergeCell ref="F46:M46"/>
    <mergeCell ref="B47:C47"/>
    <mergeCell ref="D47:E47"/>
    <mergeCell ref="F47:M47"/>
    <mergeCell ref="B54:C54"/>
    <mergeCell ref="D54:Q54"/>
    <mergeCell ref="B55:C55"/>
    <mergeCell ref="D55:Q55"/>
    <mergeCell ref="B56:Q56"/>
    <mergeCell ref="B57:R57"/>
    <mergeCell ref="B50:Q50"/>
    <mergeCell ref="B51:R51"/>
    <mergeCell ref="B52:C52"/>
    <mergeCell ref="D52:Q52"/>
    <mergeCell ref="B53:C53"/>
    <mergeCell ref="D53:Q53"/>
    <mergeCell ref="B61:C61"/>
    <mergeCell ref="D61:E61"/>
    <mergeCell ref="F61:M61"/>
    <mergeCell ref="B62:C62"/>
    <mergeCell ref="D62:E62"/>
    <mergeCell ref="F62:M62"/>
    <mergeCell ref="B58:C58"/>
    <mergeCell ref="D58:E58"/>
    <mergeCell ref="F58:M58"/>
    <mergeCell ref="B60:C60"/>
    <mergeCell ref="D60:E60"/>
    <mergeCell ref="F60:M60"/>
    <mergeCell ref="B59:C59"/>
    <mergeCell ref="D59:E59"/>
    <mergeCell ref="F59:M59"/>
    <mergeCell ref="B67:C67"/>
    <mergeCell ref="D67:Q67"/>
    <mergeCell ref="B68:C68"/>
    <mergeCell ref="D68:Q68"/>
    <mergeCell ref="B69:Q69"/>
    <mergeCell ref="B70:R70"/>
    <mergeCell ref="B63:P63"/>
    <mergeCell ref="B64:R64"/>
    <mergeCell ref="B65:C65"/>
    <mergeCell ref="D65:Q65"/>
    <mergeCell ref="B66:C66"/>
    <mergeCell ref="D66:Q66"/>
    <mergeCell ref="C75:F75"/>
    <mergeCell ref="I75:M75"/>
    <mergeCell ref="N75:P75"/>
    <mergeCell ref="C76:F76"/>
    <mergeCell ref="I76:M76"/>
    <mergeCell ref="N76:P76"/>
    <mergeCell ref="C72:G72"/>
    <mergeCell ref="I72:M72"/>
    <mergeCell ref="N72:P72"/>
    <mergeCell ref="I73:M73"/>
    <mergeCell ref="N73:P73"/>
    <mergeCell ref="N74:P74"/>
    <mergeCell ref="B80:Q80"/>
    <mergeCell ref="B81:Q81"/>
    <mergeCell ref="B82:Q82"/>
    <mergeCell ref="B83:Q83"/>
    <mergeCell ref="B84:Q84"/>
    <mergeCell ref="C77:F77"/>
    <mergeCell ref="I77:M77"/>
    <mergeCell ref="N77:P77"/>
    <mergeCell ref="D78:F78"/>
    <mergeCell ref="M78:Q78"/>
    <mergeCell ref="C79:E79"/>
    <mergeCell ref="I79:Q79"/>
  </mergeCells>
  <conditionalFormatting sqref="R84">
    <cfRule type="cellIs" dxfId="75" priority="3" operator="notEqual">
      <formula>$D$5</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operator="notEqual" id="{08C20152-0B8C-45D6-9A28-028164D22296}">
            <xm:f>Cover!$C$8</xm:f>
            <x14:dxf>
              <font>
                <color rgb="FFFF0000"/>
              </font>
            </x14:dxf>
          </x14:cfRule>
          <xm:sqref>R84</xm:sqref>
        </x14:conditionalFormatting>
        <x14:conditionalFormatting xmlns:xm="http://schemas.microsoft.com/office/excel/2006/main">
          <x14:cfRule type="cellIs" priority="1" operator="greaterThan" id="{07D3E32E-31BF-4B77-A850-2ED207C5BA13}">
            <xm:f>' Budget'!$N$89</xm:f>
            <x14:dxf>
              <font>
                <color rgb="FF9C0006"/>
              </font>
              <fill>
                <patternFill>
                  <bgColor rgb="FFFFC7CE"/>
                </patternFill>
              </fill>
            </x14:dxf>
          </x14:cfRule>
          <xm:sqref>R79</xm:sqref>
        </x14:conditionalFormatting>
        <x14:conditionalFormatting xmlns:xm="http://schemas.microsoft.com/office/excel/2006/main">
          <x14:cfRule type="cellIs" priority="2" operator="greaterThan" id="{D78577AD-9934-4B8C-B266-EC95D93C2CE1}">
            <xm:f>'IET Budget'!#REF!</xm:f>
            <x14:dxf>
              <font>
                <color rgb="FF9C0006"/>
              </font>
              <fill>
                <patternFill>
                  <bgColor rgb="FFFFC7CE"/>
                </patternFill>
              </fill>
            </x14:dxf>
          </x14:cfRule>
          <xm:sqref>R79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 Budget'!$U$57:$U$60</xm:f>
          </x14:formula1>
          <xm:sqref>B2:R2</xm:sqref>
        </x14:dataValidation>
        <x14:dataValidation type="list" allowBlank="1" showInputMessage="1" showErrorMessage="1" xr:uid="{00000000-0002-0000-0900-000001000000}">
          <x14:formula1>
            <xm:f>' Budget'!$T$57:$T$60</xm:f>
          </x14:formula1>
          <xm:sqref>D5</xm:sqref>
        </x14:dataValidation>
        <x14:dataValidation type="list" allowBlank="1" showInputMessage="1" showErrorMessage="1" xr:uid="{00000000-0002-0000-0900-000002000000}">
          <x14:formula1>
            <xm:f>'DROP-DOWNS'!$J$2:$J$3</xm:f>
          </x14:formula1>
          <xm:sqref>B46:C49</xm:sqref>
        </x14:dataValidation>
        <x14:dataValidation type="list" allowBlank="1" showInputMessage="1" showErrorMessage="1" xr:uid="{00000000-0002-0000-0900-000003000000}">
          <x14:formula1>
            <xm:f>'DROP-DOWNS'!$L$2:$L$3</xm:f>
          </x14:formula1>
          <xm:sqref>B59:C62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Sub Budget (2)'!N75</f>
        <v>0</v>
      </c>
      <c r="E10" s="21"/>
    </row>
    <row r="11" spans="1:8" x14ac:dyDescent="0.2">
      <c r="A11" s="24"/>
      <c r="B11" s="26" t="s">
        <v>106</v>
      </c>
      <c r="C11" s="40">
        <v>2.18E-2</v>
      </c>
      <c r="D11" s="232">
        <f>' Sub Budget (2)'!N72</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W95"/>
  <sheetViews>
    <sheetView showGridLines="0" zoomScaleNormal="100" zoomScaleSheetLayoutView="9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1" width="20.7109375" hidden="1" customWidth="1"/>
    <col min="22" max="22" width="4.28515625" hidden="1" customWidth="1"/>
    <col min="23" max="23" width="0" hidden="1" customWidth="1"/>
  </cols>
  <sheetData>
    <row r="1" spans="1:22" x14ac:dyDescent="0.3">
      <c r="A1" s="114"/>
      <c r="B1" s="114"/>
      <c r="C1" s="114"/>
      <c r="D1" s="114"/>
      <c r="E1" s="114"/>
      <c r="F1" s="114"/>
      <c r="G1" s="114"/>
      <c r="H1" s="114"/>
      <c r="I1" s="114"/>
      <c r="J1" s="114"/>
      <c r="K1" s="114"/>
      <c r="L1" s="114"/>
      <c r="M1" s="114"/>
      <c r="N1" s="114"/>
      <c r="O1" s="114"/>
      <c r="P1" s="114"/>
      <c r="Q1" s="114"/>
      <c r="R1" s="114"/>
      <c r="S1" s="114"/>
      <c r="T1" s="114"/>
      <c r="U1" s="114"/>
      <c r="V1" s="114"/>
    </row>
    <row r="2" spans="1:22" ht="29.45" customHeight="1" x14ac:dyDescent="0.3">
      <c r="A2" s="114"/>
      <c r="B2" s="491">
        <v>0</v>
      </c>
      <c r="C2" s="492"/>
      <c r="D2" s="492"/>
      <c r="E2" s="492"/>
      <c r="F2" s="492"/>
      <c r="G2" s="492"/>
      <c r="H2" s="492"/>
      <c r="I2" s="492"/>
      <c r="J2" s="492"/>
      <c r="K2" s="492"/>
      <c r="L2" s="492"/>
      <c r="M2" s="492"/>
      <c r="N2" s="492"/>
      <c r="O2" s="492"/>
      <c r="P2" s="492"/>
      <c r="Q2" s="492"/>
      <c r="R2" s="493"/>
      <c r="S2" s="114"/>
      <c r="T2" s="114"/>
      <c r="U2" s="114"/>
      <c r="V2" s="114"/>
    </row>
    <row r="3" spans="1:22" ht="29.45" customHeight="1" x14ac:dyDescent="0.3">
      <c r="A3" s="114"/>
      <c r="B3" s="404" t="s">
        <v>383</v>
      </c>
      <c r="C3" s="405"/>
      <c r="D3" s="405"/>
      <c r="E3" s="405"/>
      <c r="F3" s="405"/>
      <c r="G3" s="405"/>
      <c r="H3" s="405"/>
      <c r="I3" s="405"/>
      <c r="J3" s="405"/>
      <c r="K3" s="405"/>
      <c r="L3" s="405"/>
      <c r="M3" s="405"/>
      <c r="N3" s="405"/>
      <c r="O3" s="405"/>
      <c r="P3" s="405"/>
      <c r="Q3" s="405"/>
      <c r="R3" s="406"/>
      <c r="S3" s="114"/>
      <c r="T3" s="114"/>
      <c r="U3" s="114"/>
      <c r="V3" s="114"/>
    </row>
    <row r="4" spans="1:22"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row>
    <row r="5" spans="1:22" ht="21" customHeight="1" x14ac:dyDescent="0.3">
      <c r="A5" s="114"/>
      <c r="B5" s="487" t="s">
        <v>381</v>
      </c>
      <c r="C5" s="487"/>
      <c r="D5" s="182">
        <v>0</v>
      </c>
      <c r="E5" s="114"/>
      <c r="F5" s="114"/>
      <c r="G5" s="114"/>
      <c r="H5" s="114"/>
      <c r="I5" s="114"/>
      <c r="J5" s="114"/>
      <c r="K5" s="114"/>
      <c r="L5" s="114"/>
      <c r="M5" s="114"/>
      <c r="N5" s="114"/>
      <c r="O5" s="114"/>
      <c r="P5" s="114"/>
      <c r="Q5" s="114"/>
      <c r="R5" s="114"/>
      <c r="S5" s="114"/>
      <c r="T5" s="114"/>
      <c r="U5" s="114"/>
    </row>
    <row r="6" spans="1:22"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row>
    <row r="7" spans="1:22" x14ac:dyDescent="0.3">
      <c r="A7" s="114"/>
      <c r="B7" s="407" t="s">
        <v>120</v>
      </c>
      <c r="C7" s="407"/>
      <c r="D7" s="245"/>
      <c r="E7" s="114"/>
      <c r="F7" s="114"/>
      <c r="G7" s="114"/>
      <c r="H7" s="114"/>
      <c r="I7" s="114"/>
      <c r="J7" s="114"/>
      <c r="K7" s="114"/>
      <c r="L7" s="114"/>
      <c r="M7" s="114"/>
      <c r="N7" s="114"/>
      <c r="O7" s="114"/>
      <c r="P7" s="114"/>
      <c r="Q7" s="114"/>
      <c r="R7" s="114"/>
      <c r="S7" s="114"/>
      <c r="T7" s="114"/>
      <c r="U7" s="114"/>
      <c r="V7" s="114"/>
    </row>
    <row r="8" spans="1:22" ht="9" customHeight="1" x14ac:dyDescent="0.3">
      <c r="A8" s="114"/>
      <c r="B8" s="114"/>
      <c r="C8" s="114"/>
      <c r="D8" s="114"/>
      <c r="E8" s="114"/>
      <c r="F8" s="114"/>
      <c r="G8" s="114"/>
      <c r="H8" s="114"/>
      <c r="I8" s="114"/>
      <c r="J8" s="114"/>
      <c r="K8" s="114"/>
      <c r="L8" s="114"/>
      <c r="M8" s="114"/>
      <c r="N8" s="114"/>
      <c r="O8" s="114"/>
      <c r="P8" s="114"/>
      <c r="Q8" s="114"/>
      <c r="R8" s="114"/>
      <c r="S8" s="114"/>
      <c r="T8" s="114"/>
      <c r="U8" s="114"/>
      <c r="V8" s="114"/>
    </row>
    <row r="9" spans="1:22"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row>
    <row r="10" spans="1:22" ht="42.75" x14ac:dyDescent="0.3">
      <c r="A10" s="114"/>
      <c r="B10" s="417" t="s">
        <v>46</v>
      </c>
      <c r="C10" s="418"/>
      <c r="D10" s="417" t="s">
        <v>47</v>
      </c>
      <c r="E10" s="419"/>
      <c r="F10" s="419"/>
      <c r="G10" s="418"/>
      <c r="H10" s="337" t="s">
        <v>115</v>
      </c>
      <c r="I10" s="337" t="s">
        <v>117</v>
      </c>
      <c r="J10" s="337" t="s">
        <v>118</v>
      </c>
      <c r="K10" s="337"/>
      <c r="L10" s="338" t="s">
        <v>48</v>
      </c>
      <c r="M10" s="338" t="s">
        <v>49</v>
      </c>
      <c r="N10" s="338" t="s">
        <v>1</v>
      </c>
      <c r="O10" s="338" t="s">
        <v>76</v>
      </c>
      <c r="P10" s="338" t="s">
        <v>4</v>
      </c>
      <c r="Q10" s="338" t="s">
        <v>119</v>
      </c>
      <c r="R10" s="338" t="s">
        <v>50</v>
      </c>
      <c r="S10" s="114"/>
      <c r="T10" s="114"/>
      <c r="U10" s="114"/>
      <c r="V10" s="114"/>
    </row>
    <row r="11" spans="1:22" s="13" customFormat="1" ht="78.599999999999994" customHeight="1" x14ac:dyDescent="0.3">
      <c r="A11" s="114"/>
      <c r="B11" s="391"/>
      <c r="C11" s="392"/>
      <c r="D11" s="393"/>
      <c r="E11" s="394"/>
      <c r="F11" s="394"/>
      <c r="G11" s="395"/>
      <c r="H11" s="339"/>
      <c r="I11" s="339"/>
      <c r="J11" s="339"/>
      <c r="K11" s="337"/>
      <c r="L11" s="121"/>
      <c r="M11" s="122"/>
      <c r="N11" s="123" t="e">
        <f t="shared" ref="N11:N13" si="0">L11/$D$7</f>
        <v>#DIV/0!</v>
      </c>
      <c r="O11" s="124">
        <f>L11*M11</f>
        <v>0</v>
      </c>
      <c r="P11" s="125"/>
      <c r="Q11" s="124">
        <f>O11*P11</f>
        <v>0</v>
      </c>
      <c r="R11" s="126">
        <f>ROUND(O11,0)</f>
        <v>0</v>
      </c>
      <c r="S11" s="114"/>
      <c r="T11" s="114"/>
      <c r="U11" s="114"/>
      <c r="V11" s="114"/>
    </row>
    <row r="12" spans="1:22" s="13" customFormat="1" ht="78.599999999999994" customHeight="1" x14ac:dyDescent="0.3">
      <c r="A12" s="114"/>
      <c r="B12" s="391"/>
      <c r="C12" s="392"/>
      <c r="D12" s="393"/>
      <c r="E12" s="394"/>
      <c r="F12" s="394"/>
      <c r="G12" s="395"/>
      <c r="H12" s="339"/>
      <c r="I12" s="339"/>
      <c r="J12" s="339"/>
      <c r="K12" s="337"/>
      <c r="L12" s="121"/>
      <c r="M12" s="122"/>
      <c r="N12" s="123" t="e">
        <f t="shared" si="0"/>
        <v>#DIV/0!</v>
      </c>
      <c r="O12" s="124">
        <f>L12*M12</f>
        <v>0</v>
      </c>
      <c r="P12" s="125"/>
      <c r="Q12" s="124">
        <f>O12*P12</f>
        <v>0</v>
      </c>
      <c r="R12" s="126">
        <f t="shared" ref="R12:R13" si="1">ROUND(O12,0)</f>
        <v>0</v>
      </c>
      <c r="S12" s="114"/>
      <c r="T12" s="114"/>
      <c r="U12" s="114"/>
      <c r="V12" s="114"/>
    </row>
    <row r="13" spans="1:22" s="13" customFormat="1" ht="78.599999999999994" customHeight="1" x14ac:dyDescent="0.3">
      <c r="A13" s="114"/>
      <c r="B13" s="391"/>
      <c r="C13" s="392"/>
      <c r="D13" s="393"/>
      <c r="E13" s="394"/>
      <c r="F13" s="394"/>
      <c r="G13" s="395"/>
      <c r="H13" s="339"/>
      <c r="I13" s="339"/>
      <c r="J13" s="339"/>
      <c r="K13" s="337"/>
      <c r="L13" s="121"/>
      <c r="M13" s="122"/>
      <c r="N13" s="123" t="e">
        <f t="shared" si="0"/>
        <v>#DIV/0!</v>
      </c>
      <c r="O13" s="124">
        <f>L13*M13</f>
        <v>0</v>
      </c>
      <c r="P13" s="125"/>
      <c r="Q13" s="124">
        <f>O13*P13</f>
        <v>0</v>
      </c>
      <c r="R13" s="126">
        <f t="shared" si="1"/>
        <v>0</v>
      </c>
      <c r="S13" s="114"/>
      <c r="T13" s="114"/>
      <c r="U13" s="114"/>
      <c r="V13" s="114"/>
    </row>
    <row r="14" spans="1:22"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row>
    <row r="15" spans="1:22"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114"/>
      <c r="V15" s="114"/>
    </row>
    <row r="16" spans="1:22" ht="66" customHeight="1" x14ac:dyDescent="0.3">
      <c r="A16" s="114"/>
      <c r="B16" s="417" t="s">
        <v>46</v>
      </c>
      <c r="C16" s="418"/>
      <c r="D16" s="414" t="s">
        <v>52</v>
      </c>
      <c r="E16" s="415"/>
      <c r="F16" s="415"/>
      <c r="G16" s="416"/>
      <c r="H16" s="338" t="s">
        <v>115</v>
      </c>
      <c r="I16" s="337" t="s">
        <v>117</v>
      </c>
      <c r="J16" s="337" t="s">
        <v>118</v>
      </c>
      <c r="K16" s="162" t="s">
        <v>116</v>
      </c>
      <c r="L16" s="338" t="s">
        <v>48</v>
      </c>
      <c r="M16" s="338" t="s">
        <v>49</v>
      </c>
      <c r="N16" s="338" t="s">
        <v>1</v>
      </c>
      <c r="O16" s="338" t="s">
        <v>76</v>
      </c>
      <c r="P16" s="338" t="s">
        <v>4</v>
      </c>
      <c r="Q16" s="338" t="s">
        <v>36</v>
      </c>
      <c r="R16" s="338" t="s">
        <v>121</v>
      </c>
      <c r="S16" s="114"/>
      <c r="T16" s="114"/>
      <c r="U16" s="114"/>
      <c r="V16" s="114"/>
    </row>
    <row r="17" spans="1:22" s="13" customFormat="1" ht="60" customHeight="1" x14ac:dyDescent="0.3">
      <c r="A17" s="114"/>
      <c r="B17" s="391"/>
      <c r="C17" s="392"/>
      <c r="D17" s="393"/>
      <c r="E17" s="394"/>
      <c r="F17" s="394"/>
      <c r="G17" s="395"/>
      <c r="H17" s="339"/>
      <c r="I17" s="339"/>
      <c r="J17" s="339"/>
      <c r="K17" s="339"/>
      <c r="L17" s="121"/>
      <c r="M17" s="122"/>
      <c r="N17" s="123" t="e">
        <f t="shared" ref="N17:N26" si="2">L17/$D$7</f>
        <v>#DIV/0!</v>
      </c>
      <c r="O17" s="124">
        <f t="shared" ref="O17:O26" si="3">L17*M17</f>
        <v>0</v>
      </c>
      <c r="P17" s="125"/>
      <c r="Q17" s="129">
        <f t="shared" ref="Q17:Q26" si="4">O17*P17</f>
        <v>0</v>
      </c>
      <c r="R17" s="126">
        <f t="shared" ref="R17:R26" si="5">ROUND(O17,0)</f>
        <v>0</v>
      </c>
      <c r="S17" s="114"/>
      <c r="T17" s="114"/>
      <c r="U17" s="114"/>
      <c r="V17" s="114"/>
    </row>
    <row r="18" spans="1:22" s="13" customFormat="1" ht="60" customHeight="1" x14ac:dyDescent="0.3">
      <c r="A18" s="114"/>
      <c r="B18" s="391"/>
      <c r="C18" s="392"/>
      <c r="D18" s="393"/>
      <c r="E18" s="394"/>
      <c r="F18" s="394"/>
      <c r="G18" s="395"/>
      <c r="H18" s="339"/>
      <c r="I18" s="339"/>
      <c r="J18" s="339"/>
      <c r="K18" s="339"/>
      <c r="L18" s="121"/>
      <c r="M18" s="122"/>
      <c r="N18" s="123" t="e">
        <f t="shared" si="2"/>
        <v>#DIV/0!</v>
      </c>
      <c r="O18" s="124">
        <f t="shared" si="3"/>
        <v>0</v>
      </c>
      <c r="P18" s="125"/>
      <c r="Q18" s="129">
        <f t="shared" si="4"/>
        <v>0</v>
      </c>
      <c r="R18" s="126">
        <f t="shared" si="5"/>
        <v>0</v>
      </c>
      <c r="S18" s="114"/>
      <c r="T18" s="114"/>
      <c r="U18" s="114"/>
      <c r="V18" s="114"/>
    </row>
    <row r="19" spans="1:22" s="13" customFormat="1" ht="60" customHeight="1" x14ac:dyDescent="0.3">
      <c r="A19" s="114"/>
      <c r="B19" s="391"/>
      <c r="C19" s="392"/>
      <c r="D19" s="393"/>
      <c r="E19" s="394"/>
      <c r="F19" s="394"/>
      <c r="G19" s="395"/>
      <c r="H19" s="339"/>
      <c r="I19" s="339"/>
      <c r="J19" s="339"/>
      <c r="K19" s="339"/>
      <c r="L19" s="121"/>
      <c r="M19" s="122"/>
      <c r="N19" s="123" t="e">
        <f t="shared" si="2"/>
        <v>#DIV/0!</v>
      </c>
      <c r="O19" s="124">
        <f t="shared" si="3"/>
        <v>0</v>
      </c>
      <c r="P19" s="125"/>
      <c r="Q19" s="129">
        <f t="shared" si="4"/>
        <v>0</v>
      </c>
      <c r="R19" s="126">
        <f t="shared" si="5"/>
        <v>0</v>
      </c>
      <c r="S19" s="114"/>
      <c r="T19" s="114"/>
      <c r="U19" s="114"/>
      <c r="V19" s="114"/>
    </row>
    <row r="20" spans="1:22" s="13" customFormat="1" ht="60" customHeight="1" x14ac:dyDescent="0.3">
      <c r="A20" s="114"/>
      <c r="B20" s="391"/>
      <c r="C20" s="392"/>
      <c r="D20" s="393"/>
      <c r="E20" s="394"/>
      <c r="F20" s="394"/>
      <c r="G20" s="395"/>
      <c r="H20" s="358"/>
      <c r="I20" s="358"/>
      <c r="J20" s="358"/>
      <c r="K20" s="358"/>
      <c r="L20" s="121"/>
      <c r="M20" s="122"/>
      <c r="N20" s="123" t="e">
        <f t="shared" ref="N20:N22" si="6">L20/$D$7</f>
        <v>#DIV/0!</v>
      </c>
      <c r="O20" s="124">
        <f t="shared" ref="O20:O22" si="7">L20*M20</f>
        <v>0</v>
      </c>
      <c r="P20" s="125"/>
      <c r="Q20" s="129">
        <f t="shared" ref="Q20:Q22" si="8">O20*P20</f>
        <v>0</v>
      </c>
      <c r="R20" s="126">
        <f t="shared" ref="R20:R22" si="9">ROUND(O20,0)</f>
        <v>0</v>
      </c>
      <c r="S20" s="114"/>
      <c r="T20" s="114"/>
      <c r="U20" s="114"/>
      <c r="V20" s="114"/>
    </row>
    <row r="21" spans="1:22" s="13" customFormat="1" ht="60" customHeight="1" x14ac:dyDescent="0.3">
      <c r="A21" s="114"/>
      <c r="B21" s="391"/>
      <c r="C21" s="392"/>
      <c r="D21" s="393"/>
      <c r="E21" s="394"/>
      <c r="F21" s="394"/>
      <c r="G21" s="395"/>
      <c r="H21" s="358"/>
      <c r="I21" s="358"/>
      <c r="J21" s="358"/>
      <c r="K21" s="358"/>
      <c r="L21" s="121"/>
      <c r="M21" s="122"/>
      <c r="N21" s="123" t="e">
        <f t="shared" si="6"/>
        <v>#DIV/0!</v>
      </c>
      <c r="O21" s="124">
        <f t="shared" si="7"/>
        <v>0</v>
      </c>
      <c r="P21" s="125"/>
      <c r="Q21" s="129">
        <f t="shared" si="8"/>
        <v>0</v>
      </c>
      <c r="R21" s="126">
        <f t="shared" si="9"/>
        <v>0</v>
      </c>
      <c r="S21" s="114"/>
      <c r="T21" s="114"/>
      <c r="U21" s="114"/>
      <c r="V21" s="114"/>
    </row>
    <row r="22" spans="1:22" s="13" customFormat="1" ht="60" customHeight="1" x14ac:dyDescent="0.3">
      <c r="A22" s="114"/>
      <c r="B22" s="391"/>
      <c r="C22" s="392"/>
      <c r="D22" s="393"/>
      <c r="E22" s="394"/>
      <c r="F22" s="394"/>
      <c r="G22" s="395"/>
      <c r="H22" s="358"/>
      <c r="I22" s="358"/>
      <c r="J22" s="358"/>
      <c r="K22" s="358"/>
      <c r="L22" s="121"/>
      <c r="M22" s="122"/>
      <c r="N22" s="123" t="e">
        <f t="shared" si="6"/>
        <v>#DIV/0!</v>
      </c>
      <c r="O22" s="124">
        <f t="shared" si="7"/>
        <v>0</v>
      </c>
      <c r="P22" s="125"/>
      <c r="Q22" s="129">
        <f t="shared" si="8"/>
        <v>0</v>
      </c>
      <c r="R22" s="126">
        <f t="shared" si="9"/>
        <v>0</v>
      </c>
      <c r="S22" s="114"/>
      <c r="T22" s="114"/>
      <c r="U22" s="114"/>
      <c r="V22" s="114"/>
    </row>
    <row r="23" spans="1:22" s="13" customFormat="1" ht="60" customHeight="1" x14ac:dyDescent="0.3">
      <c r="A23" s="114"/>
      <c r="B23" s="391"/>
      <c r="C23" s="392"/>
      <c r="D23" s="393"/>
      <c r="E23" s="394"/>
      <c r="F23" s="394"/>
      <c r="G23" s="395"/>
      <c r="H23" s="339"/>
      <c r="I23" s="339"/>
      <c r="J23" s="339"/>
      <c r="K23" s="339"/>
      <c r="L23" s="121"/>
      <c r="M23" s="122"/>
      <c r="N23" s="123" t="e">
        <f t="shared" si="2"/>
        <v>#DIV/0!</v>
      </c>
      <c r="O23" s="124">
        <f t="shared" si="3"/>
        <v>0</v>
      </c>
      <c r="P23" s="125"/>
      <c r="Q23" s="129">
        <f t="shared" si="4"/>
        <v>0</v>
      </c>
      <c r="R23" s="126">
        <f t="shared" si="5"/>
        <v>0</v>
      </c>
      <c r="S23" s="114"/>
      <c r="T23" s="114"/>
      <c r="U23" s="114"/>
      <c r="V23" s="114"/>
    </row>
    <row r="24" spans="1:22" s="13" customFormat="1" ht="60" customHeight="1" x14ac:dyDescent="0.3">
      <c r="A24" s="114"/>
      <c r="B24" s="391"/>
      <c r="C24" s="392"/>
      <c r="D24" s="393"/>
      <c r="E24" s="394"/>
      <c r="F24" s="394"/>
      <c r="G24" s="395"/>
      <c r="H24" s="339"/>
      <c r="I24" s="339"/>
      <c r="J24" s="339"/>
      <c r="K24" s="339"/>
      <c r="L24" s="121"/>
      <c r="M24" s="122"/>
      <c r="N24" s="123" t="e">
        <f t="shared" si="2"/>
        <v>#DIV/0!</v>
      </c>
      <c r="O24" s="124">
        <f t="shared" si="3"/>
        <v>0</v>
      </c>
      <c r="P24" s="125"/>
      <c r="Q24" s="129">
        <f t="shared" si="4"/>
        <v>0</v>
      </c>
      <c r="R24" s="126">
        <f t="shared" si="5"/>
        <v>0</v>
      </c>
      <c r="S24" s="114"/>
      <c r="T24" s="114"/>
      <c r="U24" s="114"/>
      <c r="V24" s="114"/>
    </row>
    <row r="25" spans="1:22" s="13" customFormat="1" ht="60" customHeight="1" x14ac:dyDescent="0.3">
      <c r="A25" s="114"/>
      <c r="B25" s="391"/>
      <c r="C25" s="392"/>
      <c r="D25" s="393"/>
      <c r="E25" s="394"/>
      <c r="F25" s="394"/>
      <c r="G25" s="395"/>
      <c r="H25" s="339"/>
      <c r="I25" s="339"/>
      <c r="J25" s="339"/>
      <c r="K25" s="339"/>
      <c r="L25" s="121"/>
      <c r="M25" s="122"/>
      <c r="N25" s="123" t="e">
        <f t="shared" si="2"/>
        <v>#DIV/0!</v>
      </c>
      <c r="O25" s="124">
        <f t="shared" si="3"/>
        <v>0</v>
      </c>
      <c r="P25" s="125"/>
      <c r="Q25" s="129">
        <f t="shared" si="4"/>
        <v>0</v>
      </c>
      <c r="R25" s="126">
        <f t="shared" si="5"/>
        <v>0</v>
      </c>
      <c r="S25" s="114"/>
      <c r="T25" s="114"/>
      <c r="U25" s="114"/>
      <c r="V25" s="114"/>
    </row>
    <row r="26" spans="1:22" s="13" customFormat="1" ht="60" customHeight="1" x14ac:dyDescent="0.3">
      <c r="A26" s="114"/>
      <c r="B26" s="391"/>
      <c r="C26" s="392"/>
      <c r="D26" s="393"/>
      <c r="E26" s="394"/>
      <c r="F26" s="394"/>
      <c r="G26" s="395"/>
      <c r="H26" s="339"/>
      <c r="I26" s="339"/>
      <c r="J26" s="339"/>
      <c r="K26" s="339"/>
      <c r="L26" s="121"/>
      <c r="M26" s="122"/>
      <c r="N26" s="123" t="e">
        <f t="shared" si="2"/>
        <v>#DIV/0!</v>
      </c>
      <c r="O26" s="124">
        <f t="shared" si="3"/>
        <v>0</v>
      </c>
      <c r="P26" s="125"/>
      <c r="Q26" s="129">
        <f t="shared" si="4"/>
        <v>0</v>
      </c>
      <c r="R26" s="126">
        <f t="shared" si="5"/>
        <v>0</v>
      </c>
      <c r="S26" s="114"/>
      <c r="T26" s="114"/>
      <c r="U26" s="114"/>
      <c r="V26" s="114"/>
    </row>
    <row r="27" spans="1:22" ht="18.600000000000001" customHeight="1" x14ac:dyDescent="0.3">
      <c r="A27" s="114"/>
      <c r="B27" s="411" t="s">
        <v>362</v>
      </c>
      <c r="C27" s="412"/>
      <c r="D27" s="412"/>
      <c r="E27" s="412"/>
      <c r="F27" s="412"/>
      <c r="G27" s="412"/>
      <c r="H27" s="412"/>
      <c r="I27" s="412"/>
      <c r="J27" s="412"/>
      <c r="K27" s="412"/>
      <c r="L27" s="412"/>
      <c r="M27" s="412"/>
      <c r="N27" s="412"/>
      <c r="O27" s="412"/>
      <c r="P27" s="413"/>
      <c r="Q27" s="117">
        <f>SUM(Q17:Q26)</f>
        <v>0</v>
      </c>
      <c r="R27" s="128">
        <f>SUM(R17:R26)</f>
        <v>0</v>
      </c>
      <c r="S27" s="114"/>
      <c r="T27" s="114">
        <f>R27+Q27</f>
        <v>0</v>
      </c>
      <c r="U27" s="114"/>
      <c r="V27" s="114"/>
    </row>
    <row r="28" spans="1:22" ht="15.75" customHeight="1" x14ac:dyDescent="0.3">
      <c r="A28" s="114"/>
      <c r="B28" s="401" t="s">
        <v>53</v>
      </c>
      <c r="C28" s="402"/>
      <c r="D28" s="402"/>
      <c r="E28" s="402"/>
      <c r="F28" s="402"/>
      <c r="G28" s="402"/>
      <c r="H28" s="402"/>
      <c r="I28" s="402"/>
      <c r="J28" s="402"/>
      <c r="K28" s="402"/>
      <c r="L28" s="402"/>
      <c r="M28" s="402"/>
      <c r="N28" s="402"/>
      <c r="O28" s="402"/>
      <c r="P28" s="402"/>
      <c r="Q28" s="402"/>
      <c r="R28" s="403"/>
      <c r="S28" s="114"/>
      <c r="T28" s="114"/>
      <c r="U28" s="114"/>
      <c r="V28" s="114"/>
    </row>
    <row r="29" spans="1:22" ht="49.5" customHeight="1" x14ac:dyDescent="0.3">
      <c r="A29" s="114"/>
      <c r="B29" s="417" t="s">
        <v>46</v>
      </c>
      <c r="C29" s="418"/>
      <c r="D29" s="417" t="s">
        <v>47</v>
      </c>
      <c r="E29" s="419"/>
      <c r="F29" s="419"/>
      <c r="G29" s="419"/>
      <c r="H29" s="417"/>
      <c r="I29" s="419"/>
      <c r="J29" s="419"/>
      <c r="K29" s="418"/>
      <c r="L29" s="338" t="s">
        <v>48</v>
      </c>
      <c r="M29" s="338" t="s">
        <v>49</v>
      </c>
      <c r="N29" s="338" t="s">
        <v>1</v>
      </c>
      <c r="O29" s="338" t="s">
        <v>76</v>
      </c>
      <c r="P29" s="338" t="s">
        <v>4</v>
      </c>
      <c r="Q29" s="338" t="s">
        <v>36</v>
      </c>
      <c r="R29" s="338" t="s">
        <v>50</v>
      </c>
      <c r="S29" s="114"/>
      <c r="T29" s="114"/>
      <c r="U29" s="114"/>
      <c r="V29" s="114"/>
    </row>
    <row r="30" spans="1:22" s="13" customFormat="1" ht="60" customHeight="1" x14ac:dyDescent="0.3">
      <c r="A30" s="114"/>
      <c r="B30" s="393"/>
      <c r="C30" s="395"/>
      <c r="D30" s="393"/>
      <c r="E30" s="394"/>
      <c r="F30" s="394"/>
      <c r="G30" s="395"/>
      <c r="H30" s="427"/>
      <c r="I30" s="428"/>
      <c r="J30" s="428"/>
      <c r="K30" s="429"/>
      <c r="L30" s="131"/>
      <c r="M30" s="132"/>
      <c r="N30" s="123" t="e">
        <f t="shared" ref="N30:N31" si="10">L30/$D$7</f>
        <v>#DIV/0!</v>
      </c>
      <c r="O30" s="124">
        <f t="shared" ref="O30:O31" si="11">L30*M30</f>
        <v>0</v>
      </c>
      <c r="P30" s="133"/>
      <c r="Q30" s="129">
        <f t="shared" ref="Q30:Q31" si="12">O30*P30</f>
        <v>0</v>
      </c>
      <c r="R30" s="126">
        <f t="shared" ref="R30:R31" si="13">ROUND(O30,0)</f>
        <v>0</v>
      </c>
      <c r="S30" s="114"/>
      <c r="T30" s="114"/>
      <c r="U30" s="114"/>
      <c r="V30" s="114"/>
    </row>
    <row r="31" spans="1:22" s="13" customFormat="1" ht="60" customHeight="1" x14ac:dyDescent="0.3">
      <c r="A31" s="114"/>
      <c r="B31" s="393"/>
      <c r="C31" s="395"/>
      <c r="D31" s="393"/>
      <c r="E31" s="394"/>
      <c r="F31" s="394"/>
      <c r="G31" s="395"/>
      <c r="H31" s="427"/>
      <c r="I31" s="428"/>
      <c r="J31" s="428"/>
      <c r="K31" s="429"/>
      <c r="L31" s="131"/>
      <c r="M31" s="132"/>
      <c r="N31" s="123" t="e">
        <f t="shared" si="10"/>
        <v>#DIV/0!</v>
      </c>
      <c r="O31" s="124">
        <f t="shared" si="11"/>
        <v>0</v>
      </c>
      <c r="P31" s="133"/>
      <c r="Q31" s="129">
        <f t="shared" si="12"/>
        <v>0</v>
      </c>
      <c r="R31" s="126">
        <f t="shared" si="13"/>
        <v>0</v>
      </c>
      <c r="S31" s="114"/>
      <c r="T31" s="114"/>
      <c r="U31" s="114"/>
      <c r="V31" s="114"/>
    </row>
    <row r="32" spans="1:22" ht="18.600000000000001" customHeight="1" x14ac:dyDescent="0.3">
      <c r="A32" s="114"/>
      <c r="B32" s="423" t="s">
        <v>86</v>
      </c>
      <c r="C32" s="424"/>
      <c r="D32" s="424"/>
      <c r="E32" s="424"/>
      <c r="F32" s="424"/>
      <c r="G32" s="424"/>
      <c r="H32" s="424"/>
      <c r="I32" s="424"/>
      <c r="J32" s="424"/>
      <c r="K32" s="424"/>
      <c r="L32" s="424"/>
      <c r="M32" s="424"/>
      <c r="N32" s="424"/>
      <c r="O32" s="424"/>
      <c r="P32" s="425"/>
      <c r="Q32" s="130">
        <f>SUM(Q30:Q31)</f>
        <v>0</v>
      </c>
      <c r="R32" s="134">
        <f>SUM(R30:R31)</f>
        <v>0</v>
      </c>
      <c r="S32" s="114"/>
      <c r="T32" s="114">
        <f>R32+Q32</f>
        <v>0</v>
      </c>
      <c r="U32" s="114"/>
      <c r="V32" s="114"/>
    </row>
    <row r="33" spans="1:22" ht="15.75" customHeight="1" x14ac:dyDescent="0.3">
      <c r="A33" s="114"/>
      <c r="B33" s="401" t="s">
        <v>68</v>
      </c>
      <c r="C33" s="402"/>
      <c r="D33" s="402"/>
      <c r="E33" s="402"/>
      <c r="F33" s="402"/>
      <c r="G33" s="402"/>
      <c r="H33" s="402"/>
      <c r="I33" s="402"/>
      <c r="J33" s="402"/>
      <c r="K33" s="402"/>
      <c r="L33" s="402"/>
      <c r="M33" s="402"/>
      <c r="N33" s="402"/>
      <c r="O33" s="402"/>
      <c r="P33" s="402"/>
      <c r="Q33" s="402"/>
      <c r="R33" s="403"/>
      <c r="S33" s="114"/>
      <c r="T33" s="114"/>
      <c r="U33" s="114"/>
      <c r="V33" s="114"/>
    </row>
    <row r="34" spans="1:22" ht="15.95" customHeight="1" x14ac:dyDescent="0.3">
      <c r="A34" s="114"/>
      <c r="B34" s="426" t="s">
        <v>78</v>
      </c>
      <c r="C34" s="426"/>
      <c r="D34" s="417" t="s">
        <v>77</v>
      </c>
      <c r="E34" s="419"/>
      <c r="F34" s="419"/>
      <c r="G34" s="419"/>
      <c r="H34" s="419"/>
      <c r="I34" s="419"/>
      <c r="J34" s="419"/>
      <c r="K34" s="419"/>
      <c r="L34" s="419"/>
      <c r="M34" s="419"/>
      <c r="N34" s="419"/>
      <c r="O34" s="419"/>
      <c r="P34" s="419"/>
      <c r="Q34" s="337"/>
      <c r="R34" s="338" t="s">
        <v>50</v>
      </c>
      <c r="S34" s="114"/>
      <c r="T34" s="114"/>
      <c r="U34" s="114"/>
      <c r="V34" s="114"/>
    </row>
    <row r="35" spans="1:22" s="13" customFormat="1" ht="30" customHeight="1" x14ac:dyDescent="0.3">
      <c r="A35" s="114"/>
      <c r="B35" s="432"/>
      <c r="C35" s="432"/>
      <c r="D35" s="393"/>
      <c r="E35" s="394"/>
      <c r="F35" s="394"/>
      <c r="G35" s="394"/>
      <c r="H35" s="394"/>
      <c r="I35" s="394"/>
      <c r="J35" s="394"/>
      <c r="K35" s="394"/>
      <c r="L35" s="394"/>
      <c r="M35" s="394"/>
      <c r="N35" s="394"/>
      <c r="O35" s="394"/>
      <c r="P35" s="394"/>
      <c r="Q35" s="336"/>
      <c r="R35" s="138"/>
      <c r="S35" s="114"/>
      <c r="T35" s="114"/>
      <c r="U35" s="114"/>
      <c r="V35" s="114"/>
    </row>
    <row r="36" spans="1:22" s="13" customFormat="1" ht="30" customHeight="1" x14ac:dyDescent="0.3">
      <c r="A36" s="114"/>
      <c r="B36" s="432"/>
      <c r="C36" s="432"/>
      <c r="D36" s="393"/>
      <c r="E36" s="394"/>
      <c r="F36" s="394"/>
      <c r="G36" s="394"/>
      <c r="H36" s="394"/>
      <c r="I36" s="394"/>
      <c r="J36" s="394"/>
      <c r="K36" s="394"/>
      <c r="L36" s="394"/>
      <c r="M36" s="394"/>
      <c r="N36" s="394"/>
      <c r="O36" s="394"/>
      <c r="P36" s="394"/>
      <c r="Q36" s="336"/>
      <c r="R36" s="138"/>
      <c r="S36" s="114"/>
      <c r="T36" s="114"/>
      <c r="U36" s="114"/>
      <c r="V36" s="114"/>
    </row>
    <row r="37" spans="1:22" ht="18.600000000000001" customHeight="1" x14ac:dyDescent="0.3">
      <c r="A37" s="114"/>
      <c r="B37" s="423" t="s">
        <v>56</v>
      </c>
      <c r="C37" s="424"/>
      <c r="D37" s="424"/>
      <c r="E37" s="424"/>
      <c r="F37" s="424"/>
      <c r="G37" s="424"/>
      <c r="H37" s="424"/>
      <c r="I37" s="424"/>
      <c r="J37" s="424"/>
      <c r="K37" s="424"/>
      <c r="L37" s="424"/>
      <c r="M37" s="424"/>
      <c r="N37" s="424"/>
      <c r="O37" s="424"/>
      <c r="P37" s="424"/>
      <c r="Q37" s="425"/>
      <c r="R37" s="134">
        <f>R35+R36</f>
        <v>0</v>
      </c>
      <c r="S37" s="114"/>
      <c r="T37" s="114"/>
      <c r="U37" s="114"/>
      <c r="V37" s="114"/>
    </row>
    <row r="38" spans="1:22" ht="15.75" customHeight="1" x14ac:dyDescent="0.3">
      <c r="A38" s="114"/>
      <c r="B38" s="401" t="s">
        <v>69</v>
      </c>
      <c r="C38" s="402"/>
      <c r="D38" s="402"/>
      <c r="E38" s="402"/>
      <c r="F38" s="402"/>
      <c r="G38" s="402"/>
      <c r="H38" s="402"/>
      <c r="I38" s="402"/>
      <c r="J38" s="402"/>
      <c r="K38" s="402"/>
      <c r="L38" s="402"/>
      <c r="M38" s="402"/>
      <c r="N38" s="402"/>
      <c r="O38" s="402"/>
      <c r="P38" s="402"/>
      <c r="Q38" s="402"/>
      <c r="R38" s="403"/>
      <c r="S38" s="114"/>
      <c r="T38" s="114"/>
      <c r="U38" s="114"/>
      <c r="V38" s="114"/>
    </row>
    <row r="39" spans="1:22" ht="16.5" customHeight="1" x14ac:dyDescent="0.3">
      <c r="A39" s="114"/>
      <c r="B39" s="414"/>
      <c r="C39" s="415"/>
      <c r="D39" s="415" t="s">
        <v>54</v>
      </c>
      <c r="E39" s="415"/>
      <c r="F39" s="415"/>
      <c r="G39" s="415"/>
      <c r="H39" s="415"/>
      <c r="I39" s="415"/>
      <c r="J39" s="415"/>
      <c r="K39" s="415"/>
      <c r="L39" s="415"/>
      <c r="M39" s="415"/>
      <c r="N39" s="415"/>
      <c r="O39" s="415"/>
      <c r="P39" s="415"/>
      <c r="Q39" s="416"/>
      <c r="R39" s="338" t="s">
        <v>55</v>
      </c>
      <c r="S39" s="114"/>
      <c r="T39" s="114"/>
      <c r="U39" s="114"/>
      <c r="V39" s="114"/>
    </row>
    <row r="40" spans="1:22" s="13" customFormat="1" ht="30" customHeight="1" x14ac:dyDescent="0.3">
      <c r="A40" s="114"/>
      <c r="B40" s="430" t="s">
        <v>79</v>
      </c>
      <c r="C40" s="430"/>
      <c r="D40" s="431"/>
      <c r="E40" s="431"/>
      <c r="F40" s="431"/>
      <c r="G40" s="431"/>
      <c r="H40" s="431"/>
      <c r="I40" s="431"/>
      <c r="J40" s="431"/>
      <c r="K40" s="431"/>
      <c r="L40" s="431"/>
      <c r="M40" s="431"/>
      <c r="N40" s="431"/>
      <c r="O40" s="431"/>
      <c r="P40" s="431"/>
      <c r="Q40" s="431"/>
      <c r="R40" s="139">
        <f>Q14</f>
        <v>0</v>
      </c>
      <c r="S40" s="114"/>
      <c r="T40" s="114"/>
      <c r="U40" s="114"/>
      <c r="V40" s="114"/>
    </row>
    <row r="41" spans="1:22" s="13" customFormat="1" ht="30" customHeight="1" x14ac:dyDescent="0.3">
      <c r="A41" s="114"/>
      <c r="B41" s="430" t="s">
        <v>80</v>
      </c>
      <c r="C41" s="430"/>
      <c r="D41" s="431"/>
      <c r="E41" s="431"/>
      <c r="F41" s="431"/>
      <c r="G41" s="431"/>
      <c r="H41" s="431"/>
      <c r="I41" s="431"/>
      <c r="J41" s="431"/>
      <c r="K41" s="431"/>
      <c r="L41" s="431"/>
      <c r="M41" s="431"/>
      <c r="N41" s="431"/>
      <c r="O41" s="431"/>
      <c r="P41" s="431"/>
      <c r="Q41" s="431"/>
      <c r="R41" s="139">
        <f>ROUND(Q27,0)</f>
        <v>0</v>
      </c>
      <c r="S41" s="114"/>
      <c r="T41" s="114"/>
      <c r="U41" s="114"/>
      <c r="V41" s="114"/>
    </row>
    <row r="42" spans="1:22" s="13" customFormat="1" ht="30" customHeight="1" x14ac:dyDescent="0.3">
      <c r="A42" s="114"/>
      <c r="B42" s="430" t="s">
        <v>81</v>
      </c>
      <c r="C42" s="430"/>
      <c r="D42" s="431"/>
      <c r="E42" s="431"/>
      <c r="F42" s="431"/>
      <c r="G42" s="431"/>
      <c r="H42" s="431"/>
      <c r="I42" s="431"/>
      <c r="J42" s="431"/>
      <c r="K42" s="431"/>
      <c r="L42" s="431"/>
      <c r="M42" s="431"/>
      <c r="N42" s="431"/>
      <c r="O42" s="431"/>
      <c r="P42" s="431"/>
      <c r="Q42" s="431"/>
      <c r="R42" s="139">
        <f>ROUND(Q32,0)</f>
        <v>0</v>
      </c>
      <c r="S42" s="114"/>
      <c r="T42" s="114"/>
      <c r="U42" s="114"/>
      <c r="V42" s="114"/>
    </row>
    <row r="43" spans="1:22" ht="18.600000000000001" customHeight="1" x14ac:dyDescent="0.3">
      <c r="A43" s="114"/>
      <c r="B43" s="411" t="s">
        <v>60</v>
      </c>
      <c r="C43" s="412"/>
      <c r="D43" s="412"/>
      <c r="E43" s="412"/>
      <c r="F43" s="412"/>
      <c r="G43" s="412"/>
      <c r="H43" s="412"/>
      <c r="I43" s="412"/>
      <c r="J43" s="412"/>
      <c r="K43" s="412"/>
      <c r="L43" s="412"/>
      <c r="M43" s="412"/>
      <c r="N43" s="412"/>
      <c r="O43" s="412"/>
      <c r="P43" s="412"/>
      <c r="Q43" s="413"/>
      <c r="R43" s="140">
        <f>SUM(R40:R42)</f>
        <v>0</v>
      </c>
      <c r="S43" s="114"/>
      <c r="T43" s="114"/>
      <c r="U43" s="114"/>
      <c r="V43" s="114"/>
    </row>
    <row r="44" spans="1:22" ht="15.75" customHeight="1" x14ac:dyDescent="0.3">
      <c r="A44" s="114"/>
      <c r="B44" s="408" t="s">
        <v>70</v>
      </c>
      <c r="C44" s="409"/>
      <c r="D44" s="409"/>
      <c r="E44" s="409"/>
      <c r="F44" s="409"/>
      <c r="G44" s="409"/>
      <c r="H44" s="409"/>
      <c r="I44" s="409"/>
      <c r="J44" s="409"/>
      <c r="K44" s="409"/>
      <c r="L44" s="409"/>
      <c r="M44" s="409"/>
      <c r="N44" s="409"/>
      <c r="O44" s="409"/>
      <c r="P44" s="409"/>
      <c r="Q44" s="409"/>
      <c r="R44" s="410"/>
      <c r="S44" s="114"/>
      <c r="T44" s="114"/>
      <c r="U44" s="114"/>
      <c r="V44" s="114"/>
    </row>
    <row r="45" spans="1:22" ht="49.5" customHeight="1" x14ac:dyDescent="0.3">
      <c r="A45" s="114"/>
      <c r="B45" s="436" t="s">
        <v>372</v>
      </c>
      <c r="C45" s="437"/>
      <c r="D45" s="442" t="s">
        <v>373</v>
      </c>
      <c r="E45" s="440"/>
      <c r="F45" s="440" t="s">
        <v>122</v>
      </c>
      <c r="G45" s="440"/>
      <c r="H45" s="440"/>
      <c r="I45" s="440"/>
      <c r="J45" s="440"/>
      <c r="K45" s="440"/>
      <c r="L45" s="440"/>
      <c r="M45" s="441"/>
      <c r="N45" s="160" t="s">
        <v>58</v>
      </c>
      <c r="O45" s="161"/>
      <c r="P45" s="141" t="s">
        <v>59</v>
      </c>
      <c r="Q45" s="142"/>
      <c r="R45" s="115" t="s">
        <v>50</v>
      </c>
      <c r="S45" s="114"/>
      <c r="T45" s="114"/>
      <c r="U45" s="114"/>
      <c r="V45" s="114"/>
    </row>
    <row r="46" spans="1:22" ht="39.950000000000003" customHeight="1" x14ac:dyDescent="0.3">
      <c r="A46" s="114"/>
      <c r="B46" s="438"/>
      <c r="C46" s="438"/>
      <c r="D46" s="439"/>
      <c r="E46" s="439"/>
      <c r="F46" s="439"/>
      <c r="G46" s="439"/>
      <c r="H46" s="439"/>
      <c r="I46" s="439"/>
      <c r="J46" s="439"/>
      <c r="K46" s="439"/>
      <c r="L46" s="439"/>
      <c r="M46" s="439"/>
      <c r="N46" s="158"/>
      <c r="O46" s="159"/>
      <c r="P46" s="184"/>
      <c r="Q46" s="135"/>
      <c r="R46" s="143">
        <f>ROUND(N46*P46,0)</f>
        <v>0</v>
      </c>
      <c r="S46" s="114"/>
      <c r="T46" s="176">
        <f>IF(B46="Sub Grantee",R46,0)</f>
        <v>0</v>
      </c>
      <c r="U46" s="176">
        <f>IF(B46="Sub Grantee",D46,0)</f>
        <v>0</v>
      </c>
      <c r="V46" s="114"/>
    </row>
    <row r="47" spans="1:22" ht="39.950000000000003" customHeight="1" x14ac:dyDescent="0.3">
      <c r="A47" s="114"/>
      <c r="B47" s="438"/>
      <c r="C47" s="438"/>
      <c r="D47" s="439"/>
      <c r="E47" s="439"/>
      <c r="F47" s="439"/>
      <c r="G47" s="439"/>
      <c r="H47" s="439"/>
      <c r="I47" s="439"/>
      <c r="J47" s="439"/>
      <c r="K47" s="439"/>
      <c r="L47" s="439"/>
      <c r="M47" s="439"/>
      <c r="N47" s="158"/>
      <c r="O47" s="159"/>
      <c r="P47" s="184"/>
      <c r="Q47" s="135"/>
      <c r="R47" s="143">
        <f t="shared" ref="R47:R49" si="14">ROUND(N47*P47,0)</f>
        <v>0</v>
      </c>
      <c r="S47" s="114"/>
      <c r="T47" s="176">
        <f t="shared" ref="T47:T49" si="15">IF(B47="Sub Grantee",R47,0)</f>
        <v>0</v>
      </c>
      <c r="U47" s="176">
        <f t="shared" ref="U47:U49" si="16">IF(B47="Sub Grantee",D47,0)</f>
        <v>0</v>
      </c>
      <c r="V47" s="114"/>
    </row>
    <row r="48" spans="1:22" ht="39.950000000000003" customHeight="1" x14ac:dyDescent="0.3">
      <c r="A48" s="114"/>
      <c r="B48" s="438"/>
      <c r="C48" s="438"/>
      <c r="D48" s="439"/>
      <c r="E48" s="439"/>
      <c r="F48" s="439"/>
      <c r="G48" s="439"/>
      <c r="H48" s="439"/>
      <c r="I48" s="439"/>
      <c r="J48" s="439"/>
      <c r="K48" s="439"/>
      <c r="L48" s="439"/>
      <c r="M48" s="439"/>
      <c r="N48" s="158"/>
      <c r="O48" s="159"/>
      <c r="P48" s="184"/>
      <c r="Q48" s="135"/>
      <c r="R48" s="143">
        <f t="shared" si="14"/>
        <v>0</v>
      </c>
      <c r="S48" s="114"/>
      <c r="T48" s="176">
        <f t="shared" si="15"/>
        <v>0</v>
      </c>
      <c r="U48" s="176">
        <f t="shared" si="16"/>
        <v>0</v>
      </c>
      <c r="V48" s="114"/>
    </row>
    <row r="49" spans="1:22" ht="39.950000000000003" customHeight="1" x14ac:dyDescent="0.3">
      <c r="A49" s="114"/>
      <c r="B49" s="438"/>
      <c r="C49" s="438"/>
      <c r="D49" s="439"/>
      <c r="E49" s="439"/>
      <c r="F49" s="439"/>
      <c r="G49" s="439"/>
      <c r="H49" s="439"/>
      <c r="I49" s="439"/>
      <c r="J49" s="439"/>
      <c r="K49" s="439"/>
      <c r="L49" s="439"/>
      <c r="M49" s="439"/>
      <c r="N49" s="158"/>
      <c r="O49" s="159"/>
      <c r="P49" s="184"/>
      <c r="Q49" s="135"/>
      <c r="R49" s="143">
        <f t="shared" si="14"/>
        <v>0</v>
      </c>
      <c r="S49" s="114"/>
      <c r="T49" s="176">
        <f t="shared" si="15"/>
        <v>0</v>
      </c>
      <c r="U49" s="176">
        <f t="shared" si="16"/>
        <v>0</v>
      </c>
      <c r="V49" s="114"/>
    </row>
    <row r="50" spans="1:22" ht="18.600000000000001" customHeight="1" x14ac:dyDescent="0.3">
      <c r="A50" s="114"/>
      <c r="B50" s="433" t="s">
        <v>62</v>
      </c>
      <c r="C50" s="434"/>
      <c r="D50" s="434"/>
      <c r="E50" s="434"/>
      <c r="F50" s="434"/>
      <c r="G50" s="434"/>
      <c r="H50" s="434"/>
      <c r="I50" s="434"/>
      <c r="J50" s="434"/>
      <c r="K50" s="434"/>
      <c r="L50" s="434"/>
      <c r="M50" s="434"/>
      <c r="N50" s="434"/>
      <c r="O50" s="434"/>
      <c r="P50" s="434"/>
      <c r="Q50" s="435"/>
      <c r="R50" s="143">
        <f>SUM(R46:R49)</f>
        <v>0</v>
      </c>
      <c r="S50" s="114"/>
      <c r="T50" s="176">
        <f>SUM(T46:T49)</f>
        <v>0</v>
      </c>
      <c r="U50" s="114"/>
      <c r="V50" s="114"/>
    </row>
    <row r="51" spans="1:22" ht="15.75" customHeight="1" x14ac:dyDescent="0.3">
      <c r="A51" s="114"/>
      <c r="B51" s="408" t="s">
        <v>71</v>
      </c>
      <c r="C51" s="409"/>
      <c r="D51" s="409"/>
      <c r="E51" s="409"/>
      <c r="F51" s="409"/>
      <c r="G51" s="409"/>
      <c r="H51" s="409"/>
      <c r="I51" s="409"/>
      <c r="J51" s="409"/>
      <c r="K51" s="409"/>
      <c r="L51" s="409"/>
      <c r="M51" s="409"/>
      <c r="N51" s="409"/>
      <c r="O51" s="409"/>
      <c r="P51" s="409"/>
      <c r="Q51" s="409"/>
      <c r="R51" s="410"/>
      <c r="S51" s="114"/>
      <c r="T51" s="114"/>
      <c r="U51" s="114"/>
      <c r="V51" s="114"/>
    </row>
    <row r="52" spans="1:22" ht="49.5" customHeight="1" x14ac:dyDescent="0.3">
      <c r="A52" s="114"/>
      <c r="B52" s="427" t="s">
        <v>57</v>
      </c>
      <c r="C52" s="429"/>
      <c r="D52" s="427" t="s">
        <v>61</v>
      </c>
      <c r="E52" s="428"/>
      <c r="F52" s="428"/>
      <c r="G52" s="428"/>
      <c r="H52" s="428"/>
      <c r="I52" s="428"/>
      <c r="J52" s="428"/>
      <c r="K52" s="428"/>
      <c r="L52" s="428"/>
      <c r="M52" s="428"/>
      <c r="N52" s="428"/>
      <c r="O52" s="428"/>
      <c r="P52" s="428"/>
      <c r="Q52" s="429"/>
      <c r="R52" s="338" t="s">
        <v>50</v>
      </c>
      <c r="S52" s="114"/>
      <c r="T52" s="114"/>
      <c r="U52" s="114"/>
      <c r="V52" s="114"/>
    </row>
    <row r="53" spans="1:22"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114"/>
    </row>
    <row r="54" spans="1:22" ht="50.1" customHeight="1" x14ac:dyDescent="0.3">
      <c r="A54" s="114"/>
      <c r="B54" s="393"/>
      <c r="C54" s="395"/>
      <c r="D54" s="393"/>
      <c r="E54" s="394"/>
      <c r="F54" s="394"/>
      <c r="G54" s="394"/>
      <c r="H54" s="394"/>
      <c r="I54" s="394"/>
      <c r="J54" s="394"/>
      <c r="K54" s="394"/>
      <c r="L54" s="394"/>
      <c r="M54" s="394"/>
      <c r="N54" s="394"/>
      <c r="O54" s="394"/>
      <c r="P54" s="394"/>
      <c r="Q54" s="395"/>
      <c r="R54" s="144"/>
      <c r="S54" s="114"/>
      <c r="T54" s="114"/>
      <c r="U54" s="114"/>
      <c r="V54" s="114"/>
    </row>
    <row r="55" spans="1:22" ht="50.1" customHeight="1" x14ac:dyDescent="0.3">
      <c r="A55" s="114"/>
      <c r="B55" s="393"/>
      <c r="C55" s="395"/>
      <c r="D55" s="393"/>
      <c r="E55" s="394"/>
      <c r="F55" s="394"/>
      <c r="G55" s="394"/>
      <c r="H55" s="394"/>
      <c r="I55" s="394"/>
      <c r="J55" s="394"/>
      <c r="K55" s="394"/>
      <c r="L55" s="394"/>
      <c r="M55" s="394"/>
      <c r="N55" s="394"/>
      <c r="O55" s="394"/>
      <c r="P55" s="394"/>
      <c r="Q55" s="395"/>
      <c r="R55" s="144"/>
      <c r="S55" s="114"/>
      <c r="T55" s="114"/>
      <c r="U55" s="114"/>
      <c r="V55" s="114"/>
    </row>
    <row r="56" spans="1:22" ht="18" customHeight="1" x14ac:dyDescent="0.3">
      <c r="A56" s="114"/>
      <c r="B56" s="411" t="s">
        <v>64</v>
      </c>
      <c r="C56" s="412"/>
      <c r="D56" s="412"/>
      <c r="E56" s="412"/>
      <c r="F56" s="412"/>
      <c r="G56" s="412"/>
      <c r="H56" s="412"/>
      <c r="I56" s="412"/>
      <c r="J56" s="412"/>
      <c r="K56" s="412"/>
      <c r="L56" s="412"/>
      <c r="M56" s="412"/>
      <c r="N56" s="412"/>
      <c r="O56" s="412"/>
      <c r="P56" s="412"/>
      <c r="Q56" s="413"/>
      <c r="R56" s="128">
        <f>SUM(R53:R55)</f>
        <v>0</v>
      </c>
      <c r="S56" s="114"/>
      <c r="T56" s="114"/>
      <c r="U56" s="114"/>
      <c r="V56" s="114"/>
    </row>
    <row r="57" spans="1:22" ht="15.75" customHeight="1" x14ac:dyDescent="0.3">
      <c r="A57" s="114"/>
      <c r="B57" s="401" t="s">
        <v>72</v>
      </c>
      <c r="C57" s="402"/>
      <c r="D57" s="402"/>
      <c r="E57" s="402"/>
      <c r="F57" s="402"/>
      <c r="G57" s="402"/>
      <c r="H57" s="402"/>
      <c r="I57" s="402"/>
      <c r="J57" s="402"/>
      <c r="K57" s="402"/>
      <c r="L57" s="402"/>
      <c r="M57" s="402"/>
      <c r="N57" s="402"/>
      <c r="O57" s="402"/>
      <c r="P57" s="402"/>
      <c r="Q57" s="402"/>
      <c r="R57" s="403"/>
      <c r="S57" s="114"/>
      <c r="T57" s="114"/>
      <c r="U57" s="114"/>
      <c r="V57" s="114"/>
    </row>
    <row r="58" spans="1:22" s="13" customFormat="1" ht="33.75" customHeight="1" x14ac:dyDescent="0.3">
      <c r="A58" s="114"/>
      <c r="B58" s="397" t="s">
        <v>376</v>
      </c>
      <c r="C58" s="397"/>
      <c r="D58" s="397" t="s">
        <v>374</v>
      </c>
      <c r="E58" s="397"/>
      <c r="F58" s="398" t="s">
        <v>375</v>
      </c>
      <c r="G58" s="399"/>
      <c r="H58" s="399"/>
      <c r="I58" s="399"/>
      <c r="J58" s="399"/>
      <c r="K58" s="399"/>
      <c r="L58" s="399"/>
      <c r="M58" s="400"/>
      <c r="N58" s="177" t="s">
        <v>63</v>
      </c>
      <c r="O58" s="145"/>
      <c r="P58" s="177" t="s">
        <v>142</v>
      </c>
      <c r="Q58" s="177" t="s">
        <v>59</v>
      </c>
      <c r="R58" s="178" t="s">
        <v>55</v>
      </c>
      <c r="S58" s="114"/>
      <c r="T58" s="114"/>
      <c r="U58" s="114"/>
      <c r="V58" s="114"/>
    </row>
    <row r="59" spans="1:22" s="13" customFormat="1" ht="33.75" customHeight="1" x14ac:dyDescent="0.3">
      <c r="A59" s="114"/>
      <c r="B59" s="396"/>
      <c r="C59" s="396"/>
      <c r="D59" s="396"/>
      <c r="E59" s="396"/>
      <c r="F59" s="396"/>
      <c r="G59" s="396"/>
      <c r="H59" s="396"/>
      <c r="I59" s="396"/>
      <c r="J59" s="396"/>
      <c r="K59" s="396"/>
      <c r="L59" s="396"/>
      <c r="M59" s="396"/>
      <c r="N59" s="238"/>
      <c r="O59" s="246"/>
      <c r="P59" s="237"/>
      <c r="Q59" s="179"/>
      <c r="R59" s="143">
        <f>ROUND(N59*P59,0)</f>
        <v>0</v>
      </c>
      <c r="S59" s="114"/>
      <c r="T59" s="176">
        <f>IF(B59="Yes",R59,0)</f>
        <v>0</v>
      </c>
      <c r="U59" s="114"/>
      <c r="V59" s="114"/>
    </row>
    <row r="60" spans="1:22" s="13" customFormat="1" ht="33.75" customHeight="1" x14ac:dyDescent="0.3">
      <c r="A60" s="114"/>
      <c r="B60" s="396"/>
      <c r="C60" s="396"/>
      <c r="D60" s="396"/>
      <c r="E60" s="396"/>
      <c r="F60" s="396"/>
      <c r="G60" s="396"/>
      <c r="H60" s="396"/>
      <c r="I60" s="396"/>
      <c r="J60" s="396"/>
      <c r="K60" s="396"/>
      <c r="L60" s="396"/>
      <c r="M60" s="396"/>
      <c r="N60" s="239"/>
      <c r="O60" s="246"/>
      <c r="P60" s="236"/>
      <c r="Q60" s="179"/>
      <c r="R60" s="143">
        <f t="shared" ref="R60:R61" si="17">ROUND(N60*P60,0)</f>
        <v>0</v>
      </c>
      <c r="S60" s="114"/>
      <c r="T60" s="176">
        <f t="shared" ref="T60:T61" si="18">IF(B60="Yes",R60,0)</f>
        <v>0</v>
      </c>
      <c r="U60" s="114"/>
      <c r="V60" s="114"/>
    </row>
    <row r="61" spans="1:22" s="13" customFormat="1" ht="33.75" customHeight="1" x14ac:dyDescent="0.3">
      <c r="A61" s="114"/>
      <c r="B61" s="396"/>
      <c r="C61" s="396"/>
      <c r="D61" s="396"/>
      <c r="E61" s="396"/>
      <c r="F61" s="396"/>
      <c r="G61" s="396"/>
      <c r="H61" s="396"/>
      <c r="I61" s="396"/>
      <c r="J61" s="396"/>
      <c r="K61" s="396"/>
      <c r="L61" s="396"/>
      <c r="M61" s="396"/>
      <c r="N61" s="239"/>
      <c r="O61" s="246"/>
      <c r="P61" s="237"/>
      <c r="Q61" s="179"/>
      <c r="R61" s="143">
        <f t="shared" si="17"/>
        <v>0</v>
      </c>
      <c r="S61" s="114"/>
      <c r="T61" s="176">
        <f t="shared" si="18"/>
        <v>0</v>
      </c>
      <c r="U61" s="114"/>
      <c r="V61" s="114"/>
    </row>
    <row r="62" spans="1:22" ht="18" customHeight="1" x14ac:dyDescent="0.3">
      <c r="A62" s="114"/>
      <c r="B62" s="411" t="s">
        <v>66</v>
      </c>
      <c r="C62" s="412"/>
      <c r="D62" s="412"/>
      <c r="E62" s="412"/>
      <c r="F62" s="412"/>
      <c r="G62" s="412"/>
      <c r="H62" s="412"/>
      <c r="I62" s="412"/>
      <c r="J62" s="412"/>
      <c r="K62" s="412"/>
      <c r="L62" s="412"/>
      <c r="M62" s="412"/>
      <c r="N62" s="412"/>
      <c r="O62" s="412"/>
      <c r="P62" s="413"/>
      <c r="Q62" s="136"/>
      <c r="R62" s="128">
        <f>SUM(R59:R61)</f>
        <v>0</v>
      </c>
      <c r="S62" s="114"/>
      <c r="T62" s="152">
        <f>SUM(T59:T61)</f>
        <v>0</v>
      </c>
      <c r="U62" s="114"/>
      <c r="V62" s="114"/>
    </row>
    <row r="63" spans="1:22" ht="15.75" customHeight="1" x14ac:dyDescent="0.3">
      <c r="A63" s="114"/>
      <c r="B63" s="401" t="s">
        <v>73</v>
      </c>
      <c r="C63" s="402"/>
      <c r="D63" s="402"/>
      <c r="E63" s="402"/>
      <c r="F63" s="402"/>
      <c r="G63" s="402"/>
      <c r="H63" s="402"/>
      <c r="I63" s="402"/>
      <c r="J63" s="402"/>
      <c r="K63" s="402"/>
      <c r="L63" s="402"/>
      <c r="M63" s="402"/>
      <c r="N63" s="402"/>
      <c r="O63" s="402"/>
      <c r="P63" s="402"/>
      <c r="Q63" s="402"/>
      <c r="R63" s="403"/>
      <c r="S63" s="114"/>
      <c r="T63" s="114"/>
      <c r="U63" s="114"/>
      <c r="V63" s="114"/>
    </row>
    <row r="64" spans="1:22" ht="27.75" customHeight="1" x14ac:dyDescent="0.3">
      <c r="A64" s="114"/>
      <c r="B64" s="470" t="s">
        <v>82</v>
      </c>
      <c r="C64" s="470"/>
      <c r="D64" s="471" t="s">
        <v>65</v>
      </c>
      <c r="E64" s="472"/>
      <c r="F64" s="472"/>
      <c r="G64" s="472"/>
      <c r="H64" s="472"/>
      <c r="I64" s="472"/>
      <c r="J64" s="472"/>
      <c r="K64" s="472"/>
      <c r="L64" s="472"/>
      <c r="M64" s="472"/>
      <c r="N64" s="472"/>
      <c r="O64" s="472"/>
      <c r="P64" s="472"/>
      <c r="Q64" s="473"/>
      <c r="R64" s="338" t="s">
        <v>50</v>
      </c>
      <c r="S64" s="114"/>
      <c r="T64" s="114"/>
      <c r="U64" s="114"/>
      <c r="V64" s="114"/>
    </row>
    <row r="65" spans="1:23" ht="39.950000000000003" customHeight="1" x14ac:dyDescent="0.3">
      <c r="A65" s="114"/>
      <c r="B65" s="467"/>
      <c r="C65" s="468"/>
      <c r="D65" s="467"/>
      <c r="E65" s="469"/>
      <c r="F65" s="469"/>
      <c r="G65" s="469"/>
      <c r="H65" s="469"/>
      <c r="I65" s="469"/>
      <c r="J65" s="469"/>
      <c r="K65" s="469"/>
      <c r="L65" s="469"/>
      <c r="M65" s="469"/>
      <c r="N65" s="469"/>
      <c r="O65" s="469"/>
      <c r="P65" s="469"/>
      <c r="Q65" s="468"/>
      <c r="R65" s="144"/>
      <c r="S65" s="114"/>
      <c r="T65" s="114"/>
      <c r="U65" s="114"/>
      <c r="V65" s="114"/>
    </row>
    <row r="66" spans="1:23" ht="39.950000000000003" customHeight="1" x14ac:dyDescent="0.3">
      <c r="A66" s="114"/>
      <c r="B66" s="467"/>
      <c r="C66" s="468"/>
      <c r="D66" s="467"/>
      <c r="E66" s="469"/>
      <c r="F66" s="469"/>
      <c r="G66" s="469"/>
      <c r="H66" s="469"/>
      <c r="I66" s="469"/>
      <c r="J66" s="469"/>
      <c r="K66" s="469"/>
      <c r="L66" s="469"/>
      <c r="M66" s="469"/>
      <c r="N66" s="469"/>
      <c r="O66" s="469"/>
      <c r="P66" s="469"/>
      <c r="Q66" s="468"/>
      <c r="R66" s="144"/>
      <c r="S66" s="114"/>
      <c r="T66" s="114"/>
      <c r="U66" s="114"/>
      <c r="V66" s="114"/>
    </row>
    <row r="67" spans="1:23" ht="39.950000000000003" customHeight="1" x14ac:dyDescent="0.3">
      <c r="A67" s="114"/>
      <c r="B67" s="467"/>
      <c r="C67" s="468"/>
      <c r="D67" s="467"/>
      <c r="E67" s="469"/>
      <c r="F67" s="469"/>
      <c r="G67" s="469"/>
      <c r="H67" s="469"/>
      <c r="I67" s="469"/>
      <c r="J67" s="469"/>
      <c r="K67" s="469"/>
      <c r="L67" s="469"/>
      <c r="M67" s="469"/>
      <c r="N67" s="469"/>
      <c r="O67" s="469"/>
      <c r="P67" s="469"/>
      <c r="Q67" s="468"/>
      <c r="R67" s="144"/>
      <c r="S67" s="114"/>
      <c r="T67" s="114"/>
      <c r="U67" s="114"/>
      <c r="V67" s="114"/>
    </row>
    <row r="68" spans="1:23" ht="19.350000000000001" customHeight="1" x14ac:dyDescent="0.3">
      <c r="A68" s="114"/>
      <c r="B68" s="411" t="s">
        <v>83</v>
      </c>
      <c r="C68" s="412"/>
      <c r="D68" s="412"/>
      <c r="E68" s="412"/>
      <c r="F68" s="412"/>
      <c r="G68" s="412"/>
      <c r="H68" s="412"/>
      <c r="I68" s="412"/>
      <c r="J68" s="412"/>
      <c r="K68" s="412"/>
      <c r="L68" s="412"/>
      <c r="M68" s="412"/>
      <c r="N68" s="412"/>
      <c r="O68" s="412"/>
      <c r="P68" s="412"/>
      <c r="Q68" s="413"/>
      <c r="R68" s="128">
        <f>SUM(R65:R67)</f>
        <v>0</v>
      </c>
      <c r="S68" s="114"/>
      <c r="T68" s="114"/>
      <c r="U68" s="114"/>
      <c r="V68" s="114"/>
    </row>
    <row r="69" spans="1:23" ht="15.75" customHeight="1" x14ac:dyDescent="0.3">
      <c r="A69" s="114"/>
      <c r="B69" s="462" t="s">
        <v>74</v>
      </c>
      <c r="C69" s="463"/>
      <c r="D69" s="463"/>
      <c r="E69" s="463"/>
      <c r="F69" s="463"/>
      <c r="G69" s="463"/>
      <c r="H69" s="463"/>
      <c r="I69" s="463"/>
      <c r="J69" s="463"/>
      <c r="K69" s="463"/>
      <c r="L69" s="463"/>
      <c r="M69" s="463"/>
      <c r="N69" s="463"/>
      <c r="O69" s="463"/>
      <c r="P69" s="463"/>
      <c r="Q69" s="463"/>
      <c r="R69" s="403"/>
      <c r="S69" s="114"/>
      <c r="T69" s="114"/>
      <c r="U69" s="114"/>
      <c r="V69" s="114"/>
      <c r="W69" s="114"/>
    </row>
    <row r="70" spans="1:23" ht="15.75" customHeight="1" x14ac:dyDescent="0.3">
      <c r="A70" s="114"/>
      <c r="B70" s="345"/>
      <c r="C70" s="346"/>
      <c r="D70" s="346"/>
      <c r="E70" s="346"/>
      <c r="F70" s="346"/>
      <c r="G70" s="346"/>
      <c r="H70" s="346"/>
      <c r="I70" s="346"/>
      <c r="J70" s="346"/>
      <c r="K70" s="346"/>
      <c r="L70" s="346"/>
      <c r="M70" s="346"/>
      <c r="N70" s="346"/>
      <c r="O70" s="346"/>
      <c r="P70" s="346"/>
      <c r="Q70" s="346"/>
      <c r="R70" s="316"/>
      <c r="S70" s="114"/>
      <c r="T70" s="114"/>
      <c r="U70" s="114"/>
      <c r="V70" s="114"/>
      <c r="W70" s="114"/>
    </row>
    <row r="71" spans="1:23" ht="15.75" customHeight="1" x14ac:dyDescent="0.3">
      <c r="A71" s="114"/>
      <c r="B71" s="344"/>
      <c r="C71" s="446" t="s">
        <v>528</v>
      </c>
      <c r="D71" s="446"/>
      <c r="E71" s="446"/>
      <c r="F71" s="446"/>
      <c r="G71" s="446"/>
      <c r="H71" s="341"/>
      <c r="I71" s="447" t="s">
        <v>529</v>
      </c>
      <c r="J71" s="448"/>
      <c r="K71" s="448"/>
      <c r="L71" s="448"/>
      <c r="M71" s="448"/>
      <c r="N71" s="488"/>
      <c r="O71" s="489"/>
      <c r="P71" s="490"/>
      <c r="Q71" s="317"/>
      <c r="R71" s="146"/>
      <c r="S71" s="114"/>
      <c r="T71" s="114"/>
      <c r="U71" s="114"/>
      <c r="V71" s="114"/>
      <c r="W71" s="114"/>
    </row>
    <row r="72" spans="1:23" ht="15.75" hidden="1" customHeight="1" x14ac:dyDescent="0.3">
      <c r="A72" s="114"/>
      <c r="B72" s="344"/>
      <c r="C72" s="346"/>
      <c r="D72" s="346"/>
      <c r="E72" s="346"/>
      <c r="F72" s="346"/>
      <c r="G72" s="346"/>
      <c r="H72" s="341"/>
      <c r="I72" s="477" t="s">
        <v>138</v>
      </c>
      <c r="J72" s="452"/>
      <c r="K72" s="452"/>
      <c r="L72" s="452"/>
      <c r="M72" s="452"/>
      <c r="N72" s="443">
        <f>(R68+R62+R56+R50+R43+R37+R32+R27+R14)-F80</f>
        <v>0</v>
      </c>
      <c r="O72" s="443"/>
      <c r="P72" s="444"/>
      <c r="Q72" s="317"/>
      <c r="R72" s="146"/>
      <c r="S72" s="114"/>
      <c r="T72" s="114"/>
      <c r="U72" s="114"/>
      <c r="V72" s="114"/>
      <c r="W72" s="114"/>
    </row>
    <row r="73" spans="1:23" ht="15.75" hidden="1" customHeight="1" x14ac:dyDescent="0.3">
      <c r="A73" s="114"/>
      <c r="B73" s="344" t="s">
        <v>139</v>
      </c>
      <c r="C73" s="310"/>
      <c r="D73" s="310"/>
      <c r="E73" s="310"/>
      <c r="F73" s="310"/>
      <c r="G73" s="314"/>
      <c r="H73" s="341"/>
      <c r="I73" s="343"/>
      <c r="J73" s="340"/>
      <c r="K73" s="340"/>
      <c r="L73" s="340"/>
      <c r="M73" s="340"/>
      <c r="N73" s="445">
        <f>(N71+1)*N72</f>
        <v>0</v>
      </c>
      <c r="O73" s="443"/>
      <c r="P73" s="444"/>
      <c r="Q73" s="317"/>
      <c r="R73" s="146"/>
      <c r="S73" s="114"/>
      <c r="T73" s="114"/>
      <c r="U73" s="114"/>
      <c r="V73" s="114"/>
      <c r="W73" s="114"/>
    </row>
    <row r="74" spans="1:23" ht="15.75" customHeight="1" x14ac:dyDescent="0.3">
      <c r="A74" s="114"/>
      <c r="B74" s="344"/>
      <c r="C74" s="446" t="s">
        <v>467</v>
      </c>
      <c r="D74" s="446"/>
      <c r="E74" s="446"/>
      <c r="F74" s="446"/>
      <c r="G74" s="348">
        <f>F89</f>
        <v>0</v>
      </c>
      <c r="H74" s="341"/>
      <c r="I74" s="446" t="s">
        <v>581</v>
      </c>
      <c r="J74" s="446"/>
      <c r="K74" s="446"/>
      <c r="L74" s="446"/>
      <c r="M74" s="446"/>
      <c r="N74" s="454">
        <f>(R82+R68+R62+R56+R50+R43+R37+R32+R27+R14)-F95</f>
        <v>0</v>
      </c>
      <c r="O74" s="454"/>
      <c r="P74" s="454"/>
      <c r="Q74" s="317"/>
      <c r="R74" s="146"/>
      <c r="S74" s="114"/>
      <c r="T74" s="114"/>
      <c r="U74" s="114"/>
      <c r="V74" s="114"/>
      <c r="W74" s="114"/>
    </row>
    <row r="75" spans="1:23" ht="15.75" customHeight="1" x14ac:dyDescent="0.3">
      <c r="A75" s="114"/>
      <c r="B75" s="344"/>
      <c r="C75" s="446" t="s">
        <v>530</v>
      </c>
      <c r="D75" s="446"/>
      <c r="E75" s="446"/>
      <c r="F75" s="446"/>
      <c r="G75" s="348">
        <f>F90+F91+F92+F93</f>
        <v>0</v>
      </c>
      <c r="H75" s="341"/>
      <c r="I75" s="446" t="s">
        <v>582</v>
      </c>
      <c r="J75" s="446"/>
      <c r="K75" s="446"/>
      <c r="L75" s="446"/>
      <c r="M75" s="446"/>
      <c r="N75" s="454">
        <f>'Indirect Cost Calculator'!D13</f>
        <v>0</v>
      </c>
      <c r="O75" s="454"/>
      <c r="P75" s="454"/>
      <c r="Q75" s="317"/>
      <c r="R75" s="146"/>
      <c r="S75" s="114"/>
      <c r="T75" s="114"/>
      <c r="U75" s="114"/>
      <c r="V75" s="114"/>
      <c r="W75" s="114"/>
    </row>
    <row r="76" spans="1:23" ht="15.75" customHeight="1" x14ac:dyDescent="0.3">
      <c r="A76" s="114"/>
      <c r="B76" s="344"/>
      <c r="C76" s="446" t="s">
        <v>468</v>
      </c>
      <c r="D76" s="446"/>
      <c r="E76" s="446"/>
      <c r="F76" s="446"/>
      <c r="G76" s="315">
        <f>F94</f>
        <v>0</v>
      </c>
      <c r="H76" s="341"/>
      <c r="I76" s="447" t="s">
        <v>137</v>
      </c>
      <c r="J76" s="448"/>
      <c r="K76" s="448"/>
      <c r="L76" s="448"/>
      <c r="M76" s="448"/>
      <c r="N76" s="449">
        <f>'Sub Ind Cost Calc (3)'!D13</f>
        <v>0</v>
      </c>
      <c r="O76" s="450"/>
      <c r="P76" s="451"/>
      <c r="Q76" s="317"/>
      <c r="R76" s="146"/>
      <c r="S76" s="114"/>
      <c r="T76" s="114"/>
      <c r="U76" s="114"/>
      <c r="V76" s="114"/>
      <c r="W76" s="114"/>
    </row>
    <row r="77" spans="1:23" ht="16.5" customHeight="1" x14ac:dyDescent="0.3">
      <c r="A77" s="114"/>
      <c r="B77" s="344"/>
      <c r="C77" s="341"/>
      <c r="D77" s="452"/>
      <c r="E77" s="452"/>
      <c r="F77" s="452"/>
      <c r="G77" s="341"/>
      <c r="H77" s="341"/>
      <c r="I77" s="341"/>
      <c r="J77" s="341"/>
      <c r="K77" s="341"/>
      <c r="L77" s="341"/>
      <c r="M77" s="453"/>
      <c r="N77" s="453"/>
      <c r="O77" s="453"/>
      <c r="P77" s="453"/>
      <c r="Q77" s="453"/>
      <c r="R77" s="319" t="s">
        <v>55</v>
      </c>
      <c r="S77" s="114"/>
      <c r="T77" s="114"/>
      <c r="U77" s="114"/>
      <c r="V77" s="114"/>
      <c r="W77" s="114"/>
    </row>
    <row r="78" spans="1:23" x14ac:dyDescent="0.3">
      <c r="A78" s="114"/>
      <c r="B78" s="312"/>
      <c r="C78" s="455"/>
      <c r="D78" s="455"/>
      <c r="E78" s="455"/>
      <c r="F78" s="342"/>
      <c r="G78" s="342"/>
      <c r="H78" s="342"/>
      <c r="I78" s="412" t="s">
        <v>532</v>
      </c>
      <c r="J78" s="412"/>
      <c r="K78" s="412"/>
      <c r="L78" s="412"/>
      <c r="M78" s="412"/>
      <c r="N78" s="412"/>
      <c r="O78" s="412"/>
      <c r="P78" s="412"/>
      <c r="Q78" s="413"/>
      <c r="R78" s="147">
        <v>0</v>
      </c>
      <c r="S78" s="114"/>
      <c r="T78" s="114"/>
      <c r="U78" s="114"/>
      <c r="V78" s="114"/>
      <c r="W78" s="114"/>
    </row>
    <row r="79" spans="1:23" ht="15.75" customHeight="1" x14ac:dyDescent="0.3">
      <c r="A79" s="114"/>
      <c r="B79" s="462" t="s">
        <v>75</v>
      </c>
      <c r="C79" s="463"/>
      <c r="D79" s="463"/>
      <c r="E79" s="463"/>
      <c r="F79" s="463"/>
      <c r="G79" s="463"/>
      <c r="H79" s="463"/>
      <c r="I79" s="463"/>
      <c r="J79" s="463"/>
      <c r="K79" s="463"/>
      <c r="L79" s="463"/>
      <c r="M79" s="463"/>
      <c r="N79" s="463"/>
      <c r="O79" s="463"/>
      <c r="P79" s="463"/>
      <c r="Q79" s="463"/>
      <c r="R79" s="335"/>
      <c r="S79" s="114"/>
      <c r="T79" s="114"/>
      <c r="U79" s="114"/>
      <c r="V79" s="114"/>
    </row>
    <row r="80" spans="1:23" ht="15.6" customHeight="1" x14ac:dyDescent="0.3">
      <c r="A80" s="114"/>
      <c r="B80" s="427" t="s">
        <v>84</v>
      </c>
      <c r="C80" s="428"/>
      <c r="D80" s="428"/>
      <c r="E80" s="428"/>
      <c r="F80" s="428"/>
      <c r="G80" s="428"/>
      <c r="H80" s="428"/>
      <c r="I80" s="428"/>
      <c r="J80" s="428"/>
      <c r="K80" s="428"/>
      <c r="L80" s="428"/>
      <c r="M80" s="428"/>
      <c r="N80" s="428"/>
      <c r="O80" s="428"/>
      <c r="P80" s="428"/>
      <c r="Q80" s="429"/>
      <c r="R80" s="337" t="s">
        <v>55</v>
      </c>
      <c r="S80" s="114"/>
      <c r="T80" s="114"/>
      <c r="U80" s="114"/>
      <c r="V80" s="114"/>
    </row>
    <row r="81" spans="1:22" ht="30" customHeight="1" x14ac:dyDescent="0.3">
      <c r="A81" s="114"/>
      <c r="B81" s="464"/>
      <c r="C81" s="465"/>
      <c r="D81" s="465"/>
      <c r="E81" s="465"/>
      <c r="F81" s="465"/>
      <c r="G81" s="465"/>
      <c r="H81" s="465"/>
      <c r="I81" s="465"/>
      <c r="J81" s="465"/>
      <c r="K81" s="465"/>
      <c r="L81" s="465"/>
      <c r="M81" s="465"/>
      <c r="N81" s="465"/>
      <c r="O81" s="465"/>
      <c r="P81" s="465"/>
      <c r="Q81" s="466"/>
      <c r="R81" s="150"/>
      <c r="S81" s="114"/>
      <c r="T81" s="114"/>
      <c r="U81" s="114"/>
      <c r="V81" s="114"/>
    </row>
    <row r="82" spans="1:22" ht="18.600000000000001" customHeight="1" x14ac:dyDescent="0.3">
      <c r="A82" s="114"/>
      <c r="B82" s="411" t="s">
        <v>85</v>
      </c>
      <c r="C82" s="412"/>
      <c r="D82" s="412"/>
      <c r="E82" s="412"/>
      <c r="F82" s="412"/>
      <c r="G82" s="412"/>
      <c r="H82" s="412"/>
      <c r="I82" s="412"/>
      <c r="J82" s="412"/>
      <c r="K82" s="412"/>
      <c r="L82" s="412"/>
      <c r="M82" s="412"/>
      <c r="N82" s="412"/>
      <c r="O82" s="412"/>
      <c r="P82" s="412"/>
      <c r="Q82" s="413"/>
      <c r="R82" s="149">
        <f>SUM(R81:R81)</f>
        <v>0</v>
      </c>
      <c r="S82" s="114"/>
      <c r="T82" s="114"/>
      <c r="U82" s="114"/>
      <c r="V82" s="114"/>
    </row>
    <row r="83" spans="1:22" ht="34.5" customHeight="1" x14ac:dyDescent="0.3">
      <c r="A83" s="114"/>
      <c r="B83" s="456" t="s">
        <v>67</v>
      </c>
      <c r="C83" s="457"/>
      <c r="D83" s="457"/>
      <c r="E83" s="457"/>
      <c r="F83" s="457"/>
      <c r="G83" s="457"/>
      <c r="H83" s="457"/>
      <c r="I83" s="457"/>
      <c r="J83" s="457"/>
      <c r="K83" s="457"/>
      <c r="L83" s="457"/>
      <c r="M83" s="457"/>
      <c r="N83" s="457"/>
      <c r="O83" s="457"/>
      <c r="P83" s="457"/>
      <c r="Q83" s="458"/>
      <c r="R83" s="151">
        <f>SUM(R82+R78+R68+R62+R56+R50+R43+R37+R32+R27+R14)</f>
        <v>0</v>
      </c>
      <c r="S83" s="114"/>
      <c r="T83" s="79"/>
      <c r="U83" s="80"/>
      <c r="V83" s="114"/>
    </row>
    <row r="84" spans="1:22" ht="34.5" customHeight="1" x14ac:dyDescent="0.3">
      <c r="A84" s="114"/>
      <c r="B84" s="114"/>
      <c r="C84" s="114"/>
      <c r="D84" s="114"/>
      <c r="E84" s="114"/>
      <c r="F84" s="114"/>
      <c r="G84" s="114"/>
      <c r="H84" s="114"/>
      <c r="I84" s="114"/>
      <c r="J84" s="114"/>
      <c r="K84" s="114"/>
      <c r="L84" s="114"/>
      <c r="M84" s="114"/>
      <c r="N84" s="114"/>
      <c r="O84" s="114"/>
      <c r="P84" s="114"/>
      <c r="Q84" s="114"/>
      <c r="R84" s="114"/>
      <c r="S84" s="114"/>
      <c r="T84" s="79" t="s">
        <v>141</v>
      </c>
      <c r="U84" s="80">
        <f>T62</f>
        <v>0</v>
      </c>
      <c r="V84" s="114"/>
    </row>
    <row r="85" spans="1:22" x14ac:dyDescent="0.3">
      <c r="A85" s="114"/>
      <c r="B85" s="114"/>
      <c r="C85" s="114"/>
      <c r="D85" s="114"/>
      <c r="E85" s="114"/>
      <c r="F85" s="114"/>
      <c r="G85" s="114"/>
      <c r="H85" s="114"/>
      <c r="I85" s="114"/>
      <c r="J85" s="114"/>
      <c r="K85" s="114"/>
      <c r="L85" s="114"/>
      <c r="M85" s="114"/>
      <c r="N85" s="114"/>
      <c r="O85" s="114"/>
      <c r="P85" s="114"/>
      <c r="Q85" s="114"/>
      <c r="R85" s="114"/>
      <c r="S85" s="114"/>
      <c r="T85" s="114"/>
      <c r="U85" s="114"/>
      <c r="V85" s="114"/>
    </row>
    <row r="87" spans="1:22" hidden="1" x14ac:dyDescent="0.3"/>
    <row r="88" spans="1:22" hidden="1" x14ac:dyDescent="0.3">
      <c r="C88" s="256" t="s">
        <v>473</v>
      </c>
      <c r="D88" s="256"/>
      <c r="E88" s="257"/>
      <c r="F88" s="258"/>
    </row>
    <row r="89" spans="1:22" hidden="1" x14ac:dyDescent="0.3">
      <c r="C89" s="256" t="s">
        <v>467</v>
      </c>
      <c r="D89" s="256"/>
      <c r="E89" s="257"/>
      <c r="F89" s="259">
        <f>R37</f>
        <v>0</v>
      </c>
    </row>
    <row r="90" spans="1:22" hidden="1" x14ac:dyDescent="0.3">
      <c r="C90" s="256" t="s">
        <v>469</v>
      </c>
      <c r="D90" s="256"/>
      <c r="E90" s="257">
        <f>R46</f>
        <v>0</v>
      </c>
      <c r="F90" s="258">
        <f>IF(E90&gt;25000,(E90-25000),0)</f>
        <v>0</v>
      </c>
    </row>
    <row r="91" spans="1:22" hidden="1" x14ac:dyDescent="0.3">
      <c r="C91" s="256" t="s">
        <v>470</v>
      </c>
      <c r="D91" s="256"/>
      <c r="E91" s="257">
        <f t="shared" ref="E91:E93" si="19">R47</f>
        <v>0</v>
      </c>
      <c r="F91" s="258">
        <f>IF(E91&gt;25000,(E91-25000),0)</f>
        <v>0</v>
      </c>
    </row>
    <row r="92" spans="1:22" hidden="1" x14ac:dyDescent="0.3">
      <c r="C92" s="256" t="s">
        <v>471</v>
      </c>
      <c r="D92" s="256"/>
      <c r="E92" s="257">
        <f t="shared" si="19"/>
        <v>0</v>
      </c>
      <c r="F92" s="258">
        <f>IF(E92&gt;25000,(E92-25000),0)</f>
        <v>0</v>
      </c>
    </row>
    <row r="93" spans="1:22" hidden="1" x14ac:dyDescent="0.3">
      <c r="C93" s="256" t="s">
        <v>472</v>
      </c>
      <c r="D93" s="256"/>
      <c r="E93" s="257">
        <f t="shared" si="19"/>
        <v>0</v>
      </c>
      <c r="F93" s="258">
        <f>IF(E93&gt;25000,(E93-25000),0)</f>
        <v>0</v>
      </c>
    </row>
    <row r="94" spans="1:22" hidden="1" x14ac:dyDescent="0.3">
      <c r="C94" s="256" t="s">
        <v>468</v>
      </c>
      <c r="D94" s="256"/>
      <c r="E94" s="257"/>
      <c r="F94" s="259">
        <f>R82</f>
        <v>0</v>
      </c>
    </row>
    <row r="95" spans="1:22" hidden="1" x14ac:dyDescent="0.3">
      <c r="F95" s="260">
        <f>SUM(F89:F94)</f>
        <v>0</v>
      </c>
    </row>
  </sheetData>
  <sheetProtection algorithmName="SHA-512" hashValue="kQt+v1rznJHWgDgEajhifGTrz2pSCexGUweaFHau5tbBZGTUYF01FhnJIFvTWpehpahsWwDm+Ry5oLCKVGsd2Q==" saltValue="mt/3H3VxrespUEo4XvxG6w==" spinCount="100000" sheet="1" formatCells="0" formatRows="0" insertRows="0" deleteRows="0" selectLockedCells="1"/>
  <mergeCells count="143">
    <mergeCell ref="B11:C11"/>
    <mergeCell ref="D11:G11"/>
    <mergeCell ref="B12:C12"/>
    <mergeCell ref="D12:G12"/>
    <mergeCell ref="B13:C13"/>
    <mergeCell ref="D13:G13"/>
    <mergeCell ref="B2:R2"/>
    <mergeCell ref="B3:R3"/>
    <mergeCell ref="B5:C5"/>
    <mergeCell ref="B7:C7"/>
    <mergeCell ref="B9:R9"/>
    <mergeCell ref="B10:C10"/>
    <mergeCell ref="D10:G10"/>
    <mergeCell ref="B18:C18"/>
    <mergeCell ref="D18:G18"/>
    <mergeCell ref="B19:C19"/>
    <mergeCell ref="D19:G19"/>
    <mergeCell ref="B23:C23"/>
    <mergeCell ref="D23:G23"/>
    <mergeCell ref="B14:P14"/>
    <mergeCell ref="B15:R15"/>
    <mergeCell ref="B16:C16"/>
    <mergeCell ref="D16:G16"/>
    <mergeCell ref="B17:C17"/>
    <mergeCell ref="D17:G17"/>
    <mergeCell ref="B20:C20"/>
    <mergeCell ref="D20:G20"/>
    <mergeCell ref="B21:C21"/>
    <mergeCell ref="D21:G21"/>
    <mergeCell ref="B22:C22"/>
    <mergeCell ref="D22:G22"/>
    <mergeCell ref="B27:P27"/>
    <mergeCell ref="B28:R28"/>
    <mergeCell ref="B29:C29"/>
    <mergeCell ref="D29:G29"/>
    <mergeCell ref="H29:K29"/>
    <mergeCell ref="B30:C30"/>
    <mergeCell ref="D30:G30"/>
    <mergeCell ref="H30:K30"/>
    <mergeCell ref="B24:C24"/>
    <mergeCell ref="D24:G24"/>
    <mergeCell ref="B25:C25"/>
    <mergeCell ref="D25:G25"/>
    <mergeCell ref="B26:C26"/>
    <mergeCell ref="D26:G26"/>
    <mergeCell ref="B35:C35"/>
    <mergeCell ref="D35:P35"/>
    <mergeCell ref="B36:C36"/>
    <mergeCell ref="D36:P36"/>
    <mergeCell ref="B37:Q37"/>
    <mergeCell ref="B38:R38"/>
    <mergeCell ref="B31:C31"/>
    <mergeCell ref="D31:G31"/>
    <mergeCell ref="H31:K31"/>
    <mergeCell ref="B32:P32"/>
    <mergeCell ref="B33:R33"/>
    <mergeCell ref="B34:C34"/>
    <mergeCell ref="D34:P34"/>
    <mergeCell ref="B42:C42"/>
    <mergeCell ref="D42:Q42"/>
    <mergeCell ref="B43:Q43"/>
    <mergeCell ref="B44:R44"/>
    <mergeCell ref="B45:C45"/>
    <mergeCell ref="D45:E45"/>
    <mergeCell ref="F45:M45"/>
    <mergeCell ref="B39:C39"/>
    <mergeCell ref="D39:Q39"/>
    <mergeCell ref="B40:C40"/>
    <mergeCell ref="D40:Q40"/>
    <mergeCell ref="B41:C41"/>
    <mergeCell ref="D41:Q41"/>
    <mergeCell ref="B48:C48"/>
    <mergeCell ref="D48:E48"/>
    <mergeCell ref="F48:M48"/>
    <mergeCell ref="B49:C49"/>
    <mergeCell ref="D49:E49"/>
    <mergeCell ref="F49:M49"/>
    <mergeCell ref="B46:C46"/>
    <mergeCell ref="D46:E46"/>
    <mergeCell ref="F46:M46"/>
    <mergeCell ref="B47:C47"/>
    <mergeCell ref="D47:E47"/>
    <mergeCell ref="F47:M47"/>
    <mergeCell ref="B54:C54"/>
    <mergeCell ref="D54:Q54"/>
    <mergeCell ref="B55:C55"/>
    <mergeCell ref="D55:Q55"/>
    <mergeCell ref="B56:Q56"/>
    <mergeCell ref="B57:R57"/>
    <mergeCell ref="B50:Q50"/>
    <mergeCell ref="B51:R51"/>
    <mergeCell ref="B52:C52"/>
    <mergeCell ref="D52:Q52"/>
    <mergeCell ref="B53:C53"/>
    <mergeCell ref="D53:Q53"/>
    <mergeCell ref="B60:C60"/>
    <mergeCell ref="D60:E60"/>
    <mergeCell ref="F60:M60"/>
    <mergeCell ref="B61:C61"/>
    <mergeCell ref="D61:E61"/>
    <mergeCell ref="F61:M61"/>
    <mergeCell ref="B58:C58"/>
    <mergeCell ref="D58:E58"/>
    <mergeCell ref="F58:M58"/>
    <mergeCell ref="B59:C59"/>
    <mergeCell ref="D59:E59"/>
    <mergeCell ref="F59:M59"/>
    <mergeCell ref="B66:C66"/>
    <mergeCell ref="D66:Q66"/>
    <mergeCell ref="B67:C67"/>
    <mergeCell ref="D67:Q67"/>
    <mergeCell ref="B68:Q68"/>
    <mergeCell ref="B69:R69"/>
    <mergeCell ref="B62:P62"/>
    <mergeCell ref="B63:R63"/>
    <mergeCell ref="B64:C64"/>
    <mergeCell ref="D64:Q64"/>
    <mergeCell ref="B65:C65"/>
    <mergeCell ref="D65:Q65"/>
    <mergeCell ref="C74:F74"/>
    <mergeCell ref="I74:M74"/>
    <mergeCell ref="N74:P74"/>
    <mergeCell ref="C75:F75"/>
    <mergeCell ref="I75:M75"/>
    <mergeCell ref="N75:P75"/>
    <mergeCell ref="C71:G71"/>
    <mergeCell ref="I71:M71"/>
    <mergeCell ref="N71:P71"/>
    <mergeCell ref="I72:M72"/>
    <mergeCell ref="N72:P72"/>
    <mergeCell ref="N73:P73"/>
    <mergeCell ref="B79:Q79"/>
    <mergeCell ref="B80:Q80"/>
    <mergeCell ref="B81:Q81"/>
    <mergeCell ref="B82:Q82"/>
    <mergeCell ref="B83:Q83"/>
    <mergeCell ref="C76:F76"/>
    <mergeCell ref="I76:M76"/>
    <mergeCell ref="N76:P76"/>
    <mergeCell ref="D77:F77"/>
    <mergeCell ref="M77:Q77"/>
    <mergeCell ref="C78:E78"/>
    <mergeCell ref="I78:Q78"/>
  </mergeCells>
  <conditionalFormatting sqref="R83">
    <cfRule type="cellIs" dxfId="71" priority="3" operator="notEqual">
      <formula>$D$5</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operator="notEqual" id="{F99A987E-7BD6-4B42-8FD9-CE9CB4FCFD6E}">
            <xm:f>Cover!$C$8</xm:f>
            <x14:dxf>
              <font>
                <color rgb="FFFF0000"/>
              </font>
            </x14:dxf>
          </x14:cfRule>
          <xm:sqref>R83</xm:sqref>
        </x14:conditionalFormatting>
        <x14:conditionalFormatting xmlns:xm="http://schemas.microsoft.com/office/excel/2006/main">
          <x14:cfRule type="cellIs" priority="1" operator="greaterThan" id="{0C4FA5D1-2163-41E8-95D3-7E3A891C6FBF}">
            <xm:f>' Budget'!$N$89</xm:f>
            <x14:dxf>
              <font>
                <color rgb="FF9C0006"/>
              </font>
              <fill>
                <patternFill>
                  <bgColor rgb="FFFFC7CE"/>
                </patternFill>
              </fill>
            </x14:dxf>
          </x14:cfRule>
          <xm:sqref>R78</xm:sqref>
        </x14:conditionalFormatting>
        <x14:conditionalFormatting xmlns:xm="http://schemas.microsoft.com/office/excel/2006/main">
          <x14:cfRule type="cellIs" priority="2" operator="greaterThan" id="{E7DB86E5-0C2F-4A58-B387-C6552F756521}">
            <xm:f>'IET Budget'!#REF!</xm:f>
            <x14:dxf>
              <font>
                <color rgb="FF9C0006"/>
              </font>
              <fill>
                <patternFill>
                  <bgColor rgb="FFFFC7CE"/>
                </patternFill>
              </fill>
            </x14:dxf>
          </x14:cfRule>
          <xm:sqref>R78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B00-000000000000}">
          <x14:formula1>
            <xm:f>' Budget'!$U$57:$U$60</xm:f>
          </x14:formula1>
          <xm:sqref>B2:R2</xm:sqref>
        </x14:dataValidation>
        <x14:dataValidation type="list" allowBlank="1" showInputMessage="1" showErrorMessage="1" xr:uid="{00000000-0002-0000-0B00-000001000000}">
          <x14:formula1>
            <xm:f>' Budget'!$T$57:$T$60</xm:f>
          </x14:formula1>
          <xm:sqref>D5</xm:sqref>
        </x14:dataValidation>
        <x14:dataValidation type="list" allowBlank="1" showInputMessage="1" showErrorMessage="1" xr:uid="{00000000-0002-0000-0B00-000002000000}">
          <x14:formula1>
            <xm:f>'DROP-DOWNS'!$J$2:$J$3</xm:f>
          </x14:formula1>
          <xm:sqref>B46:C49</xm:sqref>
        </x14:dataValidation>
        <x14:dataValidation type="list" allowBlank="1" showInputMessage="1" showErrorMessage="1" xr:uid="{00000000-0002-0000-0B00-000003000000}">
          <x14:formula1>
            <xm:f>'DROP-DOWNS'!$L$2:$L$3</xm:f>
          </x14:formula1>
          <xm:sqref>B59:C61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Sub Budget (3)'!N74</f>
        <v>0</v>
      </c>
      <c r="E10" s="21"/>
    </row>
    <row r="11" spans="1:8" x14ac:dyDescent="0.2">
      <c r="A11" s="24"/>
      <c r="B11" s="26" t="s">
        <v>106</v>
      </c>
      <c r="C11" s="40">
        <v>2.18E-2</v>
      </c>
      <c r="D11" s="232">
        <f>' Sub Budget (3)'!N71</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B2:M65"/>
  <sheetViews>
    <sheetView showGridLines="0" zoomScaleNormal="100" zoomScalePageLayoutView="110" workbookViewId="0">
      <selection activeCell="J20" sqref="J20"/>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2" spans="2:13" ht="15.75" x14ac:dyDescent="0.25">
      <c r="B2" s="539">
        <f>Cover!C5</f>
        <v>0</v>
      </c>
      <c r="C2" s="540"/>
      <c r="D2" s="540"/>
      <c r="E2" s="540"/>
      <c r="F2" s="540"/>
      <c r="G2" s="540">
        <f>Cover!C5</f>
        <v>0</v>
      </c>
      <c r="H2" s="540"/>
      <c r="I2" s="540"/>
      <c r="J2" s="540"/>
    </row>
    <row r="3" spans="2:13" ht="29.45" customHeight="1" x14ac:dyDescent="0.25">
      <c r="B3" s="521" t="s">
        <v>365</v>
      </c>
      <c r="C3" s="521"/>
      <c r="D3" s="521"/>
      <c r="E3" s="521"/>
      <c r="F3" s="521"/>
      <c r="G3" s="521"/>
      <c r="H3" s="521"/>
      <c r="I3" s="521"/>
      <c r="J3" s="521"/>
    </row>
    <row r="4" spans="2:13" s="196" customFormat="1" ht="27.95" customHeight="1" x14ac:dyDescent="0.25">
      <c r="B4" s="515" t="s">
        <v>404</v>
      </c>
      <c r="C4" s="516"/>
      <c r="D4" s="516"/>
      <c r="E4" s="516"/>
      <c r="F4" s="516"/>
      <c r="G4" s="516"/>
      <c r="H4" s="516"/>
      <c r="I4" s="517"/>
      <c r="J4" s="194"/>
    </row>
    <row r="5" spans="2:13" s="196" customFormat="1" ht="24.95" customHeight="1" x14ac:dyDescent="0.25">
      <c r="B5" s="512" t="s">
        <v>394</v>
      </c>
      <c r="C5" s="513"/>
      <c r="D5" s="513"/>
      <c r="E5" s="513"/>
      <c r="F5" s="513"/>
      <c r="G5" s="513"/>
      <c r="H5" s="513"/>
      <c r="I5" s="514"/>
      <c r="J5" s="198">
        <f>Cover!C7</f>
        <v>0</v>
      </c>
      <c r="M5" s="253"/>
    </row>
    <row r="6" spans="2:13" s="196" customFormat="1" ht="24.95" customHeight="1" x14ac:dyDescent="0.25">
      <c r="B6" s="512" t="s">
        <v>396</v>
      </c>
      <c r="C6" s="513"/>
      <c r="D6" s="513"/>
      <c r="E6" s="513"/>
      <c r="F6" s="513"/>
      <c r="G6" s="513"/>
      <c r="H6" s="513"/>
      <c r="I6" s="514"/>
      <c r="J6" s="198">
        <f>Cover!C8</f>
        <v>0</v>
      </c>
    </row>
    <row r="7" spans="2:13" s="196" customFormat="1" ht="24.95" customHeight="1" x14ac:dyDescent="0.25">
      <c r="B7" s="512" t="s">
        <v>397</v>
      </c>
      <c r="C7" s="513"/>
      <c r="D7" s="513"/>
      <c r="E7" s="513"/>
      <c r="F7" s="513"/>
      <c r="G7" s="513"/>
      <c r="H7" s="513"/>
      <c r="I7" s="514"/>
      <c r="J7" s="198">
        <f>Cover!C11</f>
        <v>0</v>
      </c>
    </row>
    <row r="8" spans="2:13" s="196" customFormat="1" ht="24.95" customHeight="1" x14ac:dyDescent="0.25">
      <c r="B8" s="512" t="s">
        <v>398</v>
      </c>
      <c r="C8" s="513"/>
      <c r="D8" s="513"/>
      <c r="E8" s="513"/>
      <c r="F8" s="513"/>
      <c r="G8" s="513"/>
      <c r="H8" s="513"/>
      <c r="I8" s="514"/>
      <c r="J8" s="198">
        <f>Cover!C12+Cover!C13</f>
        <v>0</v>
      </c>
    </row>
    <row r="9" spans="2:13" s="196" customFormat="1" ht="24.95" customHeight="1" x14ac:dyDescent="0.25">
      <c r="B9" s="173"/>
      <c r="C9" s="174"/>
      <c r="D9" s="174"/>
      <c r="E9" s="174"/>
      <c r="F9" s="174"/>
      <c r="G9" s="174"/>
      <c r="H9" s="174"/>
      <c r="I9" s="175"/>
      <c r="J9" s="198"/>
    </row>
    <row r="10" spans="2:13" s="196" customFormat="1" ht="27.95" customHeight="1" x14ac:dyDescent="0.25">
      <c r="B10" s="515" t="s">
        <v>403</v>
      </c>
      <c r="C10" s="516"/>
      <c r="D10" s="516"/>
      <c r="E10" s="516"/>
      <c r="F10" s="516"/>
      <c r="G10" s="516"/>
      <c r="H10" s="516"/>
      <c r="I10" s="517"/>
      <c r="J10" s="194"/>
    </row>
    <row r="11" spans="2:13" s="196" customFormat="1" ht="24.75" customHeight="1" x14ac:dyDescent="0.25">
      <c r="B11" s="518" t="s">
        <v>399</v>
      </c>
      <c r="C11" s="519"/>
      <c r="D11" s="519"/>
      <c r="E11" s="519"/>
      <c r="F11" s="519"/>
      <c r="G11" s="519"/>
      <c r="H11" s="520"/>
      <c r="I11" s="193">
        <f>'ABE Class Plan'!D4</f>
        <v>0</v>
      </c>
      <c r="J11" s="198">
        <f>'ABE Class Plan'!J4</f>
        <v>0</v>
      </c>
    </row>
    <row r="12" spans="2:13" s="196" customFormat="1" ht="24.75" customHeight="1" x14ac:dyDescent="0.25">
      <c r="B12" s="518" t="s">
        <v>400</v>
      </c>
      <c r="C12" s="519"/>
      <c r="D12" s="519"/>
      <c r="E12" s="519"/>
      <c r="F12" s="519"/>
      <c r="G12" s="519"/>
      <c r="H12" s="520"/>
      <c r="I12" s="193">
        <f>'ESOL Class Plan'!D4</f>
        <v>0</v>
      </c>
      <c r="J12" s="198">
        <f>'ESOL Class Plan'!J4</f>
        <v>0</v>
      </c>
    </row>
    <row r="13" spans="2:13" s="196" customFormat="1" ht="24.75" customHeight="1" x14ac:dyDescent="0.25">
      <c r="B13" s="518" t="s">
        <v>401</v>
      </c>
      <c r="C13" s="519"/>
      <c r="D13" s="519"/>
      <c r="E13" s="519"/>
      <c r="F13" s="519"/>
      <c r="G13" s="519"/>
      <c r="H13" s="520"/>
      <c r="I13" s="193">
        <f>SUM(I11:I12)</f>
        <v>0</v>
      </c>
      <c r="J13" s="198">
        <f>SUM(J11:J12)</f>
        <v>0</v>
      </c>
    </row>
    <row r="14" spans="2:13" s="196" customFormat="1" ht="24.95" customHeight="1" x14ac:dyDescent="0.25">
      <c r="B14" s="512" t="s">
        <v>419</v>
      </c>
      <c r="C14" s="513"/>
      <c r="D14" s="513"/>
      <c r="E14" s="513"/>
      <c r="F14" s="513"/>
      <c r="G14" s="513"/>
      <c r="H14" s="513"/>
      <c r="I14" s="514"/>
      <c r="J14" s="199" t="e">
        <f>J13/I13</f>
        <v>#DIV/0!</v>
      </c>
    </row>
    <row r="15" spans="2:13" s="196" customFormat="1" ht="24.95" customHeight="1" x14ac:dyDescent="0.25">
      <c r="B15" s="512" t="s">
        <v>409</v>
      </c>
      <c r="C15" s="513"/>
      <c r="D15" s="513"/>
      <c r="E15" s="513"/>
      <c r="F15" s="513"/>
      <c r="G15" s="513"/>
      <c r="H15" s="513"/>
      <c r="I15" s="514"/>
      <c r="J15" s="198">
        <f>J13-(J5-J7-J8)</f>
        <v>0</v>
      </c>
    </row>
    <row r="16" spans="2:13" s="196" customFormat="1" ht="24.95" customHeight="1" x14ac:dyDescent="0.25">
      <c r="B16" s="173"/>
      <c r="C16" s="174"/>
      <c r="D16" s="174"/>
      <c r="E16" s="174"/>
      <c r="F16" s="174"/>
      <c r="G16" s="174"/>
      <c r="H16" s="174"/>
      <c r="I16" s="175"/>
      <c r="J16" s="198"/>
    </row>
    <row r="17" spans="2:10" s="196" customFormat="1" ht="27.95" customHeight="1" x14ac:dyDescent="0.25">
      <c r="B17" s="515" t="s">
        <v>577</v>
      </c>
      <c r="C17" s="516"/>
      <c r="D17" s="516"/>
      <c r="E17" s="516"/>
      <c r="F17" s="516"/>
      <c r="G17" s="516"/>
      <c r="H17" s="516"/>
      <c r="I17" s="517"/>
      <c r="J17" s="194"/>
    </row>
    <row r="18" spans="2:10" s="196" customFormat="1" ht="24.75" customHeight="1" x14ac:dyDescent="0.25">
      <c r="B18" s="518" t="s">
        <v>578</v>
      </c>
      <c r="C18" s="519"/>
      <c r="D18" s="519"/>
      <c r="E18" s="519"/>
      <c r="F18" s="519"/>
      <c r="G18" s="519"/>
      <c r="H18" s="520"/>
      <c r="I18" s="193">
        <f>'Match ABE Class Plan'!D4</f>
        <v>0</v>
      </c>
      <c r="J18" s="198">
        <f>'Match ABE Class Plan'!J4</f>
        <v>0</v>
      </c>
    </row>
    <row r="19" spans="2:10" s="196" customFormat="1" ht="24.75" customHeight="1" x14ac:dyDescent="0.25">
      <c r="B19" s="518" t="s">
        <v>579</v>
      </c>
      <c r="C19" s="519"/>
      <c r="D19" s="519"/>
      <c r="E19" s="519"/>
      <c r="F19" s="519"/>
      <c r="G19" s="519"/>
      <c r="H19" s="520"/>
      <c r="I19" s="193">
        <f>'Match ESOL Class Plan'!D4</f>
        <v>0</v>
      </c>
      <c r="J19" s="198">
        <f>'Match ESOL Class Plan'!J4</f>
        <v>0</v>
      </c>
    </row>
    <row r="20" spans="2:10" s="196" customFormat="1" ht="24.75" customHeight="1" x14ac:dyDescent="0.25">
      <c r="B20" s="518" t="s">
        <v>401</v>
      </c>
      <c r="C20" s="519"/>
      <c r="D20" s="519"/>
      <c r="E20" s="519"/>
      <c r="F20" s="519"/>
      <c r="G20" s="519"/>
      <c r="H20" s="520"/>
      <c r="I20" s="193">
        <f>SUM(I18:I19)</f>
        <v>0</v>
      </c>
      <c r="J20" s="198">
        <f>SUM(J18:J19)</f>
        <v>0</v>
      </c>
    </row>
    <row r="21" spans="2:10" s="196" customFormat="1" ht="24.95" customHeight="1" x14ac:dyDescent="0.25">
      <c r="B21" s="512" t="s">
        <v>580</v>
      </c>
      <c r="C21" s="513"/>
      <c r="D21" s="513"/>
      <c r="E21" s="513"/>
      <c r="F21" s="513"/>
      <c r="G21" s="513"/>
      <c r="H21" s="513"/>
      <c r="I21" s="514"/>
      <c r="J21" s="199" t="e">
        <f>J20/I20</f>
        <v>#DIV/0!</v>
      </c>
    </row>
    <row r="22" spans="2:10" s="196" customFormat="1" ht="24.95" hidden="1" customHeight="1" x14ac:dyDescent="0.25">
      <c r="B22" s="512" t="s">
        <v>409</v>
      </c>
      <c r="C22" s="513"/>
      <c r="D22" s="513"/>
      <c r="E22" s="513"/>
      <c r="F22" s="513"/>
      <c r="G22" s="513"/>
      <c r="H22" s="513"/>
      <c r="I22" s="514"/>
      <c r="J22" s="198">
        <f>J20-J12</f>
        <v>0</v>
      </c>
    </row>
    <row r="23" spans="2:10" s="196" customFormat="1" ht="24.95" customHeight="1" x14ac:dyDescent="0.25">
      <c r="B23" s="330"/>
      <c r="C23" s="331"/>
      <c r="D23" s="331"/>
      <c r="E23" s="331"/>
      <c r="F23" s="331"/>
      <c r="G23" s="331"/>
      <c r="H23" s="331"/>
      <c r="I23" s="332"/>
      <c r="J23" s="198"/>
    </row>
    <row r="24" spans="2:10" s="197" customFormat="1" ht="27.95" customHeight="1" x14ac:dyDescent="0.25">
      <c r="B24" s="525" t="s">
        <v>405</v>
      </c>
      <c r="C24" s="526"/>
      <c r="D24" s="526"/>
      <c r="E24" s="526"/>
      <c r="F24" s="526"/>
      <c r="G24" s="526"/>
      <c r="H24" s="526"/>
      <c r="I24" s="526"/>
      <c r="J24" s="195" t="s">
        <v>366</v>
      </c>
    </row>
    <row r="25" spans="2:10" s="196" customFormat="1" ht="24.95" customHeight="1" x14ac:dyDescent="0.25">
      <c r="B25" s="512" t="s">
        <v>45</v>
      </c>
      <c r="C25" s="513"/>
      <c r="D25" s="513"/>
      <c r="E25" s="513"/>
      <c r="F25" s="513"/>
      <c r="G25" s="513"/>
      <c r="H25" s="513"/>
      <c r="I25" s="514"/>
      <c r="J25" s="198">
        <f>' Budget'!R19</f>
        <v>0</v>
      </c>
    </row>
    <row r="26" spans="2:10" s="196" customFormat="1" ht="24.95" customHeight="1" x14ac:dyDescent="0.25">
      <c r="B26" s="512" t="s">
        <v>51</v>
      </c>
      <c r="C26" s="513"/>
      <c r="D26" s="513"/>
      <c r="E26" s="513"/>
      <c r="F26" s="513"/>
      <c r="G26" s="513"/>
      <c r="H26" s="513"/>
      <c r="I26" s="514"/>
      <c r="J26" s="198">
        <f>' Budget'!R37</f>
        <v>0</v>
      </c>
    </row>
    <row r="27" spans="2:10" s="196" customFormat="1" ht="24.95" customHeight="1" x14ac:dyDescent="0.25">
      <c r="B27" s="512" t="s">
        <v>53</v>
      </c>
      <c r="C27" s="513"/>
      <c r="D27" s="513"/>
      <c r="E27" s="513"/>
      <c r="F27" s="513"/>
      <c r="G27" s="513"/>
      <c r="H27" s="513"/>
      <c r="I27" s="514"/>
      <c r="J27" s="198">
        <f>' Budget'!R43</f>
        <v>0</v>
      </c>
    </row>
    <row r="28" spans="2:10" s="196" customFormat="1" ht="24.95" customHeight="1" x14ac:dyDescent="0.25">
      <c r="B28" s="512" t="s">
        <v>68</v>
      </c>
      <c r="C28" s="513"/>
      <c r="D28" s="513"/>
      <c r="E28" s="513"/>
      <c r="F28" s="513"/>
      <c r="G28" s="513"/>
      <c r="H28" s="513"/>
      <c r="I28" s="514"/>
      <c r="J28" s="198">
        <f>' Budget'!R48</f>
        <v>0</v>
      </c>
    </row>
    <row r="29" spans="2:10" s="196" customFormat="1" ht="24.95" customHeight="1" x14ac:dyDescent="0.25">
      <c r="B29" s="512" t="s">
        <v>69</v>
      </c>
      <c r="C29" s="513"/>
      <c r="D29" s="513"/>
      <c r="E29" s="513"/>
      <c r="F29" s="513"/>
      <c r="G29" s="513"/>
      <c r="H29" s="513"/>
      <c r="I29" s="514"/>
      <c r="J29" s="198">
        <f>' Budget'!R54</f>
        <v>0</v>
      </c>
    </row>
    <row r="30" spans="2:10" s="196" customFormat="1" ht="24.95" customHeight="1" x14ac:dyDescent="0.25">
      <c r="B30" s="512" t="s">
        <v>70</v>
      </c>
      <c r="C30" s="513"/>
      <c r="D30" s="513"/>
      <c r="E30" s="513"/>
      <c r="F30" s="513"/>
      <c r="G30" s="513"/>
      <c r="H30" s="513"/>
      <c r="I30" s="514"/>
      <c r="J30" s="198">
        <f>' Budget'!R61</f>
        <v>0</v>
      </c>
    </row>
    <row r="31" spans="2:10" s="196" customFormat="1" ht="24.95" customHeight="1" x14ac:dyDescent="0.25">
      <c r="B31" s="512" t="s">
        <v>71</v>
      </c>
      <c r="C31" s="513"/>
      <c r="D31" s="513"/>
      <c r="E31" s="513"/>
      <c r="F31" s="513"/>
      <c r="G31" s="513"/>
      <c r="H31" s="513"/>
      <c r="I31" s="514"/>
      <c r="J31" s="198">
        <f>' Budget'!R67</f>
        <v>0</v>
      </c>
    </row>
    <row r="32" spans="2:10" s="196" customFormat="1" ht="24.95" customHeight="1" x14ac:dyDescent="0.25">
      <c r="B32" s="512" t="s">
        <v>72</v>
      </c>
      <c r="C32" s="513"/>
      <c r="D32" s="513"/>
      <c r="E32" s="513"/>
      <c r="F32" s="513"/>
      <c r="G32" s="513"/>
      <c r="H32" s="513"/>
      <c r="I32" s="514"/>
      <c r="J32" s="198">
        <f>' Budget'!R75</f>
        <v>0</v>
      </c>
    </row>
    <row r="33" spans="2:10" s="196" customFormat="1" ht="24.95" customHeight="1" x14ac:dyDescent="0.25">
      <c r="B33" s="512" t="s">
        <v>73</v>
      </c>
      <c r="C33" s="513"/>
      <c r="D33" s="513"/>
      <c r="E33" s="513"/>
      <c r="F33" s="513"/>
      <c r="G33" s="513"/>
      <c r="H33" s="513"/>
      <c r="I33" s="514"/>
      <c r="J33" s="198">
        <f>' Budget'!R81</f>
        <v>0</v>
      </c>
    </row>
    <row r="34" spans="2:10" s="196" customFormat="1" ht="24.95" customHeight="1" x14ac:dyDescent="0.25">
      <c r="B34" s="512" t="s">
        <v>74</v>
      </c>
      <c r="C34" s="513"/>
      <c r="D34" s="513"/>
      <c r="E34" s="513"/>
      <c r="F34" s="513"/>
      <c r="G34" s="513"/>
      <c r="H34" s="513"/>
      <c r="I34" s="514"/>
      <c r="J34" s="198">
        <f>' Budget'!R91</f>
        <v>0</v>
      </c>
    </row>
    <row r="35" spans="2:10" s="196" customFormat="1" ht="24.95" customHeight="1" x14ac:dyDescent="0.25">
      <c r="B35" s="512" t="s">
        <v>75</v>
      </c>
      <c r="C35" s="513"/>
      <c r="D35" s="513"/>
      <c r="E35" s="513"/>
      <c r="F35" s="513"/>
      <c r="G35" s="513"/>
      <c r="H35" s="513"/>
      <c r="I35" s="514"/>
      <c r="J35" s="198">
        <f>' Budget'!R95</f>
        <v>0</v>
      </c>
    </row>
    <row r="36" spans="2:10" s="196" customFormat="1" ht="24.95" customHeight="1" x14ac:dyDescent="0.25">
      <c r="B36" s="522" t="str">
        <f>' Budget'!B96:Q96</f>
        <v>TOTAL FUNDS REQUESTED</v>
      </c>
      <c r="C36" s="523"/>
      <c r="D36" s="523"/>
      <c r="E36" s="523"/>
      <c r="F36" s="523"/>
      <c r="G36" s="523"/>
      <c r="H36" s="523"/>
      <c r="I36" s="524"/>
      <c r="J36" s="200">
        <f>' Budget'!R96</f>
        <v>0</v>
      </c>
    </row>
    <row r="37" spans="2:10" s="196" customFormat="1" ht="24.95" customHeight="1" x14ac:dyDescent="0.25">
      <c r="B37" s="522" t="s">
        <v>395</v>
      </c>
      <c r="C37" s="523"/>
      <c r="D37" s="523"/>
      <c r="E37" s="523"/>
      <c r="F37" s="523"/>
      <c r="G37" s="523"/>
      <c r="H37" s="523"/>
      <c r="I37" s="524"/>
      <c r="J37" s="200">
        <f>J36-(J6+J7)</f>
        <v>0</v>
      </c>
    </row>
    <row r="38" spans="2:10" s="196" customFormat="1" ht="24.95" customHeight="1" x14ac:dyDescent="0.25">
      <c r="B38" s="173"/>
      <c r="C38" s="174"/>
      <c r="D38" s="174"/>
      <c r="E38" s="174"/>
      <c r="F38" s="174"/>
      <c r="G38" s="174"/>
      <c r="H38" s="174"/>
      <c r="I38" s="175"/>
      <c r="J38" s="198"/>
    </row>
    <row r="39" spans="2:10" s="196" customFormat="1" ht="27.95" customHeight="1" x14ac:dyDescent="0.25">
      <c r="B39" s="525" t="s">
        <v>406</v>
      </c>
      <c r="C39" s="526"/>
      <c r="D39" s="526"/>
      <c r="E39" s="526"/>
      <c r="F39" s="526"/>
      <c r="G39" s="526"/>
      <c r="H39" s="526"/>
      <c r="I39" s="526"/>
      <c r="J39" s="201"/>
    </row>
    <row r="40" spans="2:10" s="196" customFormat="1" ht="24.95" customHeight="1" x14ac:dyDescent="0.25">
      <c r="B40" s="512" t="s">
        <v>368</v>
      </c>
      <c r="C40" s="513"/>
      <c r="D40" s="513"/>
      <c r="E40" s="513"/>
      <c r="F40" s="513"/>
      <c r="G40" s="513"/>
      <c r="H40" s="513"/>
      <c r="I40" s="514"/>
      <c r="J40" s="198">
        <f>' Budget'!T19</f>
        <v>0</v>
      </c>
    </row>
    <row r="41" spans="2:10" s="196" customFormat="1" ht="24.95" customHeight="1" x14ac:dyDescent="0.25">
      <c r="B41" s="512" t="s">
        <v>87</v>
      </c>
      <c r="C41" s="513"/>
      <c r="D41" s="513"/>
      <c r="E41" s="513"/>
      <c r="F41" s="513"/>
      <c r="G41" s="513"/>
      <c r="H41" s="513"/>
      <c r="I41" s="514"/>
      <c r="J41" s="198">
        <f>' Budget'!T43</f>
        <v>0</v>
      </c>
    </row>
    <row r="42" spans="2:10" s="196" customFormat="1" ht="24.95" customHeight="1" x14ac:dyDescent="0.25">
      <c r="B42" s="512" t="s">
        <v>88</v>
      </c>
      <c r="C42" s="513"/>
      <c r="D42" s="513"/>
      <c r="E42" s="513"/>
      <c r="F42" s="513"/>
      <c r="G42" s="513"/>
      <c r="H42" s="513"/>
      <c r="I42" s="514"/>
      <c r="J42" s="198">
        <f>' Budget'!R81</f>
        <v>0</v>
      </c>
    </row>
    <row r="43" spans="2:10" s="196" customFormat="1" ht="24.95" customHeight="1" x14ac:dyDescent="0.25">
      <c r="B43" s="512" t="s">
        <v>113</v>
      </c>
      <c r="C43" s="513"/>
      <c r="D43" s="513"/>
      <c r="E43" s="513"/>
      <c r="F43" s="513"/>
      <c r="G43" s="513"/>
      <c r="H43" s="513"/>
      <c r="I43" s="514"/>
      <c r="J43" s="198">
        <f>' Budget'!R91</f>
        <v>0</v>
      </c>
    </row>
    <row r="44" spans="2:10" s="196" customFormat="1" ht="24.95" customHeight="1" x14ac:dyDescent="0.25">
      <c r="B44" s="512" t="s">
        <v>114</v>
      </c>
      <c r="C44" s="513"/>
      <c r="D44" s="513"/>
      <c r="E44" s="513"/>
      <c r="F44" s="513"/>
      <c r="G44" s="513"/>
      <c r="H44" s="513"/>
      <c r="I44" s="514"/>
      <c r="J44" s="198">
        <f>' Budget'!R95</f>
        <v>0</v>
      </c>
    </row>
    <row r="45" spans="2:10" s="196" customFormat="1" ht="24.95" customHeight="1" x14ac:dyDescent="0.25">
      <c r="B45" s="512" t="s">
        <v>533</v>
      </c>
      <c r="C45" s="513"/>
      <c r="D45" s="513"/>
      <c r="E45" s="513"/>
      <c r="F45" s="513"/>
      <c r="G45" s="513"/>
      <c r="H45" s="513"/>
      <c r="I45" s="514"/>
      <c r="J45" s="198">
        <f>' Budget'!T75</f>
        <v>0</v>
      </c>
    </row>
    <row r="46" spans="2:10" s="196" customFormat="1" ht="24.95" customHeight="1" x14ac:dyDescent="0.25">
      <c r="B46" s="512" t="s">
        <v>369</v>
      </c>
      <c r="C46" s="513"/>
      <c r="D46" s="513"/>
      <c r="E46" s="513"/>
      <c r="F46" s="513"/>
      <c r="G46" s="513"/>
      <c r="H46" s="513"/>
      <c r="I46" s="514"/>
      <c r="J46" s="198">
        <f>' Sub Budget'!T14+' Sub Budget (2)'!T14+' Sub Budget (3)'!T14</f>
        <v>0</v>
      </c>
    </row>
    <row r="47" spans="2:10" s="196" customFormat="1" ht="24.95" customHeight="1" x14ac:dyDescent="0.25">
      <c r="B47" s="512" t="s">
        <v>144</v>
      </c>
      <c r="C47" s="513"/>
      <c r="D47" s="513"/>
      <c r="E47" s="513"/>
      <c r="F47" s="513"/>
      <c r="G47" s="513"/>
      <c r="H47" s="513"/>
      <c r="I47" s="514"/>
      <c r="J47" s="198">
        <f>' Sub Budget'!T33+' Sub Budget (2)'!T32+' Sub Budget (3)'!T32</f>
        <v>0</v>
      </c>
    </row>
    <row r="48" spans="2:10" s="196" customFormat="1" ht="24.95" customHeight="1" x14ac:dyDescent="0.25">
      <c r="B48" s="512" t="s">
        <v>145</v>
      </c>
      <c r="C48" s="513"/>
      <c r="D48" s="513"/>
      <c r="E48" s="513"/>
      <c r="F48" s="513"/>
      <c r="G48" s="513"/>
      <c r="H48" s="513"/>
      <c r="I48" s="514"/>
      <c r="J48" s="198">
        <f>' Sub Budget'!T70+' Sub Budget (2)'!T69+' Sub Budget (3)'!T68</f>
        <v>0</v>
      </c>
    </row>
    <row r="49" spans="2:10" s="196" customFormat="1" ht="24.95" customHeight="1" x14ac:dyDescent="0.25">
      <c r="B49" s="512" t="s">
        <v>147</v>
      </c>
      <c r="C49" s="513"/>
      <c r="D49" s="513"/>
      <c r="E49" s="513"/>
      <c r="F49" s="513"/>
      <c r="G49" s="513"/>
      <c r="H49" s="513"/>
      <c r="I49" s="514"/>
      <c r="J49" s="198">
        <f>' Sub Budget'!R80+' Sub Budget (2)'!R79+' Sub Budget (3)'!R78</f>
        <v>0</v>
      </c>
    </row>
    <row r="50" spans="2:10" s="196" customFormat="1" ht="24.95" customHeight="1" x14ac:dyDescent="0.25">
      <c r="B50" s="512" t="s">
        <v>146</v>
      </c>
      <c r="C50" s="513"/>
      <c r="D50" s="513"/>
      <c r="E50" s="513"/>
      <c r="F50" s="513"/>
      <c r="G50" s="513"/>
      <c r="H50" s="513"/>
      <c r="I50" s="514"/>
      <c r="J50" s="198">
        <f>' Sub Budget'!R84+' Sub Budget (2)'!R83+' Sub Budget'!R84</f>
        <v>0</v>
      </c>
    </row>
    <row r="51" spans="2:10" s="196" customFormat="1" ht="24.95" customHeight="1" x14ac:dyDescent="0.25">
      <c r="B51" s="512" t="s">
        <v>148</v>
      </c>
      <c r="C51" s="513"/>
      <c r="D51" s="513"/>
      <c r="E51" s="513"/>
      <c r="F51" s="513"/>
      <c r="G51" s="513"/>
      <c r="H51" s="513"/>
      <c r="I51" s="514"/>
      <c r="J51" s="198">
        <f>' Sub Budget'!T64+' Sub Budget (2)'!T63+' Sub Budget (3)'!T62</f>
        <v>0</v>
      </c>
    </row>
    <row r="52" spans="2:10" s="196" customFormat="1" ht="21.6" customHeight="1" x14ac:dyDescent="0.25">
      <c r="B52" s="522" t="s">
        <v>42</v>
      </c>
      <c r="C52" s="523"/>
      <c r="D52" s="523"/>
      <c r="E52" s="523"/>
      <c r="F52" s="523"/>
      <c r="G52" s="523"/>
      <c r="H52" s="523"/>
      <c r="I52" s="524"/>
      <c r="J52" s="202">
        <f>SUM(J40:J51)</f>
        <v>0</v>
      </c>
    </row>
    <row r="53" spans="2:10" s="196" customFormat="1" ht="22.35" customHeight="1" x14ac:dyDescent="0.25">
      <c r="B53" s="536" t="s">
        <v>408</v>
      </c>
      <c r="C53" s="537"/>
      <c r="D53" s="537"/>
      <c r="E53" s="537"/>
      <c r="F53" s="537"/>
      <c r="G53" s="537"/>
      <c r="H53" s="537"/>
      <c r="I53" s="538"/>
      <c r="J53" s="203" t="e">
        <f>J52/J36</f>
        <v>#DIV/0!</v>
      </c>
    </row>
    <row r="54" spans="2:10" s="207" customFormat="1" ht="22.35" customHeight="1" x14ac:dyDescent="0.25">
      <c r="B54" s="204"/>
      <c r="C54" s="205"/>
      <c r="D54" s="205"/>
      <c r="E54" s="205"/>
      <c r="F54" s="205"/>
      <c r="G54" s="205"/>
      <c r="H54" s="205"/>
      <c r="I54" s="205"/>
      <c r="J54" s="206"/>
    </row>
    <row r="55" spans="2:10" s="196" customFormat="1" ht="27.95" customHeight="1" x14ac:dyDescent="0.25">
      <c r="B55" s="525" t="s">
        <v>131</v>
      </c>
      <c r="C55" s="526"/>
      <c r="D55" s="526"/>
      <c r="E55" s="526"/>
      <c r="F55" s="526"/>
      <c r="G55" s="526"/>
      <c r="H55" s="526"/>
      <c r="I55" s="526"/>
      <c r="J55" s="529"/>
    </row>
    <row r="56" spans="2:10" s="196" customFormat="1" ht="34.5" customHeight="1" x14ac:dyDescent="0.25">
      <c r="B56" s="533" t="s">
        <v>134</v>
      </c>
      <c r="C56" s="534"/>
      <c r="D56" s="534"/>
      <c r="E56" s="534"/>
      <c r="F56" s="534"/>
      <c r="G56" s="534"/>
      <c r="H56" s="534"/>
      <c r="I56" s="535"/>
      <c r="J56" s="209">
        <f>'Indirect Cost Calculator'!D13</f>
        <v>0</v>
      </c>
    </row>
    <row r="57" spans="2:10" s="196" customFormat="1" ht="24.75" customHeight="1" x14ac:dyDescent="0.25">
      <c r="B57" s="530" t="s">
        <v>132</v>
      </c>
      <c r="C57" s="530"/>
      <c r="D57" s="530"/>
      <c r="E57" s="530"/>
      <c r="F57" s="530"/>
      <c r="G57" s="530"/>
      <c r="H57" s="530"/>
      <c r="I57" s="530"/>
      <c r="J57" s="208">
        <f>' Budget'!R91</f>
        <v>0</v>
      </c>
    </row>
    <row r="58" spans="2:10" s="196" customFormat="1" ht="24.75" customHeight="1" x14ac:dyDescent="0.25">
      <c r="B58" s="530" t="s">
        <v>143</v>
      </c>
      <c r="C58" s="530"/>
      <c r="D58" s="530"/>
      <c r="E58" s="530"/>
      <c r="F58" s="530"/>
      <c r="G58" s="530"/>
      <c r="H58" s="530"/>
      <c r="I58" s="530"/>
      <c r="J58" s="198">
        <f>' Sub Budget'!R80+' Sub Budget (2)'!R79+' Sub Budget (3)'!R78</f>
        <v>0</v>
      </c>
    </row>
    <row r="59" spans="2:10" s="196" customFormat="1" ht="24.75" customHeight="1" x14ac:dyDescent="0.25">
      <c r="B59" s="531" t="s">
        <v>133</v>
      </c>
      <c r="C59" s="532"/>
      <c r="D59" s="532"/>
      <c r="E59" s="532"/>
      <c r="F59" s="532"/>
      <c r="G59" s="532"/>
      <c r="H59" s="532"/>
      <c r="I59" s="532"/>
      <c r="J59" s="209">
        <f>' Match Budget'!R83</f>
        <v>0</v>
      </c>
    </row>
    <row r="60" spans="2:10" s="196" customFormat="1" ht="24.75" customHeight="1" x14ac:dyDescent="0.25">
      <c r="B60" s="536" t="s">
        <v>135</v>
      </c>
      <c r="C60" s="537"/>
      <c r="D60" s="537"/>
      <c r="E60" s="537"/>
      <c r="F60" s="537"/>
      <c r="G60" s="537"/>
      <c r="H60" s="537"/>
      <c r="I60" s="538"/>
      <c r="J60" s="210">
        <f>SUM(J57:J59)</f>
        <v>0</v>
      </c>
    </row>
    <row r="61" spans="2:10" s="207" customFormat="1" ht="22.35" customHeight="1" x14ac:dyDescent="0.25">
      <c r="B61" s="204"/>
      <c r="C61" s="205"/>
      <c r="D61" s="205"/>
      <c r="E61" s="205"/>
      <c r="F61" s="205"/>
      <c r="G61" s="205"/>
      <c r="H61" s="205"/>
      <c r="I61" s="205"/>
      <c r="J61" s="206"/>
    </row>
    <row r="62" spans="2:10" s="196" customFormat="1" ht="27.95" customHeight="1" x14ac:dyDescent="0.25">
      <c r="B62" s="525" t="s">
        <v>407</v>
      </c>
      <c r="C62" s="526"/>
      <c r="D62" s="526"/>
      <c r="E62" s="526"/>
      <c r="F62" s="526"/>
      <c r="G62" s="526"/>
      <c r="H62" s="526"/>
      <c r="I62" s="526"/>
      <c r="J62" s="529"/>
    </row>
    <row r="63" spans="2:10" s="196" customFormat="1" ht="24.75" customHeight="1" x14ac:dyDescent="0.25">
      <c r="B63" s="527" t="s">
        <v>43</v>
      </c>
      <c r="C63" s="527"/>
      <c r="D63" s="527"/>
      <c r="E63" s="527"/>
      <c r="F63" s="527"/>
      <c r="G63" s="527"/>
      <c r="H63" s="527"/>
      <c r="I63" s="527"/>
      <c r="J63" s="211">
        <f>' Match Budget'!R88</f>
        <v>0</v>
      </c>
    </row>
    <row r="64" spans="2:10" s="196" customFormat="1" ht="24.75" customHeight="1" x14ac:dyDescent="0.25">
      <c r="B64" s="527" t="s">
        <v>44</v>
      </c>
      <c r="C64" s="527"/>
      <c r="D64" s="527"/>
      <c r="E64" s="527"/>
      <c r="F64" s="527"/>
      <c r="G64" s="527"/>
      <c r="H64" s="527"/>
      <c r="I64" s="527"/>
      <c r="J64" s="211">
        <f>' Budget'!R96</f>
        <v>0</v>
      </c>
    </row>
    <row r="65" spans="2:10" s="196" customFormat="1" ht="24.75" customHeight="1" x14ac:dyDescent="0.25">
      <c r="B65" s="528" t="s">
        <v>136</v>
      </c>
      <c r="C65" s="528"/>
      <c r="D65" s="528"/>
      <c r="E65" s="528"/>
      <c r="F65" s="528"/>
      <c r="G65" s="528"/>
      <c r="H65" s="528"/>
      <c r="I65" s="528"/>
      <c r="J65" s="212" t="e">
        <f>J63/J64</f>
        <v>#DIV/0!</v>
      </c>
    </row>
  </sheetData>
  <sheetProtection algorithmName="SHA-512" hashValue="3pMjsn+jTmdQxPZoRh/BgWUZ0MOGAXsrojXDN7r8sKVVpOiNeTfC6TMFy+Uy1uIw1KpNWow9jeFy9NX/pY0YxA==" saltValue="y5lR+ouw+EI2qoDt9fIslw==" spinCount="100000" sheet="1" selectLockedCells="1" selectUnlockedCells="1"/>
  <mergeCells count="58">
    <mergeCell ref="B53:I53"/>
    <mergeCell ref="B2:J2"/>
    <mergeCell ref="B33:I33"/>
    <mergeCell ref="B27:I27"/>
    <mergeCell ref="B24:I24"/>
    <mergeCell ref="B29:I29"/>
    <mergeCell ref="B14:I14"/>
    <mergeCell ref="B28:I28"/>
    <mergeCell ref="B11:H11"/>
    <mergeCell ref="B12:H12"/>
    <mergeCell ref="B13:H13"/>
    <mergeCell ref="B5:I5"/>
    <mergeCell ref="B6:I6"/>
    <mergeCell ref="B7:I7"/>
    <mergeCell ref="B8:I8"/>
    <mergeCell ref="B10:I10"/>
    <mergeCell ref="B48:I48"/>
    <mergeCell ref="B49:I49"/>
    <mergeCell ref="B50:I50"/>
    <mergeCell ref="B51:I51"/>
    <mergeCell ref="B52:I52"/>
    <mergeCell ref="B43:I43"/>
    <mergeCell ref="B44:I44"/>
    <mergeCell ref="B45:I45"/>
    <mergeCell ref="B46:I46"/>
    <mergeCell ref="B47:I47"/>
    <mergeCell ref="B64:I64"/>
    <mergeCell ref="B65:I65"/>
    <mergeCell ref="B55:J55"/>
    <mergeCell ref="B57:I57"/>
    <mergeCell ref="B58:I58"/>
    <mergeCell ref="B59:I59"/>
    <mergeCell ref="B56:I56"/>
    <mergeCell ref="B60:I60"/>
    <mergeCell ref="B62:J62"/>
    <mergeCell ref="B63:I63"/>
    <mergeCell ref="B42:I42"/>
    <mergeCell ref="B3:J3"/>
    <mergeCell ref="B40:I40"/>
    <mergeCell ref="B41:I41"/>
    <mergeCell ref="B25:I25"/>
    <mergeCell ref="B26:I26"/>
    <mergeCell ref="B34:I34"/>
    <mergeCell ref="B35:I35"/>
    <mergeCell ref="B36:I36"/>
    <mergeCell ref="B39:I39"/>
    <mergeCell ref="B30:I30"/>
    <mergeCell ref="B31:I31"/>
    <mergeCell ref="B32:I32"/>
    <mergeCell ref="B4:I4"/>
    <mergeCell ref="B37:I37"/>
    <mergeCell ref="B15:I15"/>
    <mergeCell ref="B22:I22"/>
    <mergeCell ref="B17:I17"/>
    <mergeCell ref="B18:H18"/>
    <mergeCell ref="B19:H19"/>
    <mergeCell ref="B20:H20"/>
    <mergeCell ref="B21:I21"/>
  </mergeCells>
  <conditionalFormatting sqref="J53:J54 J61">
    <cfRule type="cellIs" dxfId="67" priority="7" operator="greaterThan">
      <formula>0.25</formula>
    </cfRule>
  </conditionalFormatting>
  <conditionalFormatting sqref="J65">
    <cfRule type="cellIs" dxfId="66" priority="6" operator="lessThan">
      <formula>0.2</formula>
    </cfRule>
  </conditionalFormatting>
  <conditionalFormatting sqref="J60">
    <cfRule type="cellIs" dxfId="65" priority="9" operator="greaterThan">
      <formula>$J$56</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3" operator="notEqual" id="{21188E83-8090-4957-B999-54EC0D1137F2}">
            <xm:f>Cover!$C$8</xm:f>
            <x14:dxf>
              <font>
                <color rgb="FFFF0000"/>
              </font>
              <fill>
                <patternFill>
                  <bgColor theme="5" tint="0.59996337778862885"/>
                </patternFill>
              </fill>
            </x14:dxf>
          </x14:cfRule>
          <xm:sqref>J36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A1:G17"/>
  <sheetViews>
    <sheetView showGridLines="0" zoomScaleNormal="100" workbookViewId="0">
      <pane xSplit="1" ySplit="1" topLeftCell="B2" activePane="bottomRight" state="frozen"/>
      <selection activeCell="D12" sqref="D12:G12"/>
      <selection pane="topRight" activeCell="D12" sqref="D12:G12"/>
      <selection pane="bottomLeft" activeCell="D12" sqref="D12:G12"/>
      <selection pane="bottomRight" activeCell="A7" sqref="A7"/>
    </sheetView>
  </sheetViews>
  <sheetFormatPr defaultRowHeight="15" x14ac:dyDescent="0.25"/>
  <cols>
    <col min="1" max="1" width="10.7109375" style="48" customWidth="1"/>
    <col min="2" max="2" width="21" style="48" bestFit="1" customWidth="1"/>
    <col min="3" max="3" width="55.140625" style="11" customWidth="1"/>
    <col min="4" max="4" width="10.7109375" style="11" customWidth="1"/>
    <col min="5" max="5" width="10.7109375" customWidth="1"/>
  </cols>
  <sheetData>
    <row r="1" spans="1:7" s="5" customFormat="1" ht="30" customHeight="1" x14ac:dyDescent="0.35">
      <c r="A1" s="543" t="s">
        <v>128</v>
      </c>
      <c r="B1" s="544"/>
      <c r="C1" s="544"/>
      <c r="D1" s="544"/>
      <c r="E1" s="544"/>
      <c r="F1" s="545"/>
    </row>
    <row r="2" spans="1:7" s="5" customFormat="1" ht="30" customHeight="1" x14ac:dyDescent="0.35">
      <c r="A2" s="68" t="s">
        <v>124</v>
      </c>
      <c r="B2" s="546">
        <f>Cover!C5</f>
        <v>0</v>
      </c>
      <c r="C2" s="547"/>
      <c r="D2" s="66"/>
      <c r="E2" s="66"/>
      <c r="F2" s="67"/>
    </row>
    <row r="3" spans="1:7" s="50" customFormat="1" ht="30" customHeight="1" x14ac:dyDescent="0.25">
      <c r="A3" s="51" t="s">
        <v>123</v>
      </c>
      <c r="B3" s="250" t="s">
        <v>2</v>
      </c>
      <c r="C3" s="541"/>
      <c r="D3" s="542"/>
      <c r="E3" s="69"/>
      <c r="F3" s="52"/>
    </row>
    <row r="4" spans="1:7" s="50" customFormat="1" ht="30" customHeight="1" x14ac:dyDescent="0.25">
      <c r="A4" s="53" t="s">
        <v>129</v>
      </c>
      <c r="B4" s="251"/>
      <c r="C4" s="69"/>
      <c r="D4" s="69"/>
      <c r="E4" s="69"/>
      <c r="F4" s="52"/>
    </row>
    <row r="5" spans="1:7" s="50" customFormat="1" ht="12" customHeight="1" thickBot="1" x14ac:dyDescent="0.3">
      <c r="A5" s="54"/>
      <c r="B5" s="55"/>
      <c r="C5" s="56"/>
      <c r="D5" s="56"/>
      <c r="E5" s="56"/>
      <c r="F5" s="57"/>
    </row>
    <row r="6" spans="1:7" s="49" customFormat="1" ht="30" x14ac:dyDescent="0.25">
      <c r="A6" s="73" t="s">
        <v>125</v>
      </c>
      <c r="B6" s="74" t="s">
        <v>0</v>
      </c>
      <c r="C6" s="75" t="s">
        <v>126</v>
      </c>
      <c r="D6" s="76" t="s">
        <v>38</v>
      </c>
      <c r="E6" s="76" t="s">
        <v>40</v>
      </c>
      <c r="F6" s="77" t="s">
        <v>41</v>
      </c>
    </row>
    <row r="7" spans="1:7" s="4" customFormat="1" ht="30" customHeight="1" x14ac:dyDescent="0.2">
      <c r="A7" s="247"/>
      <c r="B7" s="248"/>
      <c r="C7" s="47"/>
      <c r="D7" s="9"/>
      <c r="E7" s="10"/>
      <c r="F7" s="70">
        <f t="shared" ref="F7:F14" si="0">D7*E7</f>
        <v>0</v>
      </c>
      <c r="G7" s="6"/>
    </row>
    <row r="8" spans="1:7" s="4" customFormat="1" ht="30" customHeight="1" x14ac:dyDescent="0.2">
      <c r="A8" s="247"/>
      <c r="B8" s="248"/>
      <c r="C8" s="47"/>
      <c r="D8" s="9"/>
      <c r="E8" s="10"/>
      <c r="F8" s="70">
        <f t="shared" si="0"/>
        <v>0</v>
      </c>
    </row>
    <row r="9" spans="1:7" s="4" customFormat="1" ht="30" customHeight="1" x14ac:dyDescent="0.2">
      <c r="A9" s="247"/>
      <c r="B9" s="248"/>
      <c r="C9" s="47"/>
      <c r="D9" s="9"/>
      <c r="E9" s="10"/>
      <c r="F9" s="70">
        <f t="shared" si="0"/>
        <v>0</v>
      </c>
    </row>
    <row r="10" spans="1:7" s="4" customFormat="1" ht="30" customHeight="1" x14ac:dyDescent="0.2">
      <c r="A10" s="247"/>
      <c r="B10" s="248"/>
      <c r="C10" s="47"/>
      <c r="D10" s="9"/>
      <c r="E10" s="10"/>
      <c r="F10" s="70">
        <f t="shared" si="0"/>
        <v>0</v>
      </c>
    </row>
    <row r="11" spans="1:7" s="4" customFormat="1" ht="30" customHeight="1" x14ac:dyDescent="0.2">
      <c r="A11" s="247"/>
      <c r="B11" s="248"/>
      <c r="C11" s="47"/>
      <c r="D11" s="9"/>
      <c r="E11" s="10"/>
      <c r="F11" s="70">
        <f t="shared" si="0"/>
        <v>0</v>
      </c>
    </row>
    <row r="12" spans="1:7" s="4" customFormat="1" ht="30" customHeight="1" x14ac:dyDescent="0.2">
      <c r="A12" s="247"/>
      <c r="B12" s="248"/>
      <c r="C12" s="47"/>
      <c r="D12" s="9"/>
      <c r="E12" s="10"/>
      <c r="F12" s="70">
        <f t="shared" si="0"/>
        <v>0</v>
      </c>
    </row>
    <row r="13" spans="1:7" s="4" customFormat="1" ht="30" customHeight="1" x14ac:dyDescent="0.2">
      <c r="A13" s="249"/>
      <c r="B13" s="248"/>
      <c r="C13" s="63"/>
      <c r="D13" s="64"/>
      <c r="E13" s="65"/>
      <c r="F13" s="71">
        <f t="shared" si="0"/>
        <v>0</v>
      </c>
    </row>
    <row r="14" spans="1:7" s="4" customFormat="1" ht="30" customHeight="1" x14ac:dyDescent="0.2">
      <c r="A14" s="249"/>
      <c r="B14" s="248"/>
      <c r="C14" s="63"/>
      <c r="D14" s="64"/>
      <c r="E14" s="65"/>
      <c r="F14" s="71">
        <f t="shared" si="0"/>
        <v>0</v>
      </c>
    </row>
    <row r="15" spans="1:7" s="4" customFormat="1" ht="30" customHeight="1" x14ac:dyDescent="0.2">
      <c r="A15" s="62"/>
      <c r="B15" s="248"/>
      <c r="C15" s="63"/>
      <c r="D15" s="64"/>
      <c r="E15" s="65"/>
      <c r="F15" s="71"/>
    </row>
    <row r="16" spans="1:7" s="4" customFormat="1" ht="30" customHeight="1" thickBot="1" x14ac:dyDescent="0.25">
      <c r="A16" s="58"/>
      <c r="B16" s="320"/>
      <c r="C16" s="59"/>
      <c r="D16" s="60"/>
      <c r="E16" s="61"/>
      <c r="F16" s="72">
        <f>SUM(F7:F15)</f>
        <v>0</v>
      </c>
    </row>
    <row r="17" spans="6:6" x14ac:dyDescent="0.25">
      <c r="F17" s="2"/>
    </row>
  </sheetData>
  <sheetProtection algorithmName="SHA-512" hashValue="yYR511Oko/ThrLQUJ5llDPVxctp/zzxhEQcB21fbgV2vzHmKW54QNqERtLjSy1IGUlHG1NXpZ7cJs/auatAUhg==" saltValue="MUMzXmA6meK7cbIMlxLbxw==" spinCount="100000" sheet="1" formatRows="0" insertRows="0" deleteRows="0" selectLockedCells="1"/>
  <mergeCells count="3">
    <mergeCell ref="C3:D3"/>
    <mergeCell ref="A1:F1"/>
    <mergeCell ref="B2:C2"/>
  </mergeCells>
  <dataValidations count="1">
    <dataValidation type="list" allowBlank="1" showInputMessage="1" showErrorMessage="1" sqref="L9" xr:uid="{00000000-0002-0000-0E00-000000000000}">
      <formula1>#REF!</formula1>
    </dataValidation>
  </dataValidations>
  <pageMargins left="0.25" right="0.25" top="0.75" bottom="0.75" header="0.3" footer="0.3"/>
  <pageSetup fitToHeight="50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1000000}">
          <x14:formula1>
            <xm:f>'DROP-DOWNS'!$P$1:$P$6</xm:f>
          </x14:formula1>
          <xm:sqref>B7:B16</xm:sqref>
        </x14:dataValidation>
        <x14:dataValidation type="list" showInputMessage="1" showErrorMessage="1" xr:uid="{00000000-0002-0000-0E00-000002000000}">
          <x14:formula1>
            <xm:f>'DROP-DOWNS'!$C$1:$C$3</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Z98"/>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9.140625"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404" t="s">
        <v>393</v>
      </c>
      <c r="C3" s="405"/>
      <c r="D3" s="405"/>
      <c r="E3" s="405"/>
      <c r="F3" s="405"/>
      <c r="G3" s="405"/>
      <c r="H3" s="405"/>
      <c r="I3" s="405"/>
      <c r="J3" s="405"/>
      <c r="K3" s="405"/>
      <c r="L3" s="405"/>
      <c r="M3" s="405"/>
      <c r="N3" s="405"/>
      <c r="O3" s="405"/>
      <c r="P3" s="405"/>
      <c r="Q3" s="405"/>
      <c r="R3" s="406"/>
      <c r="S3" s="114"/>
      <c r="T3" s="114"/>
      <c r="U3" s="114"/>
      <c r="V3" s="114"/>
      <c r="W3" s="114"/>
    </row>
    <row r="4" spans="1:24"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row>
    <row r="5" spans="1:24" ht="21" customHeight="1" x14ac:dyDescent="0.3">
      <c r="A5" s="114"/>
      <c r="B5" s="487" t="s">
        <v>360</v>
      </c>
      <c r="C5" s="487"/>
      <c r="D5" s="113">
        <f>Cover!C12</f>
        <v>0</v>
      </c>
      <c r="E5" s="114"/>
      <c r="F5" s="114"/>
      <c r="G5" s="114"/>
      <c r="H5" s="114"/>
      <c r="I5" s="114"/>
      <c r="J5" s="114"/>
      <c r="K5" s="114"/>
      <c r="L5" s="114"/>
      <c r="M5" s="114"/>
      <c r="N5" s="114"/>
      <c r="O5" s="114"/>
      <c r="P5" s="114"/>
      <c r="Q5" s="114"/>
      <c r="R5" s="114"/>
      <c r="S5" s="114"/>
      <c r="T5" s="114"/>
      <c r="U5" s="114"/>
      <c r="V5" s="114"/>
      <c r="W5" s="114"/>
    </row>
    <row r="6" spans="1:24"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row>
    <row r="7" spans="1:24" x14ac:dyDescent="0.3">
      <c r="A7" s="114"/>
      <c r="B7" s="407" t="s">
        <v>120</v>
      </c>
      <c r="C7" s="407"/>
      <c r="D7" s="245" t="s">
        <v>608</v>
      </c>
      <c r="E7" s="114"/>
      <c r="F7" s="114"/>
      <c r="G7" s="114"/>
      <c r="H7" s="114"/>
      <c r="I7" s="114"/>
      <c r="J7" s="114"/>
      <c r="K7" s="114"/>
      <c r="L7" s="114"/>
      <c r="M7" s="114"/>
      <c r="N7" s="114"/>
      <c r="O7" s="114"/>
      <c r="P7" s="114"/>
      <c r="Q7" s="114"/>
      <c r="R7" s="114"/>
      <c r="S7" s="114"/>
      <c r="T7" s="114"/>
      <c r="U7" s="114"/>
      <c r="V7" s="114"/>
      <c r="W7" s="114"/>
    </row>
    <row r="8" spans="1:24" ht="9"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row>
    <row r="9" spans="1:24"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c r="W9" s="114"/>
    </row>
    <row r="10" spans="1:24" ht="54" customHeight="1" x14ac:dyDescent="0.3">
      <c r="A10" s="114"/>
      <c r="B10" s="417" t="s">
        <v>46</v>
      </c>
      <c r="C10" s="418"/>
      <c r="D10" s="417" t="s">
        <v>47</v>
      </c>
      <c r="E10" s="419"/>
      <c r="F10" s="419"/>
      <c r="G10" s="418"/>
      <c r="H10" s="154" t="s">
        <v>115</v>
      </c>
      <c r="I10" s="154" t="s">
        <v>117</v>
      </c>
      <c r="J10" s="154" t="s">
        <v>118</v>
      </c>
      <c r="K10" s="154"/>
      <c r="L10" s="156" t="s">
        <v>48</v>
      </c>
      <c r="M10" s="156" t="s">
        <v>49</v>
      </c>
      <c r="N10" s="156" t="s">
        <v>1</v>
      </c>
      <c r="O10" s="156" t="s">
        <v>76</v>
      </c>
      <c r="P10" s="156" t="s">
        <v>4</v>
      </c>
      <c r="Q10" s="156" t="s">
        <v>119</v>
      </c>
      <c r="R10" s="156" t="s">
        <v>50</v>
      </c>
      <c r="S10" s="114"/>
      <c r="T10" s="114"/>
      <c r="U10" s="114"/>
      <c r="V10" s="114"/>
      <c r="W10" s="114"/>
    </row>
    <row r="11" spans="1:24" s="13" customFormat="1" ht="78.599999999999994" customHeight="1" x14ac:dyDescent="0.3">
      <c r="A11" s="114"/>
      <c r="B11" s="391"/>
      <c r="C11" s="392"/>
      <c r="D11" s="393"/>
      <c r="E11" s="394"/>
      <c r="F11" s="394"/>
      <c r="G11" s="395"/>
      <c r="H11" s="157"/>
      <c r="I11" s="157"/>
      <c r="J11" s="157"/>
      <c r="K11" s="154"/>
      <c r="L11" s="121"/>
      <c r="M11" s="122"/>
      <c r="N11" s="361" t="e">
        <f>L11/$D$7</f>
        <v>#VALUE!</v>
      </c>
      <c r="O11" s="124">
        <f>L11*M11</f>
        <v>0</v>
      </c>
      <c r="P11" s="125"/>
      <c r="Q11" s="124">
        <f>O11*P11</f>
        <v>0</v>
      </c>
      <c r="R11" s="126">
        <f>ROUND(O11,0)</f>
        <v>0</v>
      </c>
      <c r="S11" s="114"/>
      <c r="T11" s="114"/>
      <c r="U11" s="114"/>
      <c r="V11" s="114"/>
      <c r="W11" s="114"/>
    </row>
    <row r="12" spans="1:24" s="13" customFormat="1" ht="78.599999999999994" customHeight="1" x14ac:dyDescent="0.3">
      <c r="A12" s="114"/>
      <c r="B12" s="391"/>
      <c r="C12" s="392"/>
      <c r="D12" s="393"/>
      <c r="E12" s="394"/>
      <c r="F12" s="394"/>
      <c r="G12" s="395"/>
      <c r="H12" s="157"/>
      <c r="I12" s="157"/>
      <c r="J12" s="157"/>
      <c r="K12" s="154"/>
      <c r="L12" s="121"/>
      <c r="M12" s="122"/>
      <c r="N12" s="361" t="e">
        <f t="shared" ref="N12:N13" si="0">L12/$D$7</f>
        <v>#VALUE!</v>
      </c>
      <c r="O12" s="124">
        <f>L12*M12</f>
        <v>0</v>
      </c>
      <c r="P12" s="125"/>
      <c r="Q12" s="124">
        <f>O12*P12</f>
        <v>0</v>
      </c>
      <c r="R12" s="126">
        <f t="shared" ref="R12:R13" si="1">ROUND(O12,0)</f>
        <v>0</v>
      </c>
      <c r="S12" s="114"/>
      <c r="T12" s="114"/>
      <c r="U12" s="114"/>
      <c r="V12" s="114"/>
      <c r="W12" s="114"/>
    </row>
    <row r="13" spans="1:24" s="13" customFormat="1" ht="78.599999999999994" customHeight="1" x14ac:dyDescent="0.3">
      <c r="A13" s="114"/>
      <c r="B13" s="391"/>
      <c r="C13" s="392"/>
      <c r="D13" s="393"/>
      <c r="E13" s="394"/>
      <c r="F13" s="394"/>
      <c r="G13" s="395"/>
      <c r="H13" s="157"/>
      <c r="I13" s="157"/>
      <c r="J13" s="157"/>
      <c r="K13" s="154"/>
      <c r="L13" s="121"/>
      <c r="M13" s="122"/>
      <c r="N13" s="361" t="e">
        <f t="shared" si="0"/>
        <v>#VALUE!</v>
      </c>
      <c r="O13" s="124">
        <f>L13*M13</f>
        <v>0</v>
      </c>
      <c r="P13" s="125"/>
      <c r="Q13" s="124">
        <f>O13*P13</f>
        <v>0</v>
      </c>
      <c r="R13" s="126">
        <f t="shared" si="1"/>
        <v>0</v>
      </c>
      <c r="S13" s="114"/>
      <c r="T13" s="114" t="s">
        <v>385</v>
      </c>
      <c r="U13" s="114"/>
      <c r="V13" s="114"/>
      <c r="W13" s="114"/>
    </row>
    <row r="14" spans="1:24"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c r="W14" s="114"/>
      <c r="X14" s="183"/>
    </row>
    <row r="15" spans="1:24"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548"/>
      <c r="V15" s="548"/>
      <c r="W15" s="114"/>
    </row>
    <row r="16" spans="1:24" ht="66" customHeight="1" x14ac:dyDescent="0.3">
      <c r="A16" s="114"/>
      <c r="B16" s="417" t="s">
        <v>46</v>
      </c>
      <c r="C16" s="418"/>
      <c r="D16" s="414" t="s">
        <v>52</v>
      </c>
      <c r="E16" s="415"/>
      <c r="F16" s="415"/>
      <c r="G16" s="416"/>
      <c r="H16" s="156" t="s">
        <v>115</v>
      </c>
      <c r="I16" s="154" t="s">
        <v>117</v>
      </c>
      <c r="J16" s="154" t="s">
        <v>118</v>
      </c>
      <c r="K16" s="162" t="s">
        <v>116</v>
      </c>
      <c r="L16" s="156" t="s">
        <v>48</v>
      </c>
      <c r="M16" s="156" t="s">
        <v>49</v>
      </c>
      <c r="N16" s="156" t="s">
        <v>1</v>
      </c>
      <c r="O16" s="156" t="s">
        <v>76</v>
      </c>
      <c r="P16" s="156" t="s">
        <v>4</v>
      </c>
      <c r="Q16" s="156" t="s">
        <v>36</v>
      </c>
      <c r="R16" s="156" t="s">
        <v>121</v>
      </c>
      <c r="S16" s="114"/>
      <c r="T16" s="114"/>
      <c r="U16" s="185" t="s">
        <v>386</v>
      </c>
      <c r="V16" s="185" t="s">
        <v>387</v>
      </c>
      <c r="W16" s="114"/>
    </row>
    <row r="17" spans="1:25" s="13" customFormat="1" ht="60" customHeight="1" x14ac:dyDescent="0.3">
      <c r="A17" s="114"/>
      <c r="B17" s="391"/>
      <c r="C17" s="392"/>
      <c r="D17" s="393"/>
      <c r="E17" s="394"/>
      <c r="F17" s="394"/>
      <c r="G17" s="395"/>
      <c r="H17" s="157"/>
      <c r="I17" s="157"/>
      <c r="J17" s="157"/>
      <c r="K17" s="157"/>
      <c r="L17" s="121"/>
      <c r="M17" s="122"/>
      <c r="N17" s="361" t="e">
        <f t="shared" ref="N17:N26" si="2">L17/$D$7</f>
        <v>#VALUE!</v>
      </c>
      <c r="O17" s="124">
        <f t="shared" ref="O17:O26" si="3">L17*M17</f>
        <v>0</v>
      </c>
      <c r="P17" s="125"/>
      <c r="Q17" s="129">
        <f t="shared" ref="Q17:Q26" si="4">O17*P17</f>
        <v>0</v>
      </c>
      <c r="R17" s="126">
        <f t="shared" ref="R17:R26" si="5">ROUND(O17,0)</f>
        <v>0</v>
      </c>
      <c r="S17" s="114"/>
      <c r="T17" s="114"/>
      <c r="U17" s="121"/>
      <c r="V17" s="126">
        <f t="shared" ref="V17:V26" si="6">((M17)+((M17*P17)))*U17</f>
        <v>0</v>
      </c>
      <c r="W17" s="114"/>
    </row>
    <row r="18" spans="1:25" s="13" customFormat="1" ht="60" customHeight="1" x14ac:dyDescent="0.3">
      <c r="A18" s="114"/>
      <c r="B18" s="391"/>
      <c r="C18" s="392"/>
      <c r="D18" s="393"/>
      <c r="E18" s="394"/>
      <c r="F18" s="394"/>
      <c r="G18" s="395"/>
      <c r="H18" s="157"/>
      <c r="I18" s="157"/>
      <c r="J18" s="157"/>
      <c r="K18" s="157"/>
      <c r="L18" s="121"/>
      <c r="M18" s="122"/>
      <c r="N18" s="361" t="e">
        <f t="shared" si="2"/>
        <v>#VALUE!</v>
      </c>
      <c r="O18" s="124">
        <f t="shared" si="3"/>
        <v>0</v>
      </c>
      <c r="P18" s="125"/>
      <c r="Q18" s="129">
        <f t="shared" si="4"/>
        <v>0</v>
      </c>
      <c r="R18" s="126">
        <f t="shared" si="5"/>
        <v>0</v>
      </c>
      <c r="S18" s="114"/>
      <c r="T18" s="114"/>
      <c r="U18" s="121"/>
      <c r="V18" s="126">
        <f t="shared" si="6"/>
        <v>0</v>
      </c>
      <c r="W18" s="114"/>
    </row>
    <row r="19" spans="1:25" s="13" customFormat="1" ht="60" customHeight="1" x14ac:dyDescent="0.3">
      <c r="A19" s="114"/>
      <c r="B19" s="391"/>
      <c r="C19" s="392"/>
      <c r="D19" s="393"/>
      <c r="E19" s="394"/>
      <c r="F19" s="394"/>
      <c r="G19" s="395"/>
      <c r="H19" s="157"/>
      <c r="I19" s="157"/>
      <c r="J19" s="157"/>
      <c r="K19" s="157"/>
      <c r="L19" s="121"/>
      <c r="M19" s="122"/>
      <c r="N19" s="361" t="e">
        <f t="shared" si="2"/>
        <v>#VALUE!</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157"/>
      <c r="I20" s="157"/>
      <c r="J20" s="157"/>
      <c r="K20" s="157"/>
      <c r="L20" s="121"/>
      <c r="M20" s="122"/>
      <c r="N20" s="361" t="e">
        <f t="shared" si="2"/>
        <v>#VALUE!</v>
      </c>
      <c r="O20" s="124">
        <f t="shared" si="3"/>
        <v>0</v>
      </c>
      <c r="P20" s="125"/>
      <c r="Q20" s="129">
        <f t="shared" si="4"/>
        <v>0</v>
      </c>
      <c r="R20" s="126">
        <f t="shared" si="5"/>
        <v>0</v>
      </c>
      <c r="S20" s="114"/>
      <c r="T20" s="114"/>
      <c r="U20" s="121"/>
      <c r="V20" s="126">
        <f t="shared" si="6"/>
        <v>0</v>
      </c>
      <c r="W20" s="114"/>
    </row>
    <row r="21" spans="1:25" s="13" customFormat="1" ht="60" customHeight="1" x14ac:dyDescent="0.3">
      <c r="A21" s="114"/>
      <c r="B21" s="391"/>
      <c r="C21" s="392"/>
      <c r="D21" s="393"/>
      <c r="E21" s="394"/>
      <c r="F21" s="394"/>
      <c r="G21" s="395"/>
      <c r="H21" s="358"/>
      <c r="I21" s="358"/>
      <c r="J21" s="358"/>
      <c r="K21" s="358"/>
      <c r="L21" s="121"/>
      <c r="M21" s="122"/>
      <c r="N21" s="361" t="e">
        <f t="shared" ref="N21:N23" si="7">L21/$D$7</f>
        <v>#VALUE!</v>
      </c>
      <c r="O21" s="124">
        <f t="shared" ref="O21:O23" si="8">L21*M21</f>
        <v>0</v>
      </c>
      <c r="P21" s="125"/>
      <c r="Q21" s="129">
        <f t="shared" ref="Q21:Q23" si="9">O21*P21</f>
        <v>0</v>
      </c>
      <c r="R21" s="126">
        <f t="shared" ref="R21:R23" si="10">ROUND(O21,0)</f>
        <v>0</v>
      </c>
      <c r="S21" s="114"/>
      <c r="T21" s="114"/>
      <c r="U21" s="121"/>
      <c r="V21" s="126">
        <f t="shared" ref="V21:V23" si="11">((M21)+((M21*P21)))*U21</f>
        <v>0</v>
      </c>
      <c r="W21" s="114"/>
    </row>
    <row r="22" spans="1:25" s="13" customFormat="1" ht="60" customHeight="1" x14ac:dyDescent="0.3">
      <c r="A22" s="114"/>
      <c r="B22" s="391"/>
      <c r="C22" s="392"/>
      <c r="D22" s="393"/>
      <c r="E22" s="394"/>
      <c r="F22" s="394"/>
      <c r="G22" s="395"/>
      <c r="H22" s="358"/>
      <c r="I22" s="358"/>
      <c r="J22" s="358"/>
      <c r="K22" s="358"/>
      <c r="L22" s="121"/>
      <c r="M22" s="122"/>
      <c r="N22" s="361" t="e">
        <f t="shared" si="7"/>
        <v>#VALUE!</v>
      </c>
      <c r="O22" s="124">
        <f t="shared" si="8"/>
        <v>0</v>
      </c>
      <c r="P22" s="125"/>
      <c r="Q22" s="129">
        <f t="shared" si="9"/>
        <v>0</v>
      </c>
      <c r="R22" s="126">
        <f t="shared" si="10"/>
        <v>0</v>
      </c>
      <c r="S22" s="114"/>
      <c r="T22" s="114"/>
      <c r="U22" s="121"/>
      <c r="V22" s="126">
        <f t="shared" si="11"/>
        <v>0</v>
      </c>
      <c r="W22" s="114"/>
    </row>
    <row r="23" spans="1:25" s="13" customFormat="1" ht="60" customHeight="1" x14ac:dyDescent="0.3">
      <c r="A23" s="114"/>
      <c r="B23" s="391"/>
      <c r="C23" s="392"/>
      <c r="D23" s="393"/>
      <c r="E23" s="394"/>
      <c r="F23" s="394"/>
      <c r="G23" s="395"/>
      <c r="H23" s="358"/>
      <c r="I23" s="358"/>
      <c r="J23" s="358"/>
      <c r="K23" s="358"/>
      <c r="L23" s="121"/>
      <c r="M23" s="122"/>
      <c r="N23" s="361" t="e">
        <f t="shared" si="7"/>
        <v>#VALUE!</v>
      </c>
      <c r="O23" s="124">
        <f t="shared" si="8"/>
        <v>0</v>
      </c>
      <c r="P23" s="125"/>
      <c r="Q23" s="129">
        <f t="shared" si="9"/>
        <v>0</v>
      </c>
      <c r="R23" s="126">
        <f t="shared" si="10"/>
        <v>0</v>
      </c>
      <c r="S23" s="114"/>
      <c r="T23" s="114"/>
      <c r="U23" s="121"/>
      <c r="V23" s="126">
        <f t="shared" si="11"/>
        <v>0</v>
      </c>
      <c r="W23" s="114"/>
    </row>
    <row r="24" spans="1:25" s="13" customFormat="1" ht="60" customHeight="1" x14ac:dyDescent="0.3">
      <c r="A24" s="114"/>
      <c r="B24" s="391"/>
      <c r="C24" s="392"/>
      <c r="D24" s="393"/>
      <c r="E24" s="394"/>
      <c r="F24" s="394"/>
      <c r="G24" s="395"/>
      <c r="H24" s="157"/>
      <c r="I24" s="157"/>
      <c r="J24" s="157"/>
      <c r="K24" s="157"/>
      <c r="L24" s="121"/>
      <c r="M24" s="122"/>
      <c r="N24" s="361" t="e">
        <f t="shared" si="2"/>
        <v>#VALUE!</v>
      </c>
      <c r="O24" s="124">
        <f t="shared" si="3"/>
        <v>0</v>
      </c>
      <c r="P24" s="125"/>
      <c r="Q24" s="129">
        <f t="shared" si="4"/>
        <v>0</v>
      </c>
      <c r="R24" s="126">
        <f t="shared" si="5"/>
        <v>0</v>
      </c>
      <c r="S24" s="114"/>
      <c r="T24" s="114"/>
      <c r="U24" s="121"/>
      <c r="V24" s="126">
        <f t="shared" si="6"/>
        <v>0</v>
      </c>
      <c r="W24" s="114"/>
    </row>
    <row r="25" spans="1:25" s="13" customFormat="1" ht="60" customHeight="1" x14ac:dyDescent="0.3">
      <c r="A25" s="114"/>
      <c r="B25" s="391"/>
      <c r="C25" s="392"/>
      <c r="D25" s="393"/>
      <c r="E25" s="394"/>
      <c r="F25" s="394"/>
      <c r="G25" s="395"/>
      <c r="H25" s="157"/>
      <c r="I25" s="157"/>
      <c r="J25" s="157"/>
      <c r="K25" s="157"/>
      <c r="L25" s="121"/>
      <c r="M25" s="122"/>
      <c r="N25" s="361" t="e">
        <f t="shared" si="2"/>
        <v>#VALUE!</v>
      </c>
      <c r="O25" s="124">
        <f t="shared" si="3"/>
        <v>0</v>
      </c>
      <c r="P25" s="125"/>
      <c r="Q25" s="129">
        <f t="shared" si="4"/>
        <v>0</v>
      </c>
      <c r="R25" s="126">
        <f t="shared" si="5"/>
        <v>0</v>
      </c>
      <c r="S25" s="114"/>
      <c r="T25" s="114"/>
      <c r="U25" s="121"/>
      <c r="V25" s="126">
        <f t="shared" si="6"/>
        <v>0</v>
      </c>
      <c r="W25" s="114"/>
    </row>
    <row r="26" spans="1:25" s="13" customFormat="1" ht="60" customHeight="1" x14ac:dyDescent="0.3">
      <c r="A26" s="114"/>
      <c r="B26" s="391"/>
      <c r="C26" s="392"/>
      <c r="D26" s="393"/>
      <c r="E26" s="394"/>
      <c r="F26" s="394"/>
      <c r="G26" s="395"/>
      <c r="H26" s="157"/>
      <c r="I26" s="157"/>
      <c r="J26" s="157"/>
      <c r="K26" s="157"/>
      <c r="L26" s="121"/>
      <c r="M26" s="122"/>
      <c r="N26" s="361" t="e">
        <f t="shared" si="2"/>
        <v>#VALUE!</v>
      </c>
      <c r="O26" s="124">
        <f t="shared" si="3"/>
        <v>0</v>
      </c>
      <c r="P26" s="125"/>
      <c r="Q26" s="129">
        <f t="shared" si="4"/>
        <v>0</v>
      </c>
      <c r="R26" s="126">
        <f t="shared" si="5"/>
        <v>0</v>
      </c>
      <c r="S26" s="114"/>
      <c r="T26" s="114" t="s">
        <v>385</v>
      </c>
      <c r="U26" s="121"/>
      <c r="V26" s="126">
        <f t="shared" si="6"/>
        <v>0</v>
      </c>
      <c r="W26" s="114"/>
    </row>
    <row r="27" spans="1:25" ht="18.600000000000001" customHeight="1" x14ac:dyDescent="0.3">
      <c r="A27" s="114"/>
      <c r="B27" s="411" t="s">
        <v>362</v>
      </c>
      <c r="C27" s="412"/>
      <c r="D27" s="412"/>
      <c r="E27" s="412"/>
      <c r="F27" s="412"/>
      <c r="G27" s="412"/>
      <c r="H27" s="412"/>
      <c r="I27" s="412"/>
      <c r="J27" s="412"/>
      <c r="K27" s="412"/>
      <c r="L27" s="412"/>
      <c r="M27" s="412"/>
      <c r="N27" s="412"/>
      <c r="O27" s="412"/>
      <c r="P27" s="413"/>
      <c r="Q27" s="117">
        <f>SUM(Q17:Q26)</f>
        <v>0</v>
      </c>
      <c r="R27" s="128">
        <f>SUM(R17:R26)</f>
        <v>0</v>
      </c>
      <c r="S27" s="114"/>
      <c r="T27" s="114">
        <f>R27+Q27</f>
        <v>0</v>
      </c>
      <c r="U27" s="185"/>
      <c r="V27" s="128">
        <f>SUM(V17:V26)</f>
        <v>0</v>
      </c>
      <c r="W27" s="114"/>
      <c r="X27" s="183"/>
    </row>
    <row r="28" spans="1:25" ht="15.75" customHeight="1" x14ac:dyDescent="0.3">
      <c r="A28" s="114"/>
      <c r="B28" s="401" t="s">
        <v>53</v>
      </c>
      <c r="C28" s="402"/>
      <c r="D28" s="402"/>
      <c r="E28" s="402"/>
      <c r="F28" s="402"/>
      <c r="G28" s="402"/>
      <c r="H28" s="402"/>
      <c r="I28" s="402"/>
      <c r="J28" s="402"/>
      <c r="K28" s="402"/>
      <c r="L28" s="402"/>
      <c r="M28" s="402"/>
      <c r="N28" s="402"/>
      <c r="O28" s="402"/>
      <c r="P28" s="402"/>
      <c r="Q28" s="402"/>
      <c r="R28" s="403"/>
      <c r="S28" s="114"/>
      <c r="T28" s="114"/>
      <c r="U28" s="114"/>
      <c r="V28" s="114"/>
      <c r="W28" s="114"/>
    </row>
    <row r="29" spans="1:25" ht="49.5" customHeight="1" x14ac:dyDescent="0.3">
      <c r="A29" s="114"/>
      <c r="B29" s="417" t="s">
        <v>46</v>
      </c>
      <c r="C29" s="418"/>
      <c r="D29" s="417" t="s">
        <v>47</v>
      </c>
      <c r="E29" s="419"/>
      <c r="F29" s="419"/>
      <c r="G29" s="419"/>
      <c r="H29" s="417"/>
      <c r="I29" s="419"/>
      <c r="J29" s="419"/>
      <c r="K29" s="418"/>
      <c r="L29" s="156" t="s">
        <v>48</v>
      </c>
      <c r="M29" s="156" t="s">
        <v>49</v>
      </c>
      <c r="N29" s="156" t="s">
        <v>1</v>
      </c>
      <c r="O29" s="156" t="s">
        <v>76</v>
      </c>
      <c r="P29" s="156" t="s">
        <v>4</v>
      </c>
      <c r="Q29" s="156" t="s">
        <v>36</v>
      </c>
      <c r="R29" s="156" t="s">
        <v>50</v>
      </c>
      <c r="S29" s="114"/>
      <c r="T29" s="114"/>
      <c r="U29" s="114"/>
      <c r="V29" s="114"/>
      <c r="W29" s="114"/>
      <c r="Y29" s="13"/>
    </row>
    <row r="30" spans="1:25" s="13" customFormat="1" ht="60" customHeight="1" x14ac:dyDescent="0.3">
      <c r="A30" s="114"/>
      <c r="B30" s="393"/>
      <c r="C30" s="395"/>
      <c r="D30" s="393"/>
      <c r="E30" s="394"/>
      <c r="F30" s="394"/>
      <c r="G30" s="395"/>
      <c r="H30" s="427"/>
      <c r="I30" s="428"/>
      <c r="J30" s="428"/>
      <c r="K30" s="429"/>
      <c r="L30" s="131"/>
      <c r="M30" s="132"/>
      <c r="N30" s="361" t="e">
        <f t="shared" ref="N30:N31" si="12">L30/$D$7</f>
        <v>#VALUE!</v>
      </c>
      <c r="O30" s="124">
        <f t="shared" ref="O30:O31" si="13">L30*M30</f>
        <v>0</v>
      </c>
      <c r="P30" s="133"/>
      <c r="Q30" s="129">
        <f t="shared" ref="Q30:Q31" si="14">O30*P30</f>
        <v>0</v>
      </c>
      <c r="R30" s="126">
        <f t="shared" ref="R30:R31" si="15">ROUND(O30,0)</f>
        <v>0</v>
      </c>
      <c r="S30" s="114"/>
      <c r="T30" s="114"/>
      <c r="U30" s="114"/>
      <c r="V30" s="114"/>
      <c r="W30" s="114"/>
    </row>
    <row r="31" spans="1:25" s="13" customFormat="1" ht="60" customHeight="1" x14ac:dyDescent="0.3">
      <c r="A31" s="114"/>
      <c r="B31" s="393"/>
      <c r="C31" s="395"/>
      <c r="D31" s="393"/>
      <c r="E31" s="394"/>
      <c r="F31" s="394"/>
      <c r="G31" s="395"/>
      <c r="H31" s="427"/>
      <c r="I31" s="428"/>
      <c r="J31" s="428"/>
      <c r="K31" s="429"/>
      <c r="L31" s="131"/>
      <c r="M31" s="132"/>
      <c r="N31" s="361" t="e">
        <f t="shared" si="12"/>
        <v>#VALUE!</v>
      </c>
      <c r="O31" s="124">
        <f t="shared" si="13"/>
        <v>0</v>
      </c>
      <c r="P31" s="133"/>
      <c r="Q31" s="129">
        <f t="shared" si="14"/>
        <v>0</v>
      </c>
      <c r="R31" s="126">
        <f t="shared" si="15"/>
        <v>0</v>
      </c>
      <c r="S31" s="114"/>
      <c r="T31" s="114" t="s">
        <v>385</v>
      </c>
      <c r="U31" s="114"/>
      <c r="V31" s="114"/>
      <c r="W31" s="114"/>
    </row>
    <row r="32" spans="1:25" ht="18.600000000000001" customHeight="1" x14ac:dyDescent="0.3">
      <c r="A32" s="114"/>
      <c r="B32" s="423" t="s">
        <v>86</v>
      </c>
      <c r="C32" s="424"/>
      <c r="D32" s="424"/>
      <c r="E32" s="424"/>
      <c r="F32" s="424"/>
      <c r="G32" s="424"/>
      <c r="H32" s="424"/>
      <c r="I32" s="424"/>
      <c r="J32" s="424"/>
      <c r="K32" s="424"/>
      <c r="L32" s="424"/>
      <c r="M32" s="424"/>
      <c r="N32" s="424"/>
      <c r="O32" s="424"/>
      <c r="P32" s="425"/>
      <c r="Q32" s="130">
        <f>SUM(Q30:Q31)</f>
        <v>0</v>
      </c>
      <c r="R32" s="134">
        <f>SUM(R30:R31)</f>
        <v>0</v>
      </c>
      <c r="S32" s="114"/>
      <c r="T32" s="114">
        <f>R32+Q32</f>
        <v>0</v>
      </c>
      <c r="U32" s="114"/>
      <c r="V32" s="114"/>
      <c r="W32" s="114"/>
      <c r="X32" s="183"/>
    </row>
    <row r="33" spans="1:26" ht="15.75" customHeight="1" x14ac:dyDescent="0.3">
      <c r="A33" s="114"/>
      <c r="B33" s="401" t="s">
        <v>68</v>
      </c>
      <c r="C33" s="402"/>
      <c r="D33" s="402"/>
      <c r="E33" s="402"/>
      <c r="F33" s="402"/>
      <c r="G33" s="402"/>
      <c r="H33" s="402"/>
      <c r="I33" s="402"/>
      <c r="J33" s="402"/>
      <c r="K33" s="402"/>
      <c r="L33" s="402"/>
      <c r="M33" s="402"/>
      <c r="N33" s="402"/>
      <c r="O33" s="402"/>
      <c r="P33" s="402"/>
      <c r="Q33" s="402"/>
      <c r="R33" s="403"/>
      <c r="S33" s="114"/>
      <c r="T33" s="114"/>
      <c r="U33" s="114"/>
      <c r="V33" s="114"/>
      <c r="W33" s="114"/>
    </row>
    <row r="34" spans="1:26" ht="15.95" customHeight="1" x14ac:dyDescent="0.3">
      <c r="A34" s="114"/>
      <c r="B34" s="426" t="s">
        <v>78</v>
      </c>
      <c r="C34" s="426"/>
      <c r="D34" s="417" t="s">
        <v>77</v>
      </c>
      <c r="E34" s="419"/>
      <c r="F34" s="419"/>
      <c r="G34" s="419"/>
      <c r="H34" s="419"/>
      <c r="I34" s="419"/>
      <c r="J34" s="419"/>
      <c r="K34" s="419"/>
      <c r="L34" s="419"/>
      <c r="M34" s="419"/>
      <c r="N34" s="419"/>
      <c r="O34" s="419"/>
      <c r="P34" s="419"/>
      <c r="Q34" s="154"/>
      <c r="R34" s="156" t="s">
        <v>50</v>
      </c>
      <c r="S34" s="114"/>
      <c r="T34" s="114"/>
      <c r="U34" s="114"/>
      <c r="V34" s="185" t="s">
        <v>392</v>
      </c>
      <c r="W34" s="114"/>
    </row>
    <row r="35" spans="1:26" s="13" customFormat="1" ht="30" customHeight="1" x14ac:dyDescent="0.3">
      <c r="A35" s="114"/>
      <c r="B35" s="432"/>
      <c r="C35" s="432"/>
      <c r="D35" s="393"/>
      <c r="E35" s="394"/>
      <c r="F35" s="394"/>
      <c r="G35" s="394"/>
      <c r="H35" s="394"/>
      <c r="I35" s="394"/>
      <c r="J35" s="394"/>
      <c r="K35" s="394"/>
      <c r="L35" s="394"/>
      <c r="M35" s="394"/>
      <c r="N35" s="394"/>
      <c r="O35" s="394"/>
      <c r="P35" s="394"/>
      <c r="Q35" s="153"/>
      <c r="R35" s="138"/>
      <c r="S35" s="114"/>
      <c r="T35" s="114"/>
      <c r="U35" s="114"/>
      <c r="V35" s="324"/>
      <c r="W35" s="114"/>
    </row>
    <row r="36" spans="1:26" s="13" customFormat="1" ht="30" customHeight="1" x14ac:dyDescent="0.3">
      <c r="A36" s="114"/>
      <c r="B36" s="432"/>
      <c r="C36" s="432"/>
      <c r="D36" s="393"/>
      <c r="E36" s="394"/>
      <c r="F36" s="394"/>
      <c r="G36" s="394"/>
      <c r="H36" s="394"/>
      <c r="I36" s="394"/>
      <c r="J36" s="394"/>
      <c r="K36" s="394"/>
      <c r="L36" s="394"/>
      <c r="M36" s="394"/>
      <c r="N36" s="394"/>
      <c r="O36" s="394"/>
      <c r="P36" s="394"/>
      <c r="Q36" s="153"/>
      <c r="R36" s="138"/>
      <c r="S36" s="114"/>
      <c r="T36" s="114"/>
      <c r="U36" s="114"/>
      <c r="V36" s="324"/>
      <c r="W36" s="114"/>
    </row>
    <row r="37" spans="1:26" ht="18.600000000000001" customHeight="1" x14ac:dyDescent="0.3">
      <c r="A37" s="114"/>
      <c r="B37" s="423" t="s">
        <v>56</v>
      </c>
      <c r="C37" s="424"/>
      <c r="D37" s="424"/>
      <c r="E37" s="424"/>
      <c r="F37" s="424"/>
      <c r="G37" s="424"/>
      <c r="H37" s="424"/>
      <c r="I37" s="424"/>
      <c r="J37" s="424"/>
      <c r="K37" s="424"/>
      <c r="L37" s="424"/>
      <c r="M37" s="424"/>
      <c r="N37" s="424"/>
      <c r="O37" s="424"/>
      <c r="P37" s="424"/>
      <c r="Q37" s="425"/>
      <c r="R37" s="134">
        <f>R35+R36</f>
        <v>0</v>
      </c>
      <c r="S37" s="114"/>
      <c r="T37" s="114"/>
      <c r="U37" s="114"/>
      <c r="V37" s="134">
        <f>SUM(V35:V36)</f>
        <v>0</v>
      </c>
      <c r="W37" s="114"/>
    </row>
    <row r="38" spans="1:26" ht="15.75" customHeight="1" x14ac:dyDescent="0.3">
      <c r="A38" s="114"/>
      <c r="B38" s="401" t="s">
        <v>69</v>
      </c>
      <c r="C38" s="402"/>
      <c r="D38" s="402"/>
      <c r="E38" s="402"/>
      <c r="F38" s="402"/>
      <c r="G38" s="402"/>
      <c r="H38" s="402"/>
      <c r="I38" s="402"/>
      <c r="J38" s="402"/>
      <c r="K38" s="402"/>
      <c r="L38" s="402"/>
      <c r="M38" s="402"/>
      <c r="N38" s="402"/>
      <c r="O38" s="402"/>
      <c r="P38" s="402"/>
      <c r="Q38" s="402"/>
      <c r="R38" s="403"/>
      <c r="S38" s="114"/>
      <c r="T38" s="114"/>
      <c r="U38" s="114"/>
      <c r="V38" s="114"/>
      <c r="W38" s="114"/>
    </row>
    <row r="39" spans="1:26" ht="16.5" customHeight="1" x14ac:dyDescent="0.3">
      <c r="A39" s="114"/>
      <c r="B39" s="414"/>
      <c r="C39" s="415"/>
      <c r="D39" s="415" t="s">
        <v>54</v>
      </c>
      <c r="E39" s="415"/>
      <c r="F39" s="415"/>
      <c r="G39" s="415"/>
      <c r="H39" s="415"/>
      <c r="I39" s="415"/>
      <c r="J39" s="415"/>
      <c r="K39" s="415"/>
      <c r="L39" s="415"/>
      <c r="M39" s="415"/>
      <c r="N39" s="415"/>
      <c r="O39" s="415"/>
      <c r="P39" s="415"/>
      <c r="Q39" s="416"/>
      <c r="R39" s="156" t="s">
        <v>55</v>
      </c>
      <c r="S39" s="114"/>
      <c r="T39" s="114"/>
      <c r="U39" s="114"/>
      <c r="V39" s="114"/>
      <c r="W39" s="114"/>
    </row>
    <row r="40" spans="1:26" s="13" customFormat="1" ht="30" customHeight="1" x14ac:dyDescent="0.3">
      <c r="A40" s="114"/>
      <c r="B40" s="430" t="s">
        <v>79</v>
      </c>
      <c r="C40" s="430"/>
      <c r="D40" s="431"/>
      <c r="E40" s="431"/>
      <c r="F40" s="431"/>
      <c r="G40" s="431"/>
      <c r="H40" s="431"/>
      <c r="I40" s="431"/>
      <c r="J40" s="431"/>
      <c r="K40" s="431"/>
      <c r="L40" s="431"/>
      <c r="M40" s="431"/>
      <c r="N40" s="431"/>
      <c r="O40" s="431"/>
      <c r="P40" s="431"/>
      <c r="Q40" s="431"/>
      <c r="R40" s="139">
        <f>ROUND(Q14,0)</f>
        <v>0</v>
      </c>
      <c r="S40" s="114"/>
      <c r="T40" s="114"/>
      <c r="U40" s="114"/>
      <c r="V40" s="114"/>
      <c r="W40" s="114"/>
    </row>
    <row r="41" spans="1:26" s="13" customFormat="1" ht="30" customHeight="1" x14ac:dyDescent="0.3">
      <c r="A41" s="114"/>
      <c r="B41" s="430" t="s">
        <v>80</v>
      </c>
      <c r="C41" s="430"/>
      <c r="D41" s="431"/>
      <c r="E41" s="431"/>
      <c r="F41" s="431"/>
      <c r="G41" s="431"/>
      <c r="H41" s="431"/>
      <c r="I41" s="431"/>
      <c r="J41" s="431"/>
      <c r="K41" s="431"/>
      <c r="L41" s="431"/>
      <c r="M41" s="431"/>
      <c r="N41" s="431"/>
      <c r="O41" s="431"/>
      <c r="P41" s="431"/>
      <c r="Q41" s="431"/>
      <c r="R41" s="139">
        <f>ROUND(Q27,0)</f>
        <v>0</v>
      </c>
      <c r="S41" s="114"/>
      <c r="T41" s="114"/>
      <c r="U41" s="114"/>
      <c r="V41" s="114"/>
      <c r="W41" s="114"/>
    </row>
    <row r="42" spans="1:26" s="13" customFormat="1" ht="30" customHeight="1" x14ac:dyDescent="0.3">
      <c r="A42" s="114"/>
      <c r="B42" s="430" t="s">
        <v>81</v>
      </c>
      <c r="C42" s="430"/>
      <c r="D42" s="431"/>
      <c r="E42" s="431"/>
      <c r="F42" s="431"/>
      <c r="G42" s="431"/>
      <c r="H42" s="431"/>
      <c r="I42" s="431"/>
      <c r="J42" s="431"/>
      <c r="K42" s="431"/>
      <c r="L42" s="431"/>
      <c r="M42" s="431"/>
      <c r="N42" s="431"/>
      <c r="O42" s="431"/>
      <c r="P42" s="431"/>
      <c r="Q42" s="431"/>
      <c r="R42" s="139">
        <f>ROUND(Q32,0)</f>
        <v>0</v>
      </c>
      <c r="S42" s="114"/>
      <c r="T42" s="114"/>
      <c r="U42" s="114"/>
      <c r="V42" s="114"/>
      <c r="W42" s="114"/>
    </row>
    <row r="43" spans="1:26" ht="18.600000000000001" customHeight="1" x14ac:dyDescent="0.3">
      <c r="A43" s="114"/>
      <c r="B43" s="411" t="s">
        <v>60</v>
      </c>
      <c r="C43" s="412"/>
      <c r="D43" s="412"/>
      <c r="E43" s="412"/>
      <c r="F43" s="412"/>
      <c r="G43" s="412"/>
      <c r="H43" s="412"/>
      <c r="I43" s="412"/>
      <c r="J43" s="412"/>
      <c r="K43" s="412"/>
      <c r="L43" s="412"/>
      <c r="M43" s="412"/>
      <c r="N43" s="412"/>
      <c r="O43" s="412"/>
      <c r="P43" s="412"/>
      <c r="Q43" s="413"/>
      <c r="R43" s="140">
        <f>SUM(R40:R42)</f>
        <v>0</v>
      </c>
      <c r="S43" s="114"/>
      <c r="T43" s="114"/>
      <c r="U43" s="114"/>
      <c r="V43" s="114"/>
      <c r="W43" s="114"/>
    </row>
    <row r="44" spans="1:26" ht="15.75" customHeight="1" x14ac:dyDescent="0.3">
      <c r="A44" s="114"/>
      <c r="B44" s="408" t="s">
        <v>70</v>
      </c>
      <c r="C44" s="409"/>
      <c r="D44" s="409"/>
      <c r="E44" s="409"/>
      <c r="F44" s="409"/>
      <c r="G44" s="409"/>
      <c r="H44" s="409"/>
      <c r="I44" s="409"/>
      <c r="J44" s="409"/>
      <c r="K44" s="409"/>
      <c r="L44" s="409"/>
      <c r="M44" s="409"/>
      <c r="N44" s="409"/>
      <c r="O44" s="409"/>
      <c r="P44" s="409"/>
      <c r="Q44" s="409"/>
      <c r="R44" s="410"/>
      <c r="S44" s="114"/>
      <c r="T44" s="114"/>
      <c r="U44" s="114"/>
      <c r="V44" s="114"/>
      <c r="W44" s="114"/>
    </row>
    <row r="45" spans="1:26" ht="49.5" customHeight="1" x14ac:dyDescent="0.3">
      <c r="A45" s="114"/>
      <c r="B45" s="436" t="s">
        <v>372</v>
      </c>
      <c r="C45" s="437"/>
      <c r="D45" s="442" t="s">
        <v>373</v>
      </c>
      <c r="E45" s="440"/>
      <c r="F45" s="440" t="s">
        <v>122</v>
      </c>
      <c r="G45" s="440"/>
      <c r="H45" s="440"/>
      <c r="I45" s="440"/>
      <c r="J45" s="440"/>
      <c r="K45" s="440"/>
      <c r="L45" s="440"/>
      <c r="M45" s="441"/>
      <c r="N45" s="160" t="s">
        <v>58</v>
      </c>
      <c r="O45" s="161"/>
      <c r="P45" s="141" t="s">
        <v>59</v>
      </c>
      <c r="Q45" s="142"/>
      <c r="R45" s="115" t="s">
        <v>50</v>
      </c>
      <c r="S45" s="114"/>
      <c r="T45" s="114"/>
      <c r="U45" s="114"/>
      <c r="V45" s="185" t="s">
        <v>391</v>
      </c>
      <c r="W45" s="114"/>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ROUND(N46*P46,0)</f>
        <v>0</v>
      </c>
      <c r="S46" s="114"/>
      <c r="T46" s="176">
        <f>IF(B46="Sub Grantee",R46,0)</f>
        <v>0</v>
      </c>
      <c r="U46" s="114"/>
      <c r="V46" s="324"/>
      <c r="W46" s="114"/>
      <c r="Y46" s="176">
        <f t="shared" ref="Y46:Z49" si="16">IF(A46="Sub Grantee",C46,0)</f>
        <v>0</v>
      </c>
      <c r="Z46" s="176">
        <f t="shared" si="16"/>
        <v>0</v>
      </c>
    </row>
    <row r="47" spans="1:26" ht="39.950000000000003" customHeight="1" x14ac:dyDescent="0.3">
      <c r="A47" s="114"/>
      <c r="B47" s="438"/>
      <c r="C47" s="438"/>
      <c r="D47" s="439"/>
      <c r="E47" s="439"/>
      <c r="F47" s="439"/>
      <c r="G47" s="439"/>
      <c r="H47" s="439"/>
      <c r="I47" s="439"/>
      <c r="J47" s="439"/>
      <c r="K47" s="439"/>
      <c r="L47" s="439"/>
      <c r="M47" s="439"/>
      <c r="N47" s="158"/>
      <c r="O47" s="159"/>
      <c r="P47" s="184"/>
      <c r="Q47" s="135"/>
      <c r="R47" s="143">
        <f t="shared" ref="R47:R49" si="17">ROUND(N47*P47,0)</f>
        <v>0</v>
      </c>
      <c r="S47" s="114"/>
      <c r="T47" s="176">
        <f t="shared" ref="T47:T49" si="18">IF(B47="Sub Grantee",R47,0)</f>
        <v>0</v>
      </c>
      <c r="U47" s="114"/>
      <c r="V47" s="324"/>
      <c r="W47" s="114"/>
      <c r="Y47" s="176">
        <f t="shared" si="16"/>
        <v>0</v>
      </c>
      <c r="Z47" s="176">
        <f t="shared" si="16"/>
        <v>0</v>
      </c>
    </row>
    <row r="48" spans="1:26" ht="39.950000000000003" customHeight="1" x14ac:dyDescent="0.3">
      <c r="A48" s="114"/>
      <c r="B48" s="438"/>
      <c r="C48" s="438"/>
      <c r="D48" s="439"/>
      <c r="E48" s="439"/>
      <c r="F48" s="439"/>
      <c r="G48" s="439"/>
      <c r="H48" s="439"/>
      <c r="I48" s="439"/>
      <c r="J48" s="439"/>
      <c r="K48" s="439"/>
      <c r="L48" s="439"/>
      <c r="M48" s="439"/>
      <c r="N48" s="158"/>
      <c r="O48" s="159"/>
      <c r="P48" s="184"/>
      <c r="Q48" s="135"/>
      <c r="R48" s="143">
        <f t="shared" si="17"/>
        <v>0</v>
      </c>
      <c r="S48" s="114"/>
      <c r="T48" s="176">
        <f t="shared" si="18"/>
        <v>0</v>
      </c>
      <c r="U48" s="114"/>
      <c r="V48" s="324">
        <v>0</v>
      </c>
      <c r="W48" s="114"/>
      <c r="Y48" s="176">
        <f t="shared" si="16"/>
        <v>0</v>
      </c>
      <c r="Z48" s="176">
        <f t="shared" si="16"/>
        <v>0</v>
      </c>
    </row>
    <row r="49" spans="1:26" ht="39.950000000000003" customHeight="1" x14ac:dyDescent="0.3">
      <c r="A49" s="114"/>
      <c r="B49" s="438"/>
      <c r="C49" s="438"/>
      <c r="D49" s="439"/>
      <c r="E49" s="439"/>
      <c r="F49" s="439"/>
      <c r="G49" s="439"/>
      <c r="H49" s="439"/>
      <c r="I49" s="439"/>
      <c r="J49" s="439"/>
      <c r="K49" s="439"/>
      <c r="L49" s="439"/>
      <c r="M49" s="439"/>
      <c r="N49" s="158"/>
      <c r="O49" s="159"/>
      <c r="P49" s="184"/>
      <c r="Q49" s="135"/>
      <c r="R49" s="143">
        <f t="shared" si="17"/>
        <v>0</v>
      </c>
      <c r="S49" s="114"/>
      <c r="T49" s="176">
        <f t="shared" si="18"/>
        <v>0</v>
      </c>
      <c r="U49" s="114"/>
      <c r="V49" s="324">
        <v>0</v>
      </c>
      <c r="W49" s="114"/>
      <c r="Y49" s="176">
        <f t="shared" si="16"/>
        <v>0</v>
      </c>
      <c r="Z49" s="176">
        <f t="shared" si="16"/>
        <v>0</v>
      </c>
    </row>
    <row r="50" spans="1:26" ht="18.600000000000001" customHeight="1" x14ac:dyDescent="0.3">
      <c r="A50" s="114"/>
      <c r="B50" s="433" t="s">
        <v>62</v>
      </c>
      <c r="C50" s="434"/>
      <c r="D50" s="434"/>
      <c r="E50" s="434"/>
      <c r="F50" s="434"/>
      <c r="G50" s="434"/>
      <c r="H50" s="434"/>
      <c r="I50" s="434"/>
      <c r="J50" s="434"/>
      <c r="K50" s="434"/>
      <c r="L50" s="434"/>
      <c r="M50" s="434"/>
      <c r="N50" s="434"/>
      <c r="O50" s="434"/>
      <c r="P50" s="434"/>
      <c r="Q50" s="435"/>
      <c r="R50" s="143">
        <f>SUM(R46:R49)</f>
        <v>0</v>
      </c>
      <c r="S50" s="114"/>
      <c r="T50" s="176">
        <f>SUM(T46:T49)</f>
        <v>0</v>
      </c>
      <c r="U50" s="114"/>
      <c r="V50" s="134">
        <f>SUM(V46:V49)</f>
        <v>0</v>
      </c>
      <c r="W50" s="114"/>
    </row>
    <row r="51" spans="1:26" ht="15.75" customHeight="1" x14ac:dyDescent="0.3">
      <c r="A51" s="114"/>
      <c r="B51" s="408" t="s">
        <v>71</v>
      </c>
      <c r="C51" s="409"/>
      <c r="D51" s="409"/>
      <c r="E51" s="409"/>
      <c r="F51" s="409"/>
      <c r="G51" s="409"/>
      <c r="H51" s="409"/>
      <c r="I51" s="409"/>
      <c r="J51" s="409"/>
      <c r="K51" s="409"/>
      <c r="L51" s="409"/>
      <c r="M51" s="409"/>
      <c r="N51" s="409"/>
      <c r="O51" s="409"/>
      <c r="P51" s="409"/>
      <c r="Q51" s="409"/>
      <c r="R51" s="410"/>
      <c r="S51" s="114"/>
      <c r="T51" s="114"/>
      <c r="U51" s="114"/>
      <c r="V51" s="186"/>
      <c r="W51" s="114"/>
    </row>
    <row r="52" spans="1:26" ht="49.5" customHeight="1" x14ac:dyDescent="0.3">
      <c r="A52" s="114"/>
      <c r="B52" s="427" t="s">
        <v>57</v>
      </c>
      <c r="C52" s="429"/>
      <c r="D52" s="427" t="s">
        <v>61</v>
      </c>
      <c r="E52" s="428"/>
      <c r="F52" s="428"/>
      <c r="G52" s="428"/>
      <c r="H52" s="428"/>
      <c r="I52" s="428"/>
      <c r="J52" s="428"/>
      <c r="K52" s="428"/>
      <c r="L52" s="428"/>
      <c r="M52" s="428"/>
      <c r="N52" s="428"/>
      <c r="O52" s="428"/>
      <c r="P52" s="428"/>
      <c r="Q52" s="429"/>
      <c r="R52" s="156" t="s">
        <v>50</v>
      </c>
      <c r="S52" s="114"/>
      <c r="T52" s="114"/>
      <c r="U52" s="114"/>
      <c r="V52" s="185" t="s">
        <v>390</v>
      </c>
      <c r="W52" s="114"/>
    </row>
    <row r="53" spans="1:26"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324"/>
      <c r="W53" s="114"/>
    </row>
    <row r="54" spans="1:26" ht="50.1" customHeight="1" x14ac:dyDescent="0.3">
      <c r="A54" s="114"/>
      <c r="B54" s="393"/>
      <c r="C54" s="395"/>
      <c r="D54" s="393"/>
      <c r="E54" s="394"/>
      <c r="F54" s="394"/>
      <c r="G54" s="394"/>
      <c r="H54" s="394"/>
      <c r="I54" s="394"/>
      <c r="J54" s="394"/>
      <c r="K54" s="394"/>
      <c r="L54" s="394"/>
      <c r="M54" s="394"/>
      <c r="N54" s="394"/>
      <c r="O54" s="394"/>
      <c r="P54" s="394"/>
      <c r="Q54" s="395"/>
      <c r="R54" s="144"/>
      <c r="S54" s="114"/>
      <c r="T54" s="114"/>
      <c r="U54" s="114"/>
      <c r="V54" s="324"/>
      <c r="W54" s="114"/>
    </row>
    <row r="55" spans="1:26" ht="50.1" customHeight="1" x14ac:dyDescent="0.3">
      <c r="A55" s="114"/>
      <c r="B55" s="393"/>
      <c r="C55" s="395"/>
      <c r="D55" s="393"/>
      <c r="E55" s="394"/>
      <c r="F55" s="394"/>
      <c r="G55" s="394"/>
      <c r="H55" s="394"/>
      <c r="I55" s="394"/>
      <c r="J55" s="394"/>
      <c r="K55" s="394"/>
      <c r="L55" s="394"/>
      <c r="M55" s="394"/>
      <c r="N55" s="394"/>
      <c r="O55" s="394"/>
      <c r="P55" s="394"/>
      <c r="Q55" s="395"/>
      <c r="R55" s="144"/>
      <c r="S55" s="114"/>
      <c r="T55" s="114"/>
      <c r="U55" s="114"/>
      <c r="V55" s="324"/>
      <c r="W55" s="114"/>
    </row>
    <row r="56" spans="1:26" ht="18" customHeight="1" x14ac:dyDescent="0.3">
      <c r="A56" s="114"/>
      <c r="B56" s="411" t="s">
        <v>64</v>
      </c>
      <c r="C56" s="412"/>
      <c r="D56" s="412"/>
      <c r="E56" s="412"/>
      <c r="F56" s="412"/>
      <c r="G56" s="412"/>
      <c r="H56" s="412"/>
      <c r="I56" s="412"/>
      <c r="J56" s="412"/>
      <c r="K56" s="412"/>
      <c r="L56" s="412"/>
      <c r="M56" s="412"/>
      <c r="N56" s="412"/>
      <c r="O56" s="412"/>
      <c r="P56" s="412"/>
      <c r="Q56" s="413"/>
      <c r="R56" s="128">
        <f>SUM(R53:R55)</f>
        <v>0</v>
      </c>
      <c r="S56" s="114"/>
      <c r="T56" s="114"/>
      <c r="U56" s="114"/>
      <c r="V56" s="134">
        <f>SUM(V53:V55)</f>
        <v>0</v>
      </c>
      <c r="W56" s="114"/>
    </row>
    <row r="57" spans="1:26" ht="15.75" customHeight="1" x14ac:dyDescent="0.3">
      <c r="A57" s="114"/>
      <c r="B57" s="401" t="s">
        <v>72</v>
      </c>
      <c r="C57" s="402"/>
      <c r="D57" s="402"/>
      <c r="E57" s="402"/>
      <c r="F57" s="402"/>
      <c r="G57" s="402"/>
      <c r="H57" s="402"/>
      <c r="I57" s="402"/>
      <c r="J57" s="402"/>
      <c r="K57" s="402"/>
      <c r="L57" s="402"/>
      <c r="M57" s="402"/>
      <c r="N57" s="402"/>
      <c r="O57" s="402"/>
      <c r="P57" s="402"/>
      <c r="Q57" s="402"/>
      <c r="R57" s="403"/>
      <c r="S57" s="114"/>
      <c r="T57" s="114"/>
      <c r="U57" s="114"/>
      <c r="V57" s="114"/>
      <c r="W57" s="114"/>
    </row>
    <row r="58" spans="1:26" s="13" customFormat="1" ht="33.75" customHeight="1" x14ac:dyDescent="0.3">
      <c r="A58" s="114"/>
      <c r="B58" s="397" t="s">
        <v>376</v>
      </c>
      <c r="C58" s="397"/>
      <c r="D58" s="397" t="s">
        <v>374</v>
      </c>
      <c r="E58" s="397"/>
      <c r="F58" s="398" t="s">
        <v>375</v>
      </c>
      <c r="G58" s="399"/>
      <c r="H58" s="399"/>
      <c r="I58" s="399"/>
      <c r="J58" s="399"/>
      <c r="K58" s="399"/>
      <c r="L58" s="399"/>
      <c r="M58" s="400"/>
      <c r="N58" s="177" t="s">
        <v>63</v>
      </c>
      <c r="O58" s="145"/>
      <c r="P58" s="177" t="s">
        <v>142</v>
      </c>
      <c r="Q58" s="177" t="s">
        <v>59</v>
      </c>
      <c r="R58" s="178" t="s">
        <v>55</v>
      </c>
      <c r="S58" s="114"/>
      <c r="T58" s="114"/>
      <c r="U58" s="114"/>
      <c r="V58" s="114"/>
      <c r="W58" s="114"/>
    </row>
    <row r="59" spans="1:26" s="13" customFormat="1" ht="33.75" customHeight="1" x14ac:dyDescent="0.3">
      <c r="A59" s="114"/>
      <c r="B59" s="396"/>
      <c r="C59" s="396"/>
      <c r="D59" s="396"/>
      <c r="E59" s="396"/>
      <c r="F59" s="396"/>
      <c r="G59" s="396"/>
      <c r="H59" s="396"/>
      <c r="I59" s="396"/>
      <c r="J59" s="396"/>
      <c r="K59" s="396"/>
      <c r="L59" s="396"/>
      <c r="M59" s="396"/>
      <c r="N59" s="321"/>
      <c r="O59" s="246"/>
      <c r="P59" s="322"/>
      <c r="Q59" s="179"/>
      <c r="R59" s="143">
        <f>ROUND(N59*P59,0)</f>
        <v>0</v>
      </c>
      <c r="S59" s="114"/>
      <c r="T59" s="176">
        <f>IF(B59="Yes",R59,0)</f>
        <v>0</v>
      </c>
      <c r="U59" s="114"/>
      <c r="V59" s="114"/>
      <c r="W59" s="114"/>
    </row>
    <row r="60" spans="1:26" s="13" customFormat="1" ht="33.75" customHeight="1" x14ac:dyDescent="0.3">
      <c r="A60" s="114"/>
      <c r="B60" s="396"/>
      <c r="C60" s="396"/>
      <c r="D60" s="396"/>
      <c r="E60" s="396"/>
      <c r="F60" s="396"/>
      <c r="G60" s="396"/>
      <c r="H60" s="396"/>
      <c r="I60" s="396"/>
      <c r="J60" s="396"/>
      <c r="K60" s="396"/>
      <c r="L60" s="396"/>
      <c r="M60" s="396"/>
      <c r="N60" s="321"/>
      <c r="O60" s="246"/>
      <c r="P60" s="323"/>
      <c r="Q60" s="179"/>
      <c r="R60" s="143">
        <f>ROUND(N60*P60,0)</f>
        <v>0</v>
      </c>
      <c r="S60" s="114"/>
      <c r="T60" s="176">
        <f t="shared" ref="T60:T61" si="19">IF(B60="Yes",R60,0)</f>
        <v>0</v>
      </c>
      <c r="U60" s="114"/>
      <c r="V60" s="114"/>
      <c r="W60" s="114"/>
    </row>
    <row r="61" spans="1:26" s="13" customFormat="1" ht="33.75" customHeight="1" x14ac:dyDescent="0.3">
      <c r="A61" s="114"/>
      <c r="B61" s="396"/>
      <c r="C61" s="396"/>
      <c r="D61" s="396"/>
      <c r="E61" s="396"/>
      <c r="F61" s="396"/>
      <c r="G61" s="396"/>
      <c r="H61" s="396"/>
      <c r="I61" s="396"/>
      <c r="J61" s="396"/>
      <c r="K61" s="396"/>
      <c r="L61" s="396"/>
      <c r="M61" s="396"/>
      <c r="N61" s="321"/>
      <c r="O61" s="246"/>
      <c r="P61" s="322"/>
      <c r="Q61" s="179"/>
      <c r="R61" s="143">
        <f>ROUND(N61*P61,0)</f>
        <v>0</v>
      </c>
      <c r="S61" s="114"/>
      <c r="T61" s="176">
        <f t="shared" si="19"/>
        <v>0</v>
      </c>
      <c r="U61" s="114"/>
      <c r="V61" s="114"/>
      <c r="W61" s="114"/>
    </row>
    <row r="62" spans="1:26" ht="18" customHeight="1" x14ac:dyDescent="0.3">
      <c r="A62" s="114"/>
      <c r="B62" s="411" t="s">
        <v>66</v>
      </c>
      <c r="C62" s="412"/>
      <c r="D62" s="412"/>
      <c r="E62" s="412"/>
      <c r="F62" s="412"/>
      <c r="G62" s="412"/>
      <c r="H62" s="412"/>
      <c r="I62" s="412"/>
      <c r="J62" s="412"/>
      <c r="K62" s="412"/>
      <c r="L62" s="412"/>
      <c r="M62" s="412"/>
      <c r="N62" s="412"/>
      <c r="O62" s="412"/>
      <c r="P62" s="413"/>
      <c r="Q62" s="136"/>
      <c r="R62" s="128">
        <f>SUM(R59:R61)</f>
        <v>0</v>
      </c>
      <c r="S62" s="114"/>
      <c r="T62" s="152">
        <f>SUM(T59:T61)</f>
        <v>0</v>
      </c>
      <c r="U62" s="114"/>
      <c r="V62" s="114"/>
      <c r="W62" s="114"/>
    </row>
    <row r="63" spans="1:26" ht="15.75" customHeight="1" x14ac:dyDescent="0.3">
      <c r="A63" s="114"/>
      <c r="B63" s="401" t="s">
        <v>73</v>
      </c>
      <c r="C63" s="402"/>
      <c r="D63" s="402"/>
      <c r="E63" s="402"/>
      <c r="F63" s="402"/>
      <c r="G63" s="402"/>
      <c r="H63" s="402"/>
      <c r="I63" s="402"/>
      <c r="J63" s="402"/>
      <c r="K63" s="402"/>
      <c r="L63" s="402"/>
      <c r="M63" s="402"/>
      <c r="N63" s="402"/>
      <c r="O63" s="402"/>
      <c r="P63" s="402"/>
      <c r="Q63" s="402"/>
      <c r="R63" s="403"/>
      <c r="S63" s="114"/>
      <c r="T63" s="114"/>
      <c r="U63" s="114"/>
      <c r="V63" s="186"/>
      <c r="W63" s="114"/>
    </row>
    <row r="64" spans="1:26" ht="27.75" customHeight="1" x14ac:dyDescent="0.3">
      <c r="A64" s="114"/>
      <c r="B64" s="470" t="s">
        <v>82</v>
      </c>
      <c r="C64" s="470"/>
      <c r="D64" s="471" t="s">
        <v>65</v>
      </c>
      <c r="E64" s="472"/>
      <c r="F64" s="472"/>
      <c r="G64" s="472"/>
      <c r="H64" s="472"/>
      <c r="I64" s="472"/>
      <c r="J64" s="472"/>
      <c r="K64" s="472"/>
      <c r="L64" s="472"/>
      <c r="M64" s="472"/>
      <c r="N64" s="472"/>
      <c r="O64" s="472"/>
      <c r="P64" s="472"/>
      <c r="Q64" s="473"/>
      <c r="R64" s="156" t="s">
        <v>50</v>
      </c>
      <c r="S64" s="114"/>
      <c r="T64" s="114"/>
      <c r="U64" s="114"/>
      <c r="V64" s="185" t="s">
        <v>389</v>
      </c>
      <c r="W64" s="114"/>
    </row>
    <row r="65" spans="1:23" ht="39.950000000000003" customHeight="1" x14ac:dyDescent="0.3">
      <c r="A65" s="114"/>
      <c r="B65" s="467"/>
      <c r="C65" s="468"/>
      <c r="D65" s="467"/>
      <c r="E65" s="469"/>
      <c r="F65" s="469"/>
      <c r="G65" s="469"/>
      <c r="H65" s="469"/>
      <c r="I65" s="469"/>
      <c r="J65" s="469"/>
      <c r="K65" s="469"/>
      <c r="L65" s="469"/>
      <c r="M65" s="469"/>
      <c r="N65" s="469"/>
      <c r="O65" s="469"/>
      <c r="P65" s="469"/>
      <c r="Q65" s="468"/>
      <c r="R65" s="144"/>
      <c r="S65" s="114"/>
      <c r="T65" s="114"/>
      <c r="U65" s="114"/>
      <c r="V65" s="324"/>
      <c r="W65" s="114"/>
    </row>
    <row r="66" spans="1:23" ht="39.950000000000003" customHeight="1" x14ac:dyDescent="0.3">
      <c r="A66" s="114"/>
      <c r="B66" s="467"/>
      <c r="C66" s="468"/>
      <c r="D66" s="467"/>
      <c r="E66" s="469"/>
      <c r="F66" s="469"/>
      <c r="G66" s="469"/>
      <c r="H66" s="469"/>
      <c r="I66" s="469"/>
      <c r="J66" s="469"/>
      <c r="K66" s="469"/>
      <c r="L66" s="469"/>
      <c r="M66" s="469"/>
      <c r="N66" s="469"/>
      <c r="O66" s="469"/>
      <c r="P66" s="469"/>
      <c r="Q66" s="468"/>
      <c r="R66" s="144"/>
      <c r="S66" s="114"/>
      <c r="T66" s="114"/>
      <c r="U66" s="114"/>
      <c r="V66" s="324">
        <v>0</v>
      </c>
      <c r="W66" s="114"/>
    </row>
    <row r="67" spans="1:23" ht="39.950000000000003" customHeight="1" x14ac:dyDescent="0.3">
      <c r="A67" s="114"/>
      <c r="B67" s="467"/>
      <c r="C67" s="468"/>
      <c r="D67" s="467"/>
      <c r="E67" s="469"/>
      <c r="F67" s="469"/>
      <c r="G67" s="469"/>
      <c r="H67" s="469"/>
      <c r="I67" s="469"/>
      <c r="J67" s="469"/>
      <c r="K67" s="469"/>
      <c r="L67" s="469"/>
      <c r="M67" s="469"/>
      <c r="N67" s="469"/>
      <c r="O67" s="469"/>
      <c r="P67" s="469"/>
      <c r="Q67" s="468"/>
      <c r="R67" s="144"/>
      <c r="S67" s="114"/>
      <c r="T67" s="114"/>
      <c r="U67" s="114"/>
      <c r="V67" s="324">
        <v>0</v>
      </c>
      <c r="W67" s="114"/>
    </row>
    <row r="68" spans="1:23" ht="19.350000000000001" customHeight="1" x14ac:dyDescent="0.3">
      <c r="A68" s="114"/>
      <c r="B68" s="411" t="s">
        <v>83</v>
      </c>
      <c r="C68" s="412"/>
      <c r="D68" s="412"/>
      <c r="E68" s="412"/>
      <c r="F68" s="412"/>
      <c r="G68" s="412"/>
      <c r="H68" s="412"/>
      <c r="I68" s="412"/>
      <c r="J68" s="412"/>
      <c r="K68" s="412"/>
      <c r="L68" s="412"/>
      <c r="M68" s="412"/>
      <c r="N68" s="412"/>
      <c r="O68" s="412"/>
      <c r="P68" s="412"/>
      <c r="Q68" s="413"/>
      <c r="R68" s="128">
        <f>SUM(R65:R67)</f>
        <v>0</v>
      </c>
      <c r="S68" s="114"/>
      <c r="T68" s="114"/>
      <c r="U68" s="114"/>
      <c r="V68" s="134">
        <f>SUM(V65:V67)</f>
        <v>0</v>
      </c>
      <c r="W68" s="114"/>
    </row>
    <row r="69" spans="1:23" ht="15.75" customHeight="1" x14ac:dyDescent="0.3">
      <c r="A69" s="114"/>
      <c r="B69" s="462" t="s">
        <v>74</v>
      </c>
      <c r="C69" s="463"/>
      <c r="D69" s="463"/>
      <c r="E69" s="463"/>
      <c r="F69" s="463"/>
      <c r="G69" s="463"/>
      <c r="H69" s="463"/>
      <c r="I69" s="463"/>
      <c r="J69" s="463"/>
      <c r="K69" s="463"/>
      <c r="L69" s="463"/>
      <c r="M69" s="463"/>
      <c r="N69" s="463"/>
      <c r="O69" s="463"/>
      <c r="P69" s="463"/>
      <c r="Q69" s="463"/>
      <c r="R69" s="403"/>
      <c r="S69" s="114"/>
      <c r="T69" s="114"/>
      <c r="U69" s="114"/>
      <c r="V69" s="114"/>
      <c r="W69" s="114"/>
    </row>
    <row r="70" spans="1:23" ht="15.75" customHeight="1" x14ac:dyDescent="0.3">
      <c r="A70" s="114"/>
      <c r="B70" s="345"/>
      <c r="C70" s="346"/>
      <c r="D70" s="346"/>
      <c r="E70" s="346"/>
      <c r="F70" s="346"/>
      <c r="G70" s="346"/>
      <c r="H70" s="346"/>
      <c r="I70" s="346"/>
      <c r="J70" s="346"/>
      <c r="K70" s="346"/>
      <c r="L70" s="346"/>
      <c r="M70" s="346"/>
      <c r="N70" s="346"/>
      <c r="O70" s="346"/>
      <c r="P70" s="346"/>
      <c r="Q70" s="346"/>
      <c r="R70" s="316"/>
      <c r="S70" s="114"/>
      <c r="T70" s="114"/>
      <c r="U70" s="114"/>
      <c r="V70" s="114"/>
      <c r="W70" s="114"/>
    </row>
    <row r="71" spans="1:23" ht="15.75" customHeight="1" x14ac:dyDescent="0.3">
      <c r="A71" s="114"/>
      <c r="B71" s="344"/>
      <c r="C71" s="446" t="s">
        <v>528</v>
      </c>
      <c r="D71" s="446"/>
      <c r="E71" s="446"/>
      <c r="F71" s="446"/>
      <c r="G71" s="446"/>
      <c r="H71" s="341"/>
      <c r="I71" s="447" t="s">
        <v>529</v>
      </c>
      <c r="J71" s="448"/>
      <c r="K71" s="448"/>
      <c r="L71" s="448"/>
      <c r="M71" s="448"/>
      <c r="N71" s="474">
        <f>Cover!C15</f>
        <v>0</v>
      </c>
      <c r="O71" s="475"/>
      <c r="P71" s="476"/>
      <c r="Q71" s="317"/>
      <c r="R71" s="146"/>
      <c r="S71" s="114"/>
      <c r="T71" s="114"/>
      <c r="U71" s="114"/>
      <c r="V71" s="114"/>
      <c r="W71" s="114"/>
    </row>
    <row r="72" spans="1:23" ht="15.75" hidden="1" customHeight="1" x14ac:dyDescent="0.3">
      <c r="A72" s="114"/>
      <c r="B72" s="344"/>
      <c r="C72" s="346"/>
      <c r="D72" s="346"/>
      <c r="E72" s="346"/>
      <c r="F72" s="346"/>
      <c r="G72" s="346"/>
      <c r="H72" s="341"/>
      <c r="I72" s="477" t="s">
        <v>138</v>
      </c>
      <c r="J72" s="452"/>
      <c r="K72" s="452"/>
      <c r="L72" s="452"/>
      <c r="M72" s="452"/>
      <c r="N72" s="443" t="e">
        <f>(R68+R62+R56+R50+R43+R37+R32+R27+R14)-#REF!</f>
        <v>#REF!</v>
      </c>
      <c r="O72" s="443"/>
      <c r="P72" s="444"/>
      <c r="Q72" s="317"/>
      <c r="R72" s="146"/>
      <c r="S72" s="114"/>
      <c r="T72" s="114"/>
      <c r="U72" s="114"/>
      <c r="V72" s="114"/>
      <c r="W72" s="114"/>
    </row>
    <row r="73" spans="1:23" ht="15.75" hidden="1" customHeight="1" x14ac:dyDescent="0.3">
      <c r="A73" s="114"/>
      <c r="B73" s="344" t="s">
        <v>139</v>
      </c>
      <c r="C73" s="310"/>
      <c r="D73" s="310"/>
      <c r="E73" s="310"/>
      <c r="F73" s="310"/>
      <c r="G73" s="314"/>
      <c r="H73" s="341"/>
      <c r="I73" s="343"/>
      <c r="J73" s="340"/>
      <c r="K73" s="340"/>
      <c r="L73" s="340"/>
      <c r="M73" s="340"/>
      <c r="N73" s="445" t="e">
        <f>(N71+1)*N72</f>
        <v>#REF!</v>
      </c>
      <c r="O73" s="443"/>
      <c r="P73" s="444"/>
      <c r="Q73" s="317"/>
      <c r="R73" s="146"/>
      <c r="S73" s="114"/>
      <c r="T73" s="114"/>
      <c r="U73" s="114"/>
      <c r="V73" s="114"/>
      <c r="W73" s="114"/>
    </row>
    <row r="74" spans="1:23" ht="15.75" customHeight="1" x14ac:dyDescent="0.3">
      <c r="A74" s="114"/>
      <c r="B74" s="344"/>
      <c r="C74" s="446" t="s">
        <v>467</v>
      </c>
      <c r="D74" s="446"/>
      <c r="E74" s="446"/>
      <c r="F74" s="446"/>
      <c r="G74" s="348">
        <f>F90</f>
        <v>0</v>
      </c>
      <c r="H74" s="341"/>
      <c r="I74" s="446" t="s">
        <v>581</v>
      </c>
      <c r="J74" s="446"/>
      <c r="K74" s="446"/>
      <c r="L74" s="446"/>
      <c r="M74" s="446"/>
      <c r="N74" s="454">
        <f>(R82+R68+R62+R56+R50+R43+R37+R32+R27+R14)-F96</f>
        <v>0</v>
      </c>
      <c r="O74" s="454"/>
      <c r="P74" s="454"/>
      <c r="Q74" s="317"/>
      <c r="R74" s="146"/>
      <c r="S74" s="114"/>
      <c r="T74" s="114"/>
      <c r="U74" s="114"/>
      <c r="V74" s="114"/>
      <c r="W74" s="114"/>
    </row>
    <row r="75" spans="1:23" ht="15.75" customHeight="1" x14ac:dyDescent="0.3">
      <c r="A75" s="114"/>
      <c r="B75" s="344"/>
      <c r="C75" s="446" t="s">
        <v>530</v>
      </c>
      <c r="D75" s="446"/>
      <c r="E75" s="446"/>
      <c r="F75" s="446"/>
      <c r="G75" s="348">
        <f>F91+F92+F93+F94</f>
        <v>0</v>
      </c>
      <c r="H75" s="341"/>
      <c r="I75" s="446" t="s">
        <v>582</v>
      </c>
      <c r="J75" s="446"/>
      <c r="K75" s="446"/>
      <c r="L75" s="446"/>
      <c r="M75" s="446"/>
      <c r="N75" s="454">
        <f>'Indirect Cost Calculator'!D13</f>
        <v>0</v>
      </c>
      <c r="O75" s="454"/>
      <c r="P75" s="454"/>
      <c r="Q75" s="317"/>
      <c r="R75" s="146"/>
      <c r="S75" s="114"/>
      <c r="T75" s="114"/>
      <c r="U75" s="114"/>
      <c r="V75" s="114"/>
      <c r="W75" s="114"/>
    </row>
    <row r="76" spans="1:23" ht="15.75" customHeight="1" x14ac:dyDescent="0.3">
      <c r="A76" s="114"/>
      <c r="B76" s="344"/>
      <c r="C76" s="446" t="s">
        <v>468</v>
      </c>
      <c r="D76" s="446"/>
      <c r="E76" s="446"/>
      <c r="F76" s="446"/>
      <c r="G76" s="315">
        <f>F95</f>
        <v>0</v>
      </c>
      <c r="H76" s="341"/>
      <c r="I76" s="447" t="s">
        <v>137</v>
      </c>
      <c r="J76" s="448"/>
      <c r="K76" s="448"/>
      <c r="L76" s="448"/>
      <c r="M76" s="448"/>
      <c r="N76" s="449">
        <f>'IET IELCE Ind Cost Calc'!D13</f>
        <v>0</v>
      </c>
      <c r="O76" s="450"/>
      <c r="P76" s="451"/>
      <c r="Q76" s="317"/>
      <c r="R76" s="146"/>
      <c r="S76" s="114"/>
      <c r="T76" s="114"/>
      <c r="U76" s="114"/>
      <c r="V76" s="114"/>
      <c r="W76" s="114"/>
    </row>
    <row r="77" spans="1:23" ht="16.5" customHeight="1" x14ac:dyDescent="0.3">
      <c r="A77" s="114"/>
      <c r="B77" s="344"/>
      <c r="C77" s="341"/>
      <c r="D77" s="452"/>
      <c r="E77" s="452"/>
      <c r="F77" s="452"/>
      <c r="G77" s="341"/>
      <c r="H77" s="341"/>
      <c r="I77" s="341"/>
      <c r="J77" s="341"/>
      <c r="K77" s="341"/>
      <c r="L77" s="341"/>
      <c r="M77" s="453"/>
      <c r="N77" s="453"/>
      <c r="O77" s="453"/>
      <c r="P77" s="453"/>
      <c r="Q77" s="453"/>
      <c r="R77" s="319" t="s">
        <v>55</v>
      </c>
      <c r="S77" s="114"/>
      <c r="T77" s="114"/>
      <c r="U77" s="114"/>
      <c r="V77" s="114"/>
      <c r="W77" s="114"/>
    </row>
    <row r="78" spans="1:23" x14ac:dyDescent="0.3">
      <c r="A78" s="114"/>
      <c r="B78" s="312"/>
      <c r="C78" s="455"/>
      <c r="D78" s="455"/>
      <c r="E78" s="455"/>
      <c r="F78" s="342"/>
      <c r="G78" s="342"/>
      <c r="H78" s="342"/>
      <c r="I78" s="412" t="s">
        <v>532</v>
      </c>
      <c r="J78" s="412"/>
      <c r="K78" s="412"/>
      <c r="L78" s="412"/>
      <c r="M78" s="412"/>
      <c r="N78" s="412"/>
      <c r="O78" s="412"/>
      <c r="P78" s="412"/>
      <c r="Q78" s="413"/>
      <c r="R78" s="147"/>
      <c r="S78" s="114"/>
      <c r="T78" s="114"/>
      <c r="U78" s="114"/>
      <c r="V78" s="114"/>
      <c r="W78" s="114"/>
    </row>
    <row r="79" spans="1:23" ht="15.75" customHeight="1" x14ac:dyDescent="0.3">
      <c r="A79" s="114"/>
      <c r="B79" s="462" t="s">
        <v>75</v>
      </c>
      <c r="C79" s="463"/>
      <c r="D79" s="463"/>
      <c r="E79" s="463"/>
      <c r="F79" s="463"/>
      <c r="G79" s="463"/>
      <c r="H79" s="463"/>
      <c r="I79" s="463"/>
      <c r="J79" s="463"/>
      <c r="K79" s="463"/>
      <c r="L79" s="463"/>
      <c r="M79" s="463"/>
      <c r="N79" s="463"/>
      <c r="O79" s="463"/>
      <c r="P79" s="463"/>
      <c r="Q79" s="463"/>
      <c r="R79" s="155"/>
      <c r="S79" s="114"/>
      <c r="T79" s="114"/>
      <c r="U79" s="114"/>
      <c r="V79" s="326"/>
      <c r="W79" s="114"/>
    </row>
    <row r="80" spans="1:23" ht="15.6" customHeight="1" x14ac:dyDescent="0.3">
      <c r="A80" s="114"/>
      <c r="B80" s="427" t="s">
        <v>84</v>
      </c>
      <c r="C80" s="428"/>
      <c r="D80" s="428"/>
      <c r="E80" s="428"/>
      <c r="F80" s="428"/>
      <c r="G80" s="428"/>
      <c r="H80" s="428"/>
      <c r="I80" s="428"/>
      <c r="J80" s="428"/>
      <c r="K80" s="428"/>
      <c r="L80" s="428"/>
      <c r="M80" s="428"/>
      <c r="N80" s="428"/>
      <c r="O80" s="428"/>
      <c r="P80" s="428"/>
      <c r="Q80" s="429"/>
      <c r="R80" s="154" t="s">
        <v>55</v>
      </c>
      <c r="S80" s="114"/>
      <c r="T80" s="114"/>
      <c r="U80" s="114"/>
      <c r="V80" s="185" t="s">
        <v>534</v>
      </c>
      <c r="W80" s="114"/>
    </row>
    <row r="81" spans="1:23" ht="30" customHeight="1" x14ac:dyDescent="0.3">
      <c r="A81" s="114"/>
      <c r="B81" s="464"/>
      <c r="C81" s="465"/>
      <c r="D81" s="465"/>
      <c r="E81" s="465"/>
      <c r="F81" s="465"/>
      <c r="G81" s="465"/>
      <c r="H81" s="465"/>
      <c r="I81" s="465"/>
      <c r="J81" s="465"/>
      <c r="K81" s="465"/>
      <c r="L81" s="465"/>
      <c r="M81" s="465"/>
      <c r="N81" s="465"/>
      <c r="O81" s="465"/>
      <c r="P81" s="465"/>
      <c r="Q81" s="466"/>
      <c r="R81" s="150"/>
      <c r="S81" s="114"/>
      <c r="T81" s="114"/>
      <c r="U81" s="114"/>
      <c r="V81" s="324"/>
      <c r="W81" s="114"/>
    </row>
    <row r="82" spans="1:23" ht="18.600000000000001" customHeight="1" x14ac:dyDescent="0.3">
      <c r="A82" s="114"/>
      <c r="B82" s="411" t="s">
        <v>85</v>
      </c>
      <c r="C82" s="412"/>
      <c r="D82" s="412"/>
      <c r="E82" s="412"/>
      <c r="F82" s="412"/>
      <c r="G82" s="412"/>
      <c r="H82" s="412"/>
      <c r="I82" s="412"/>
      <c r="J82" s="412"/>
      <c r="K82" s="412"/>
      <c r="L82" s="412"/>
      <c r="M82" s="412"/>
      <c r="N82" s="412"/>
      <c r="O82" s="412"/>
      <c r="P82" s="412"/>
      <c r="Q82" s="413"/>
      <c r="R82" s="149">
        <f>SUM(R81:R81)</f>
        <v>0</v>
      </c>
      <c r="S82" s="114"/>
      <c r="T82" s="114"/>
      <c r="U82" s="114"/>
      <c r="V82" s="134">
        <f>SUM(V79:V81)</f>
        <v>0</v>
      </c>
      <c r="W82" s="114"/>
    </row>
    <row r="83" spans="1:23" ht="34.5" customHeight="1" x14ac:dyDescent="0.3">
      <c r="A83" s="114"/>
      <c r="B83" s="456" t="s">
        <v>67</v>
      </c>
      <c r="C83" s="457"/>
      <c r="D83" s="457"/>
      <c r="E83" s="457"/>
      <c r="F83" s="457"/>
      <c r="G83" s="457"/>
      <c r="H83" s="457"/>
      <c r="I83" s="457"/>
      <c r="J83" s="457"/>
      <c r="K83" s="457"/>
      <c r="L83" s="457"/>
      <c r="M83" s="457"/>
      <c r="N83" s="457"/>
      <c r="O83" s="457"/>
      <c r="P83" s="457"/>
      <c r="Q83" s="458"/>
      <c r="R83" s="151">
        <f>SUM(R82+R78+R68+R62+R56+R50+R43+R37+R32+R27+R14)</f>
        <v>0</v>
      </c>
      <c r="S83" s="114"/>
      <c r="T83" s="79"/>
      <c r="U83" s="187" t="s">
        <v>388</v>
      </c>
      <c r="V83" s="134">
        <f>V82+V68+V56+V50+V37+V27</f>
        <v>0</v>
      </c>
      <c r="W83" s="114"/>
    </row>
    <row r="84" spans="1:23" ht="34.5" customHeight="1" x14ac:dyDescent="0.3">
      <c r="A84" s="114"/>
      <c r="B84" s="114"/>
      <c r="C84" s="114"/>
      <c r="D84" s="114"/>
      <c r="E84" s="114"/>
      <c r="F84" s="114"/>
      <c r="G84" s="114"/>
      <c r="H84" s="114"/>
      <c r="I84" s="114"/>
      <c r="J84" s="114"/>
      <c r="K84" s="114"/>
      <c r="L84" s="114"/>
      <c r="M84" s="114"/>
      <c r="N84" s="114"/>
      <c r="O84" s="114"/>
      <c r="P84" s="114"/>
      <c r="Q84" s="114"/>
      <c r="R84" s="114"/>
      <c r="S84" s="114"/>
      <c r="T84" s="79" t="s">
        <v>141</v>
      </c>
      <c r="U84" s="114"/>
      <c r="V84" s="114"/>
      <c r="W84" s="114"/>
    </row>
    <row r="85" spans="1:23" x14ac:dyDescent="0.3">
      <c r="A85" s="114"/>
      <c r="B85" s="114"/>
      <c r="C85" s="114"/>
      <c r="D85" s="114"/>
      <c r="E85" s="114"/>
      <c r="F85" s="114"/>
      <c r="G85" s="114"/>
      <c r="H85" s="114"/>
      <c r="I85" s="114"/>
      <c r="J85" s="114"/>
      <c r="K85" s="114"/>
      <c r="L85" s="114"/>
      <c r="M85" s="114"/>
      <c r="N85" s="114"/>
      <c r="O85" s="114"/>
      <c r="P85" s="114"/>
      <c r="Q85" s="114"/>
      <c r="R85" s="114"/>
      <c r="S85" s="114"/>
      <c r="T85" s="114"/>
      <c r="U85" s="114"/>
      <c r="V85" s="114"/>
      <c r="W85" s="114"/>
    </row>
    <row r="88" spans="1:23" hidden="1" x14ac:dyDescent="0.3"/>
    <row r="89" spans="1:23" hidden="1" x14ac:dyDescent="0.3">
      <c r="C89" s="256" t="s">
        <v>473</v>
      </c>
      <c r="D89" s="256"/>
      <c r="E89" s="257"/>
      <c r="F89" s="258"/>
    </row>
    <row r="90" spans="1:23" hidden="1" x14ac:dyDescent="0.3">
      <c r="C90" s="256" t="s">
        <v>467</v>
      </c>
      <c r="D90" s="256"/>
      <c r="E90" s="257"/>
      <c r="F90" s="259">
        <f>R37</f>
        <v>0</v>
      </c>
    </row>
    <row r="91" spans="1:23" hidden="1" x14ac:dyDescent="0.3">
      <c r="C91" s="256" t="s">
        <v>469</v>
      </c>
      <c r="D91" s="256"/>
      <c r="E91" s="259">
        <f>R46</f>
        <v>0</v>
      </c>
      <c r="F91" s="259">
        <f>IF(E91&gt;25000,(E91-25000),0)</f>
        <v>0</v>
      </c>
    </row>
    <row r="92" spans="1:23" hidden="1" x14ac:dyDescent="0.3">
      <c r="C92" s="256" t="s">
        <v>470</v>
      </c>
      <c r="D92" s="256"/>
      <c r="E92" s="259">
        <f>R47</f>
        <v>0</v>
      </c>
      <c r="F92" s="259">
        <f t="shared" ref="F92:F94" si="20">IF(E92&gt;25000,(E92-25000),0)</f>
        <v>0</v>
      </c>
    </row>
    <row r="93" spans="1:23" hidden="1" x14ac:dyDescent="0.3">
      <c r="C93" s="256" t="s">
        <v>471</v>
      </c>
      <c r="D93" s="256"/>
      <c r="E93" s="259">
        <f>R48</f>
        <v>0</v>
      </c>
      <c r="F93" s="259">
        <f t="shared" si="20"/>
        <v>0</v>
      </c>
    </row>
    <row r="94" spans="1:23" hidden="1" x14ac:dyDescent="0.3">
      <c r="C94" s="256" t="s">
        <v>472</v>
      </c>
      <c r="D94" s="256"/>
      <c r="E94" s="259">
        <f>R49</f>
        <v>0</v>
      </c>
      <c r="F94" s="259">
        <f t="shared" si="20"/>
        <v>0</v>
      </c>
    </row>
    <row r="95" spans="1:23" hidden="1" x14ac:dyDescent="0.3">
      <c r="C95" s="256" t="s">
        <v>468</v>
      </c>
      <c r="D95" s="256"/>
      <c r="E95" s="257"/>
      <c r="F95" s="259">
        <f>R82</f>
        <v>0</v>
      </c>
    </row>
    <row r="96" spans="1:23" hidden="1" x14ac:dyDescent="0.3">
      <c r="F96" s="260">
        <f>SUM(F90:F95)</f>
        <v>0</v>
      </c>
    </row>
    <row r="97" hidden="1" x14ac:dyDescent="0.3"/>
    <row r="98" hidden="1" x14ac:dyDescent="0.3"/>
  </sheetData>
  <sheetProtection algorithmName="SHA-512" hashValue="RR5eEPE73RyIAf3+4auRY6hYqqnGtVX3oHtHDKPLVIXytje0dJO6tagyFv03jOwHbgQW69ifIZe/Tqh/I8Ew/A==" saltValue="8UPkMO1eDaP7TY+KfiA+sQ==" spinCount="100000" sheet="1" formatCells="0" formatRows="0" insertRows="0" deleteRows="0" selectLockedCells="1"/>
  <mergeCells count="144">
    <mergeCell ref="B13:C13"/>
    <mergeCell ref="D13:G13"/>
    <mergeCell ref="B19:C19"/>
    <mergeCell ref="D19:G19"/>
    <mergeCell ref="B20:C20"/>
    <mergeCell ref="D20:G20"/>
    <mergeCell ref="B27:P27"/>
    <mergeCell ref="B28:R28"/>
    <mergeCell ref="B29:C29"/>
    <mergeCell ref="D29:G29"/>
    <mergeCell ref="H29:K29"/>
    <mergeCell ref="B24:C24"/>
    <mergeCell ref="D24:G24"/>
    <mergeCell ref="B25:C25"/>
    <mergeCell ref="D25:G25"/>
    <mergeCell ref="B26:C26"/>
    <mergeCell ref="D26:G26"/>
    <mergeCell ref="B21:C21"/>
    <mergeCell ref="D21:G21"/>
    <mergeCell ref="B22:C22"/>
    <mergeCell ref="D22:G22"/>
    <mergeCell ref="B23:C23"/>
    <mergeCell ref="D23:G23"/>
    <mergeCell ref="B30:C30"/>
    <mergeCell ref="D30:G30"/>
    <mergeCell ref="H30:K30"/>
    <mergeCell ref="B39:C39"/>
    <mergeCell ref="D39:Q39"/>
    <mergeCell ref="B2:R2"/>
    <mergeCell ref="B3:R3"/>
    <mergeCell ref="B5:C5"/>
    <mergeCell ref="B7:C7"/>
    <mergeCell ref="B9:R9"/>
    <mergeCell ref="B10:C10"/>
    <mergeCell ref="D10:G10"/>
    <mergeCell ref="B18:C18"/>
    <mergeCell ref="D18:G18"/>
    <mergeCell ref="B14:P14"/>
    <mergeCell ref="B15:R15"/>
    <mergeCell ref="B16:C16"/>
    <mergeCell ref="D16:G16"/>
    <mergeCell ref="B17:C17"/>
    <mergeCell ref="D17:G17"/>
    <mergeCell ref="B11:C11"/>
    <mergeCell ref="D11:G11"/>
    <mergeCell ref="B12:C12"/>
    <mergeCell ref="D12:G12"/>
    <mergeCell ref="B40:C40"/>
    <mergeCell ref="D40:Q40"/>
    <mergeCell ref="B41:C41"/>
    <mergeCell ref="D41:Q41"/>
    <mergeCell ref="B37:Q37"/>
    <mergeCell ref="B38:R38"/>
    <mergeCell ref="B31:C31"/>
    <mergeCell ref="D31:G31"/>
    <mergeCell ref="H31:K31"/>
    <mergeCell ref="B32:P32"/>
    <mergeCell ref="B33:R33"/>
    <mergeCell ref="B34:C34"/>
    <mergeCell ref="D34:P34"/>
    <mergeCell ref="B35:C35"/>
    <mergeCell ref="D35:P35"/>
    <mergeCell ref="B36:C36"/>
    <mergeCell ref="D36:P36"/>
    <mergeCell ref="B46:C46"/>
    <mergeCell ref="D46:E46"/>
    <mergeCell ref="F46:M46"/>
    <mergeCell ref="B47:C47"/>
    <mergeCell ref="D47:E47"/>
    <mergeCell ref="F47:M47"/>
    <mergeCell ref="B42:C42"/>
    <mergeCell ref="D42:Q42"/>
    <mergeCell ref="B43:Q43"/>
    <mergeCell ref="B44:R44"/>
    <mergeCell ref="B45:C45"/>
    <mergeCell ref="D45:E45"/>
    <mergeCell ref="F45:M45"/>
    <mergeCell ref="B50:Q50"/>
    <mergeCell ref="B51:R51"/>
    <mergeCell ref="B52:C52"/>
    <mergeCell ref="D52:Q52"/>
    <mergeCell ref="B53:C53"/>
    <mergeCell ref="D53:Q53"/>
    <mergeCell ref="B48:C48"/>
    <mergeCell ref="D48:E48"/>
    <mergeCell ref="F48:M48"/>
    <mergeCell ref="B49:C49"/>
    <mergeCell ref="D49:E49"/>
    <mergeCell ref="F49:M49"/>
    <mergeCell ref="D58:E58"/>
    <mergeCell ref="F58:M58"/>
    <mergeCell ref="B59:C59"/>
    <mergeCell ref="D59:E59"/>
    <mergeCell ref="F59:M59"/>
    <mergeCell ref="B54:C54"/>
    <mergeCell ref="D54:Q54"/>
    <mergeCell ref="B55:C55"/>
    <mergeCell ref="D55:Q55"/>
    <mergeCell ref="B56:Q56"/>
    <mergeCell ref="B57:R57"/>
    <mergeCell ref="U15:V15"/>
    <mergeCell ref="B83:Q83"/>
    <mergeCell ref="B79:Q79"/>
    <mergeCell ref="B80:Q80"/>
    <mergeCell ref="B81:Q81"/>
    <mergeCell ref="B82:Q82"/>
    <mergeCell ref="B66:C66"/>
    <mergeCell ref="D66:Q66"/>
    <mergeCell ref="B67:C67"/>
    <mergeCell ref="D67:Q67"/>
    <mergeCell ref="B68:Q68"/>
    <mergeCell ref="B62:P62"/>
    <mergeCell ref="B63:R63"/>
    <mergeCell ref="B64:C64"/>
    <mergeCell ref="D64:Q64"/>
    <mergeCell ref="B65:C65"/>
    <mergeCell ref="D65:Q65"/>
    <mergeCell ref="B60:C60"/>
    <mergeCell ref="D60:E60"/>
    <mergeCell ref="F60:M60"/>
    <mergeCell ref="B61:C61"/>
    <mergeCell ref="D61:E61"/>
    <mergeCell ref="F61:M61"/>
    <mergeCell ref="B58:C58"/>
    <mergeCell ref="B69:R69"/>
    <mergeCell ref="C71:G71"/>
    <mergeCell ref="I71:M71"/>
    <mergeCell ref="N71:P71"/>
    <mergeCell ref="I72:M72"/>
    <mergeCell ref="N72:P72"/>
    <mergeCell ref="N73:P73"/>
    <mergeCell ref="C74:F74"/>
    <mergeCell ref="I74:M74"/>
    <mergeCell ref="N74:P74"/>
    <mergeCell ref="C75:F75"/>
    <mergeCell ref="I75:M75"/>
    <mergeCell ref="N75:P75"/>
    <mergeCell ref="C76:F76"/>
    <mergeCell ref="I76:M76"/>
    <mergeCell ref="N76:P76"/>
    <mergeCell ref="D77:F77"/>
    <mergeCell ref="M77:Q77"/>
    <mergeCell ref="C78:E78"/>
    <mergeCell ref="I78:Q78"/>
  </mergeCells>
  <conditionalFormatting sqref="R78">
    <cfRule type="cellIs" dxfId="63" priority="20" operator="greaterThan">
      <formula>#REF!</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operator="notEqual" id="{D4D34ADA-9D0D-4B79-80B1-EC020E555DE6}">
            <xm:f>Cover!$C$8</xm:f>
            <x14:dxf>
              <font>
                <color rgb="FFFF0000"/>
              </font>
            </x14:dxf>
          </x14:cfRule>
          <xm:sqref>R83</xm:sqref>
        </x14:conditionalFormatting>
        <x14:conditionalFormatting xmlns:xm="http://schemas.microsoft.com/office/excel/2006/main">
          <x14:cfRule type="cellIs" priority="1" operator="greaterThan" id="{EB1F3DB7-7217-473D-B8B8-5577B61B3204}">
            <xm:f>' Budget'!$N$89</xm:f>
            <x14:dxf>
              <font>
                <color rgb="FF9C0006"/>
              </font>
              <fill>
                <patternFill>
                  <bgColor rgb="FFFFC7CE"/>
                </patternFill>
              </fill>
            </x14:dxf>
          </x14:cfRule>
          <xm:sqref>R78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'DROP-DOWNS'!$L$2:$L$3</xm:f>
          </x14:formula1>
          <xm:sqref>B59:C61</xm:sqref>
        </x14:dataValidation>
        <x14:dataValidation type="list" allowBlank="1" showInputMessage="1" showErrorMessage="1" xr:uid="{00000000-0002-0000-0F00-000001000000}">
          <x14:formula1>
            <xm:f>'DROP-DOWNS'!$J$2:$J$3</xm:f>
          </x14:formula1>
          <xm:sqref>B46:C49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1"/>
  <sheetViews>
    <sheetView showGridLines="0" zoomScaleNormal="100" workbookViewId="0">
      <selection activeCell="M28" sqref="M28"/>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'IET Budget'!N74</f>
        <v>0</v>
      </c>
      <c r="E10" s="21"/>
    </row>
    <row r="11" spans="1:8" x14ac:dyDescent="0.2">
      <c r="A11" s="24"/>
      <c r="B11" s="26" t="s">
        <v>106</v>
      </c>
      <c r="C11" s="40">
        <v>2.18E-2</v>
      </c>
      <c r="D11" s="39">
        <f>'IET Budget'!N71</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A1:Z95"/>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hidden="1" customWidth="1"/>
    <col min="22" max="22" width="16.7109375" hidden="1" customWidth="1"/>
    <col min="23" max="23" width="4.28515625" customWidth="1"/>
    <col min="25" max="26"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404" t="s">
        <v>393</v>
      </c>
      <c r="C3" s="405"/>
      <c r="D3" s="405"/>
      <c r="E3" s="405"/>
      <c r="F3" s="405"/>
      <c r="G3" s="405"/>
      <c r="H3" s="405"/>
      <c r="I3" s="405"/>
      <c r="J3" s="405"/>
      <c r="K3" s="405"/>
      <c r="L3" s="405"/>
      <c r="M3" s="405"/>
      <c r="N3" s="405"/>
      <c r="O3" s="405"/>
      <c r="P3" s="405"/>
      <c r="Q3" s="405"/>
      <c r="R3" s="406"/>
      <c r="S3" s="114"/>
      <c r="T3" s="114"/>
      <c r="U3" s="114"/>
      <c r="V3" s="114"/>
      <c r="W3" s="114"/>
    </row>
    <row r="4" spans="1:24"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row>
    <row r="5" spans="1:24" ht="21" customHeight="1" x14ac:dyDescent="0.3">
      <c r="A5" s="114"/>
      <c r="B5" s="487" t="s">
        <v>360</v>
      </c>
      <c r="C5" s="487"/>
      <c r="D5" s="113">
        <f>Cover!C8</f>
        <v>0</v>
      </c>
      <c r="E5" s="114"/>
      <c r="F5" s="114"/>
      <c r="G5" s="114"/>
      <c r="H5" s="114"/>
      <c r="I5" s="114"/>
      <c r="J5" s="114"/>
      <c r="K5" s="114"/>
      <c r="L5" s="114"/>
      <c r="M5" s="114"/>
      <c r="N5" s="114"/>
      <c r="O5" s="114"/>
      <c r="P5" s="114"/>
      <c r="Q5" s="114"/>
      <c r="R5" s="114"/>
      <c r="S5" s="114"/>
      <c r="T5" s="114"/>
      <c r="U5" s="114"/>
      <c r="V5" s="114"/>
      <c r="W5" s="114"/>
    </row>
    <row r="6" spans="1:24"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row>
    <row r="7" spans="1:24" x14ac:dyDescent="0.3">
      <c r="A7" s="114"/>
      <c r="B7" s="407" t="s">
        <v>120</v>
      </c>
      <c r="C7" s="407"/>
      <c r="D7" s="245"/>
      <c r="E7" s="114"/>
      <c r="F7" s="114"/>
      <c r="G7" s="114"/>
      <c r="H7" s="114"/>
      <c r="I7" s="114"/>
      <c r="J7" s="114"/>
      <c r="K7" s="114"/>
      <c r="L7" s="114"/>
      <c r="M7" s="114"/>
      <c r="N7" s="114"/>
      <c r="O7" s="114"/>
      <c r="P7" s="114"/>
      <c r="Q7" s="114"/>
      <c r="R7" s="114"/>
      <c r="S7" s="114"/>
      <c r="T7" s="114"/>
      <c r="U7" s="114"/>
      <c r="V7" s="114"/>
      <c r="W7" s="114"/>
    </row>
    <row r="8" spans="1:24" ht="9"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row>
    <row r="9" spans="1:24"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c r="W9" s="114"/>
    </row>
    <row r="10" spans="1:24" ht="54" customHeight="1" x14ac:dyDescent="0.3">
      <c r="A10" s="114"/>
      <c r="B10" s="417" t="s">
        <v>46</v>
      </c>
      <c r="C10" s="418"/>
      <c r="D10" s="417" t="s">
        <v>47</v>
      </c>
      <c r="E10" s="419"/>
      <c r="F10" s="419"/>
      <c r="G10" s="418"/>
      <c r="H10" s="337" t="s">
        <v>115</v>
      </c>
      <c r="I10" s="337" t="s">
        <v>117</v>
      </c>
      <c r="J10" s="337" t="s">
        <v>118</v>
      </c>
      <c r="K10" s="337"/>
      <c r="L10" s="338" t="s">
        <v>48</v>
      </c>
      <c r="M10" s="338" t="s">
        <v>49</v>
      </c>
      <c r="N10" s="338" t="s">
        <v>1</v>
      </c>
      <c r="O10" s="338" t="s">
        <v>76</v>
      </c>
      <c r="P10" s="338" t="s">
        <v>4</v>
      </c>
      <c r="Q10" s="338" t="s">
        <v>119</v>
      </c>
      <c r="R10" s="338" t="s">
        <v>50</v>
      </c>
      <c r="S10" s="114"/>
      <c r="T10" s="114"/>
      <c r="U10" s="114"/>
      <c r="V10" s="114"/>
      <c r="W10" s="114"/>
    </row>
    <row r="11" spans="1:24" s="13" customFormat="1" ht="78.599999999999994" customHeight="1" x14ac:dyDescent="0.3">
      <c r="A11" s="114"/>
      <c r="B11" s="391"/>
      <c r="C11" s="392"/>
      <c r="D11" s="393"/>
      <c r="E11" s="394"/>
      <c r="F11" s="394"/>
      <c r="G11" s="395"/>
      <c r="H11" s="339"/>
      <c r="I11" s="339"/>
      <c r="J11" s="339"/>
      <c r="K11" s="337"/>
      <c r="L11" s="121"/>
      <c r="M11" s="122"/>
      <c r="N11" s="361" t="e">
        <f>L11/$D$7</f>
        <v>#DIV/0!</v>
      </c>
      <c r="O11" s="124">
        <f>L11*M11</f>
        <v>0</v>
      </c>
      <c r="P11" s="125"/>
      <c r="Q11" s="124">
        <f>O11*P11</f>
        <v>0</v>
      </c>
      <c r="R11" s="126">
        <f>ROUND(O11,0)</f>
        <v>0</v>
      </c>
      <c r="S11" s="114"/>
      <c r="T11" s="114"/>
      <c r="U11" s="114"/>
      <c r="V11" s="114"/>
      <c r="W11" s="114"/>
    </row>
    <row r="12" spans="1:24" s="13" customFormat="1" ht="78.599999999999994" customHeight="1" x14ac:dyDescent="0.3">
      <c r="A12" s="114"/>
      <c r="B12" s="391"/>
      <c r="C12" s="392"/>
      <c r="D12" s="393"/>
      <c r="E12" s="394"/>
      <c r="F12" s="394"/>
      <c r="G12" s="395"/>
      <c r="H12" s="339"/>
      <c r="I12" s="339"/>
      <c r="J12" s="339"/>
      <c r="K12" s="337"/>
      <c r="L12" s="121"/>
      <c r="M12" s="122"/>
      <c r="N12" s="361" t="e">
        <f t="shared" ref="N12:N13" si="0">L12/$D$7</f>
        <v>#DIV/0!</v>
      </c>
      <c r="O12" s="124">
        <f>L12*M12</f>
        <v>0</v>
      </c>
      <c r="P12" s="125"/>
      <c r="Q12" s="124">
        <f>O12*P12</f>
        <v>0</v>
      </c>
      <c r="R12" s="126">
        <f t="shared" ref="R12:R13" si="1">ROUND(O12,0)</f>
        <v>0</v>
      </c>
      <c r="S12" s="114"/>
      <c r="T12" s="114"/>
      <c r="U12" s="114"/>
      <c r="V12" s="114"/>
      <c r="W12" s="114"/>
    </row>
    <row r="13" spans="1:24" s="13" customFormat="1" ht="78.599999999999994" customHeight="1" x14ac:dyDescent="0.3">
      <c r="A13" s="114"/>
      <c r="B13" s="391"/>
      <c r="C13" s="392"/>
      <c r="D13" s="393"/>
      <c r="E13" s="394"/>
      <c r="F13" s="394"/>
      <c r="G13" s="395"/>
      <c r="H13" s="339"/>
      <c r="I13" s="339"/>
      <c r="J13" s="339"/>
      <c r="K13" s="337"/>
      <c r="L13" s="121"/>
      <c r="M13" s="122"/>
      <c r="N13" s="361" t="e">
        <f t="shared" si="0"/>
        <v>#DIV/0!</v>
      </c>
      <c r="O13" s="124">
        <f>L13*M13</f>
        <v>0</v>
      </c>
      <c r="P13" s="125"/>
      <c r="Q13" s="124">
        <f>O13*P13</f>
        <v>0</v>
      </c>
      <c r="R13" s="126">
        <f t="shared" si="1"/>
        <v>0</v>
      </c>
      <c r="S13" s="114"/>
      <c r="T13" s="114" t="s">
        <v>385</v>
      </c>
      <c r="U13" s="114"/>
      <c r="V13" s="114"/>
      <c r="W13" s="114"/>
    </row>
    <row r="14" spans="1:24"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c r="W14" s="114"/>
      <c r="X14" s="183"/>
    </row>
    <row r="15" spans="1:24"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548"/>
      <c r="V15" s="548"/>
      <c r="W15" s="114"/>
    </row>
    <row r="16" spans="1:24" ht="66" customHeight="1" x14ac:dyDescent="0.3">
      <c r="A16" s="114"/>
      <c r="B16" s="417" t="s">
        <v>46</v>
      </c>
      <c r="C16" s="418"/>
      <c r="D16" s="414" t="s">
        <v>52</v>
      </c>
      <c r="E16" s="415"/>
      <c r="F16" s="415"/>
      <c r="G16" s="416"/>
      <c r="H16" s="338" t="s">
        <v>115</v>
      </c>
      <c r="I16" s="337" t="s">
        <v>117</v>
      </c>
      <c r="J16" s="337" t="s">
        <v>118</v>
      </c>
      <c r="K16" s="162" t="s">
        <v>116</v>
      </c>
      <c r="L16" s="338" t="s">
        <v>48</v>
      </c>
      <c r="M16" s="338" t="s">
        <v>49</v>
      </c>
      <c r="N16" s="338" t="s">
        <v>1</v>
      </c>
      <c r="O16" s="338" t="s">
        <v>76</v>
      </c>
      <c r="P16" s="338" t="s">
        <v>4</v>
      </c>
      <c r="Q16" s="338" t="s">
        <v>36</v>
      </c>
      <c r="R16" s="338" t="s">
        <v>121</v>
      </c>
      <c r="S16" s="114"/>
      <c r="T16" s="114"/>
      <c r="U16" s="185" t="s">
        <v>386</v>
      </c>
      <c r="V16" s="185" t="s">
        <v>387</v>
      </c>
      <c r="W16" s="114"/>
    </row>
    <row r="17" spans="1:25" s="13" customFormat="1" ht="60" customHeight="1" x14ac:dyDescent="0.3">
      <c r="A17" s="114"/>
      <c r="B17" s="391"/>
      <c r="C17" s="392"/>
      <c r="D17" s="393"/>
      <c r="E17" s="394"/>
      <c r="F17" s="394"/>
      <c r="G17" s="395"/>
      <c r="H17" s="339"/>
      <c r="I17" s="339"/>
      <c r="J17" s="339"/>
      <c r="K17" s="339"/>
      <c r="L17" s="121"/>
      <c r="M17" s="122"/>
      <c r="N17" s="361" t="e">
        <f t="shared" ref="N17:N23" si="2">L17/$D$7</f>
        <v>#DIV/0!</v>
      </c>
      <c r="O17" s="124">
        <f t="shared" ref="O17:O23" si="3">L17*M17</f>
        <v>0</v>
      </c>
      <c r="P17" s="125"/>
      <c r="Q17" s="129">
        <f t="shared" ref="Q17:Q23" si="4">O17*P17</f>
        <v>0</v>
      </c>
      <c r="R17" s="126">
        <f t="shared" ref="R17:R23" si="5">ROUND(O17,0)</f>
        <v>0</v>
      </c>
      <c r="S17" s="114"/>
      <c r="T17" s="114"/>
      <c r="U17" s="121"/>
      <c r="V17" s="126">
        <f t="shared" ref="V17:V23" si="6">((M17)+((M17*P17)))*U17</f>
        <v>0</v>
      </c>
      <c r="W17" s="114"/>
    </row>
    <row r="18" spans="1:25" s="13" customFormat="1" ht="60" customHeight="1" x14ac:dyDescent="0.3">
      <c r="A18" s="114"/>
      <c r="B18" s="391"/>
      <c r="C18" s="392"/>
      <c r="D18" s="393"/>
      <c r="E18" s="394"/>
      <c r="F18" s="394"/>
      <c r="G18" s="395"/>
      <c r="H18" s="339"/>
      <c r="I18" s="339"/>
      <c r="J18" s="339"/>
      <c r="K18" s="339"/>
      <c r="L18" s="121"/>
      <c r="M18" s="122"/>
      <c r="N18" s="361" t="e">
        <f t="shared" si="2"/>
        <v>#DIV/0!</v>
      </c>
      <c r="O18" s="124">
        <f t="shared" si="3"/>
        <v>0</v>
      </c>
      <c r="P18" s="125"/>
      <c r="Q18" s="129">
        <f t="shared" si="4"/>
        <v>0</v>
      </c>
      <c r="R18" s="126">
        <f t="shared" si="5"/>
        <v>0</v>
      </c>
      <c r="S18" s="114"/>
      <c r="T18" s="114"/>
      <c r="U18" s="121"/>
      <c r="V18" s="126">
        <f t="shared" si="6"/>
        <v>0</v>
      </c>
      <c r="W18" s="114"/>
    </row>
    <row r="19" spans="1:25"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339"/>
      <c r="I20" s="339"/>
      <c r="J20" s="339"/>
      <c r="K20" s="339"/>
      <c r="L20" s="121"/>
      <c r="M20" s="122"/>
      <c r="N20" s="361" t="e">
        <f t="shared" si="2"/>
        <v>#DIV/0!</v>
      </c>
      <c r="O20" s="124">
        <f t="shared" si="3"/>
        <v>0</v>
      </c>
      <c r="P20" s="125"/>
      <c r="Q20" s="129">
        <f t="shared" si="4"/>
        <v>0</v>
      </c>
      <c r="R20" s="126">
        <f t="shared" si="5"/>
        <v>0</v>
      </c>
      <c r="S20" s="114"/>
      <c r="T20" s="114"/>
      <c r="U20" s="121"/>
      <c r="V20" s="126">
        <f t="shared" si="6"/>
        <v>0</v>
      </c>
      <c r="W20" s="114"/>
    </row>
    <row r="21" spans="1:25" s="13" customFormat="1" ht="60" customHeight="1" x14ac:dyDescent="0.3">
      <c r="A21" s="114"/>
      <c r="B21" s="391"/>
      <c r="C21" s="392"/>
      <c r="D21" s="393"/>
      <c r="E21" s="394"/>
      <c r="F21" s="394"/>
      <c r="G21" s="395"/>
      <c r="H21" s="339"/>
      <c r="I21" s="339"/>
      <c r="J21" s="339"/>
      <c r="K21" s="339"/>
      <c r="L21" s="121"/>
      <c r="M21" s="122"/>
      <c r="N21" s="361" t="e">
        <f t="shared" si="2"/>
        <v>#DIV/0!</v>
      </c>
      <c r="O21" s="124">
        <f t="shared" si="3"/>
        <v>0</v>
      </c>
      <c r="P21" s="125"/>
      <c r="Q21" s="129">
        <f t="shared" si="4"/>
        <v>0</v>
      </c>
      <c r="R21" s="126">
        <f t="shared" si="5"/>
        <v>0</v>
      </c>
      <c r="S21" s="114"/>
      <c r="T21" s="114"/>
      <c r="U21" s="121"/>
      <c r="V21" s="126">
        <f t="shared" si="6"/>
        <v>0</v>
      </c>
      <c r="W21" s="114"/>
    </row>
    <row r="22" spans="1:25" s="13" customFormat="1" ht="60" customHeight="1" x14ac:dyDescent="0.3">
      <c r="A22" s="114"/>
      <c r="B22" s="391"/>
      <c r="C22" s="392"/>
      <c r="D22" s="393"/>
      <c r="E22" s="394"/>
      <c r="F22" s="394"/>
      <c r="G22" s="395"/>
      <c r="H22" s="339"/>
      <c r="I22" s="339"/>
      <c r="J22" s="339"/>
      <c r="K22" s="339"/>
      <c r="L22" s="121"/>
      <c r="M22" s="122"/>
      <c r="N22" s="361" t="e">
        <f t="shared" si="2"/>
        <v>#DIV/0!</v>
      </c>
      <c r="O22" s="124">
        <f t="shared" si="3"/>
        <v>0</v>
      </c>
      <c r="P22" s="125"/>
      <c r="Q22" s="129">
        <f t="shared" si="4"/>
        <v>0</v>
      </c>
      <c r="R22" s="126">
        <f t="shared" si="5"/>
        <v>0</v>
      </c>
      <c r="S22" s="114"/>
      <c r="T22" s="114"/>
      <c r="U22" s="121"/>
      <c r="V22" s="126">
        <f t="shared" si="6"/>
        <v>0</v>
      </c>
      <c r="W22" s="114"/>
    </row>
    <row r="23" spans="1:25"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t="s">
        <v>385</v>
      </c>
      <c r="U23" s="121"/>
      <c r="V23" s="126">
        <f t="shared" si="6"/>
        <v>0</v>
      </c>
      <c r="W23" s="114"/>
    </row>
    <row r="24" spans="1:25" ht="18.600000000000001" customHeight="1" x14ac:dyDescent="0.3">
      <c r="A24" s="114"/>
      <c r="B24" s="411" t="s">
        <v>362</v>
      </c>
      <c r="C24" s="412"/>
      <c r="D24" s="412"/>
      <c r="E24" s="412"/>
      <c r="F24" s="412"/>
      <c r="G24" s="412"/>
      <c r="H24" s="412"/>
      <c r="I24" s="412"/>
      <c r="J24" s="412"/>
      <c r="K24" s="412"/>
      <c r="L24" s="412"/>
      <c r="M24" s="412"/>
      <c r="N24" s="412"/>
      <c r="O24" s="412"/>
      <c r="P24" s="413"/>
      <c r="Q24" s="117">
        <f>SUM(Q17:Q23)</f>
        <v>0</v>
      </c>
      <c r="R24" s="128">
        <f>SUM(R17:R23)</f>
        <v>0</v>
      </c>
      <c r="S24" s="114"/>
      <c r="T24" s="114">
        <f>R24+Q24</f>
        <v>0</v>
      </c>
      <c r="U24" s="185"/>
      <c r="V24" s="128">
        <f>SUM(V17:V23)</f>
        <v>0</v>
      </c>
      <c r="W24" s="114"/>
      <c r="X24" s="183"/>
    </row>
    <row r="25" spans="1:25" ht="15.75" customHeight="1" x14ac:dyDescent="0.3">
      <c r="A25" s="114"/>
      <c r="B25" s="401" t="s">
        <v>53</v>
      </c>
      <c r="C25" s="402"/>
      <c r="D25" s="402"/>
      <c r="E25" s="402"/>
      <c r="F25" s="402"/>
      <c r="G25" s="402"/>
      <c r="H25" s="402"/>
      <c r="I25" s="402"/>
      <c r="J25" s="402"/>
      <c r="K25" s="402"/>
      <c r="L25" s="402"/>
      <c r="M25" s="402"/>
      <c r="N25" s="402"/>
      <c r="O25" s="402"/>
      <c r="P25" s="402"/>
      <c r="Q25" s="402"/>
      <c r="R25" s="403"/>
      <c r="S25" s="114"/>
      <c r="T25" s="114"/>
      <c r="U25" s="114"/>
      <c r="V25" s="114"/>
      <c r="W25" s="114"/>
    </row>
    <row r="26" spans="1:25" ht="49.5" customHeight="1" x14ac:dyDescent="0.3">
      <c r="A26" s="114"/>
      <c r="B26" s="417" t="s">
        <v>46</v>
      </c>
      <c r="C26" s="418"/>
      <c r="D26" s="417" t="s">
        <v>47</v>
      </c>
      <c r="E26" s="419"/>
      <c r="F26" s="419"/>
      <c r="G26" s="419"/>
      <c r="H26" s="417"/>
      <c r="I26" s="419"/>
      <c r="J26" s="419"/>
      <c r="K26" s="418"/>
      <c r="L26" s="338" t="s">
        <v>48</v>
      </c>
      <c r="M26" s="338" t="s">
        <v>49</v>
      </c>
      <c r="N26" s="338" t="s">
        <v>1</v>
      </c>
      <c r="O26" s="338" t="s">
        <v>76</v>
      </c>
      <c r="P26" s="338" t="s">
        <v>4</v>
      </c>
      <c r="Q26" s="338" t="s">
        <v>36</v>
      </c>
      <c r="R26" s="338" t="s">
        <v>50</v>
      </c>
      <c r="S26" s="114"/>
      <c r="T26" s="114"/>
      <c r="U26" s="114"/>
      <c r="V26" s="114"/>
      <c r="W26" s="114"/>
      <c r="Y26" s="13"/>
    </row>
    <row r="27" spans="1:25" s="13" customFormat="1" ht="60" customHeight="1" x14ac:dyDescent="0.3">
      <c r="A27" s="114"/>
      <c r="B27" s="393"/>
      <c r="C27" s="395"/>
      <c r="D27" s="393"/>
      <c r="E27" s="394"/>
      <c r="F27" s="394"/>
      <c r="G27" s="395"/>
      <c r="H27" s="427"/>
      <c r="I27" s="428"/>
      <c r="J27" s="428"/>
      <c r="K27" s="429"/>
      <c r="L27" s="131"/>
      <c r="M27" s="132"/>
      <c r="N27" s="361" t="e">
        <f t="shared" ref="N27:N28" si="7">L27/$D$7</f>
        <v>#DIV/0!</v>
      </c>
      <c r="O27" s="124">
        <f t="shared" ref="O27:O28" si="8">L27*M27</f>
        <v>0</v>
      </c>
      <c r="P27" s="133"/>
      <c r="Q27" s="129">
        <f t="shared" ref="Q27:Q28" si="9">O27*P27</f>
        <v>0</v>
      </c>
      <c r="R27" s="126">
        <f t="shared" ref="R27:R28" si="10">ROUND(O27,0)</f>
        <v>0</v>
      </c>
      <c r="S27" s="114"/>
      <c r="T27" s="114"/>
      <c r="U27" s="114"/>
      <c r="V27" s="114"/>
      <c r="W27" s="114"/>
    </row>
    <row r="28" spans="1:25" s="13" customFormat="1" ht="60" customHeight="1" x14ac:dyDescent="0.3">
      <c r="A28" s="114"/>
      <c r="B28" s="393"/>
      <c r="C28" s="395"/>
      <c r="D28" s="393"/>
      <c r="E28" s="394"/>
      <c r="F28" s="394"/>
      <c r="G28" s="395"/>
      <c r="H28" s="427"/>
      <c r="I28" s="428"/>
      <c r="J28" s="428"/>
      <c r="K28" s="429"/>
      <c r="L28" s="131"/>
      <c r="M28" s="132"/>
      <c r="N28" s="361" t="e">
        <f t="shared" si="7"/>
        <v>#DIV/0!</v>
      </c>
      <c r="O28" s="124">
        <f t="shared" si="8"/>
        <v>0</v>
      </c>
      <c r="P28" s="133"/>
      <c r="Q28" s="129">
        <f t="shared" si="9"/>
        <v>0</v>
      </c>
      <c r="R28" s="126">
        <f t="shared" si="10"/>
        <v>0</v>
      </c>
      <c r="S28" s="114"/>
      <c r="T28" s="114" t="s">
        <v>385</v>
      </c>
      <c r="U28" s="114"/>
      <c r="V28" s="114"/>
      <c r="W28" s="114"/>
    </row>
    <row r="29" spans="1:25" ht="18.600000000000001" customHeight="1" x14ac:dyDescent="0.3">
      <c r="A29" s="114"/>
      <c r="B29" s="423" t="s">
        <v>86</v>
      </c>
      <c r="C29" s="424"/>
      <c r="D29" s="424"/>
      <c r="E29" s="424"/>
      <c r="F29" s="424"/>
      <c r="G29" s="424"/>
      <c r="H29" s="424"/>
      <c r="I29" s="424"/>
      <c r="J29" s="424"/>
      <c r="K29" s="424"/>
      <c r="L29" s="424"/>
      <c r="M29" s="424"/>
      <c r="N29" s="424"/>
      <c r="O29" s="424"/>
      <c r="P29" s="425"/>
      <c r="Q29" s="130">
        <f>SUM(Q27:Q28)</f>
        <v>0</v>
      </c>
      <c r="R29" s="134">
        <f>SUM(R27:R28)</f>
        <v>0</v>
      </c>
      <c r="S29" s="114"/>
      <c r="T29" s="114">
        <f>R29+Q29</f>
        <v>0</v>
      </c>
      <c r="U29" s="114"/>
      <c r="V29" s="114"/>
      <c r="W29" s="114"/>
      <c r="X29" s="183"/>
    </row>
    <row r="30" spans="1:25" ht="15.75" customHeight="1" x14ac:dyDescent="0.3">
      <c r="A30" s="114"/>
      <c r="B30" s="401" t="s">
        <v>68</v>
      </c>
      <c r="C30" s="402"/>
      <c r="D30" s="402"/>
      <c r="E30" s="402"/>
      <c r="F30" s="402"/>
      <c r="G30" s="402"/>
      <c r="H30" s="402"/>
      <c r="I30" s="402"/>
      <c r="J30" s="402"/>
      <c r="K30" s="402"/>
      <c r="L30" s="402"/>
      <c r="M30" s="402"/>
      <c r="N30" s="402"/>
      <c r="O30" s="402"/>
      <c r="P30" s="402"/>
      <c r="Q30" s="402"/>
      <c r="R30" s="403"/>
      <c r="S30" s="114"/>
      <c r="T30" s="114"/>
      <c r="U30" s="114"/>
      <c r="V30" s="114"/>
      <c r="W30" s="114"/>
    </row>
    <row r="31" spans="1:25" ht="15.95" customHeight="1" x14ac:dyDescent="0.3">
      <c r="A31" s="114"/>
      <c r="B31" s="426" t="s">
        <v>78</v>
      </c>
      <c r="C31" s="426"/>
      <c r="D31" s="417" t="s">
        <v>77</v>
      </c>
      <c r="E31" s="419"/>
      <c r="F31" s="419"/>
      <c r="G31" s="419"/>
      <c r="H31" s="419"/>
      <c r="I31" s="419"/>
      <c r="J31" s="419"/>
      <c r="K31" s="419"/>
      <c r="L31" s="419"/>
      <c r="M31" s="419"/>
      <c r="N31" s="419"/>
      <c r="O31" s="419"/>
      <c r="P31" s="419"/>
      <c r="Q31" s="337"/>
      <c r="R31" s="338" t="s">
        <v>50</v>
      </c>
      <c r="S31" s="114"/>
      <c r="T31" s="114"/>
      <c r="U31" s="114"/>
      <c r="V31" s="185" t="s">
        <v>392</v>
      </c>
      <c r="W31" s="114"/>
    </row>
    <row r="32" spans="1:25" s="13" customFormat="1" ht="30" customHeight="1" x14ac:dyDescent="0.3">
      <c r="A32" s="114"/>
      <c r="B32" s="432"/>
      <c r="C32" s="432"/>
      <c r="D32" s="393"/>
      <c r="E32" s="394"/>
      <c r="F32" s="394"/>
      <c r="G32" s="394"/>
      <c r="H32" s="394"/>
      <c r="I32" s="394"/>
      <c r="J32" s="394"/>
      <c r="K32" s="394"/>
      <c r="L32" s="394"/>
      <c r="M32" s="394"/>
      <c r="N32" s="394"/>
      <c r="O32" s="394"/>
      <c r="P32" s="394"/>
      <c r="Q32" s="336"/>
      <c r="R32" s="138"/>
      <c r="S32" s="114"/>
      <c r="T32" s="114"/>
      <c r="U32" s="114"/>
      <c r="V32" s="324"/>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336"/>
      <c r="R33" s="138"/>
      <c r="S33" s="114"/>
      <c r="T33" s="114"/>
      <c r="U33" s="114"/>
      <c r="V33" s="324"/>
      <c r="W33" s="114"/>
    </row>
    <row r="34" spans="1:26" ht="18.600000000000001" customHeight="1" x14ac:dyDescent="0.3">
      <c r="A34" s="114"/>
      <c r="B34" s="423" t="s">
        <v>56</v>
      </c>
      <c r="C34" s="424"/>
      <c r="D34" s="424"/>
      <c r="E34" s="424"/>
      <c r="F34" s="424"/>
      <c r="G34" s="424"/>
      <c r="H34" s="424"/>
      <c r="I34" s="424"/>
      <c r="J34" s="424"/>
      <c r="K34" s="424"/>
      <c r="L34" s="424"/>
      <c r="M34" s="424"/>
      <c r="N34" s="424"/>
      <c r="O34" s="424"/>
      <c r="P34" s="424"/>
      <c r="Q34" s="425"/>
      <c r="R34" s="134">
        <f>R32+R33</f>
        <v>0</v>
      </c>
      <c r="S34" s="114"/>
      <c r="T34" s="114"/>
      <c r="U34" s="114"/>
      <c r="V34" s="134">
        <f>SUM(V32:V33)</f>
        <v>0</v>
      </c>
      <c r="W34" s="114"/>
    </row>
    <row r="35" spans="1:26" ht="15.75" customHeight="1" x14ac:dyDescent="0.3">
      <c r="A35" s="114"/>
      <c r="B35" s="401" t="s">
        <v>69</v>
      </c>
      <c r="C35" s="402"/>
      <c r="D35" s="402"/>
      <c r="E35" s="402"/>
      <c r="F35" s="402"/>
      <c r="G35" s="402"/>
      <c r="H35" s="402"/>
      <c r="I35" s="402"/>
      <c r="J35" s="402"/>
      <c r="K35" s="402"/>
      <c r="L35" s="402"/>
      <c r="M35" s="402"/>
      <c r="N35" s="402"/>
      <c r="O35" s="402"/>
      <c r="P35" s="402"/>
      <c r="Q35" s="402"/>
      <c r="R35" s="403"/>
      <c r="S35" s="114"/>
      <c r="T35" s="114"/>
      <c r="U35" s="114"/>
      <c r="V35" s="114"/>
      <c r="W35" s="114"/>
    </row>
    <row r="36" spans="1:26" ht="16.5" customHeight="1" x14ac:dyDescent="0.3">
      <c r="A36" s="114"/>
      <c r="B36" s="414"/>
      <c r="C36" s="415"/>
      <c r="D36" s="415" t="s">
        <v>54</v>
      </c>
      <c r="E36" s="415"/>
      <c r="F36" s="415"/>
      <c r="G36" s="415"/>
      <c r="H36" s="415"/>
      <c r="I36" s="415"/>
      <c r="J36" s="415"/>
      <c r="K36" s="415"/>
      <c r="L36" s="415"/>
      <c r="M36" s="415"/>
      <c r="N36" s="415"/>
      <c r="O36" s="415"/>
      <c r="P36" s="415"/>
      <c r="Q36" s="416"/>
      <c r="R36" s="338" t="s">
        <v>55</v>
      </c>
      <c r="S36" s="114"/>
      <c r="T36" s="114"/>
      <c r="U36" s="114"/>
      <c r="V36" s="114"/>
      <c r="W36" s="114"/>
    </row>
    <row r="37" spans="1:26" s="13" customFormat="1" ht="30" customHeight="1" x14ac:dyDescent="0.3">
      <c r="A37" s="114"/>
      <c r="B37" s="430" t="s">
        <v>79</v>
      </c>
      <c r="C37" s="430"/>
      <c r="D37" s="431"/>
      <c r="E37" s="431"/>
      <c r="F37" s="431"/>
      <c r="G37" s="431"/>
      <c r="H37" s="431"/>
      <c r="I37" s="431"/>
      <c r="J37" s="431"/>
      <c r="K37" s="431"/>
      <c r="L37" s="431"/>
      <c r="M37" s="431"/>
      <c r="N37" s="431"/>
      <c r="O37" s="431"/>
      <c r="P37" s="431"/>
      <c r="Q37" s="431"/>
      <c r="R37" s="139">
        <f>ROUND(Q14,0)</f>
        <v>0</v>
      </c>
      <c r="S37" s="114"/>
      <c r="T37" s="114"/>
      <c r="U37" s="114"/>
      <c r="V37" s="114"/>
      <c r="W37" s="114"/>
    </row>
    <row r="38" spans="1:26" s="13" customFormat="1" ht="30" customHeight="1" x14ac:dyDescent="0.3">
      <c r="A38" s="114"/>
      <c r="B38" s="430" t="s">
        <v>80</v>
      </c>
      <c r="C38" s="430"/>
      <c r="D38" s="431"/>
      <c r="E38" s="431"/>
      <c r="F38" s="431"/>
      <c r="G38" s="431"/>
      <c r="H38" s="431"/>
      <c r="I38" s="431"/>
      <c r="J38" s="431"/>
      <c r="K38" s="431"/>
      <c r="L38" s="431"/>
      <c r="M38" s="431"/>
      <c r="N38" s="431"/>
      <c r="O38" s="431"/>
      <c r="P38" s="431"/>
      <c r="Q38" s="431"/>
      <c r="R38" s="139">
        <f>ROUND(Q24,0)</f>
        <v>0</v>
      </c>
      <c r="S38" s="114"/>
      <c r="T38" s="114"/>
      <c r="U38" s="114"/>
      <c r="V38" s="114"/>
      <c r="W38" s="114"/>
    </row>
    <row r="39" spans="1:26" s="13" customFormat="1" ht="30" customHeight="1" x14ac:dyDescent="0.3">
      <c r="A39" s="114"/>
      <c r="B39" s="430" t="s">
        <v>81</v>
      </c>
      <c r="C39" s="430"/>
      <c r="D39" s="431"/>
      <c r="E39" s="431"/>
      <c r="F39" s="431"/>
      <c r="G39" s="431"/>
      <c r="H39" s="431"/>
      <c r="I39" s="431"/>
      <c r="J39" s="431"/>
      <c r="K39" s="431"/>
      <c r="L39" s="431"/>
      <c r="M39" s="431"/>
      <c r="N39" s="431"/>
      <c r="O39" s="431"/>
      <c r="P39" s="431"/>
      <c r="Q39" s="431"/>
      <c r="R39" s="139">
        <f>ROUND(Q29,0)</f>
        <v>0</v>
      </c>
      <c r="S39" s="114"/>
      <c r="T39" s="114"/>
      <c r="U39" s="114"/>
      <c r="V39" s="114"/>
      <c r="W39" s="114"/>
    </row>
    <row r="40" spans="1:26" ht="18.600000000000001" customHeight="1" x14ac:dyDescent="0.3">
      <c r="A40" s="114"/>
      <c r="B40" s="411" t="s">
        <v>60</v>
      </c>
      <c r="C40" s="412"/>
      <c r="D40" s="412"/>
      <c r="E40" s="412"/>
      <c r="F40" s="412"/>
      <c r="G40" s="412"/>
      <c r="H40" s="412"/>
      <c r="I40" s="412"/>
      <c r="J40" s="412"/>
      <c r="K40" s="412"/>
      <c r="L40" s="412"/>
      <c r="M40" s="412"/>
      <c r="N40" s="412"/>
      <c r="O40" s="412"/>
      <c r="P40" s="412"/>
      <c r="Q40" s="413"/>
      <c r="R40" s="140">
        <f>SUM(R37:R39)</f>
        <v>0</v>
      </c>
      <c r="S40" s="114"/>
      <c r="T40" s="114"/>
      <c r="U40" s="114"/>
      <c r="V40" s="114"/>
      <c r="W40" s="114"/>
    </row>
    <row r="41" spans="1:26" ht="15.75" customHeight="1" x14ac:dyDescent="0.3">
      <c r="A41" s="114"/>
      <c r="B41" s="408" t="s">
        <v>70</v>
      </c>
      <c r="C41" s="409"/>
      <c r="D41" s="409"/>
      <c r="E41" s="409"/>
      <c r="F41" s="409"/>
      <c r="G41" s="409"/>
      <c r="H41" s="409"/>
      <c r="I41" s="409"/>
      <c r="J41" s="409"/>
      <c r="K41" s="409"/>
      <c r="L41" s="409"/>
      <c r="M41" s="409"/>
      <c r="N41" s="409"/>
      <c r="O41" s="409"/>
      <c r="P41" s="409"/>
      <c r="Q41" s="409"/>
      <c r="R41" s="410"/>
      <c r="S41" s="114"/>
      <c r="T41" s="114"/>
      <c r="U41" s="114"/>
      <c r="V41" s="114"/>
      <c r="W41" s="114"/>
    </row>
    <row r="42" spans="1:26" ht="49.5" customHeight="1" x14ac:dyDescent="0.3">
      <c r="A42" s="114"/>
      <c r="B42" s="436" t="s">
        <v>372</v>
      </c>
      <c r="C42" s="437"/>
      <c r="D42" s="442" t="s">
        <v>373</v>
      </c>
      <c r="E42" s="440"/>
      <c r="F42" s="440" t="s">
        <v>122</v>
      </c>
      <c r="G42" s="440"/>
      <c r="H42" s="440"/>
      <c r="I42" s="440"/>
      <c r="J42" s="440"/>
      <c r="K42" s="440"/>
      <c r="L42" s="440"/>
      <c r="M42" s="441"/>
      <c r="N42" s="160" t="s">
        <v>58</v>
      </c>
      <c r="O42" s="161"/>
      <c r="P42" s="141" t="s">
        <v>59</v>
      </c>
      <c r="Q42" s="142"/>
      <c r="R42" s="115" t="s">
        <v>50</v>
      </c>
      <c r="S42" s="114"/>
      <c r="T42" s="114"/>
      <c r="U42" s="114"/>
      <c r="V42" s="185" t="s">
        <v>391</v>
      </c>
      <c r="W42" s="114"/>
    </row>
    <row r="43" spans="1:26" ht="39.950000000000003" customHeight="1" x14ac:dyDescent="0.3">
      <c r="A43" s="114"/>
      <c r="B43" s="438"/>
      <c r="C43" s="438"/>
      <c r="D43" s="439"/>
      <c r="E43" s="439"/>
      <c r="F43" s="439"/>
      <c r="G43" s="439"/>
      <c r="H43" s="439"/>
      <c r="I43" s="439"/>
      <c r="J43" s="439"/>
      <c r="K43" s="439"/>
      <c r="L43" s="439"/>
      <c r="M43" s="439"/>
      <c r="N43" s="158"/>
      <c r="O43" s="159"/>
      <c r="P43" s="184"/>
      <c r="Q43" s="135"/>
      <c r="R43" s="143">
        <f>ROUND(N43*P43,0)</f>
        <v>0</v>
      </c>
      <c r="S43" s="114"/>
      <c r="T43" s="176">
        <f>IF(B43="Sub Grantee",R43,0)</f>
        <v>0</v>
      </c>
      <c r="U43" s="114"/>
      <c r="V43" s="324"/>
      <c r="W43" s="114"/>
      <c r="Y43" s="176">
        <f t="shared" ref="Y43:Z46" si="11">IF(A43="Sub Grantee",C43,0)</f>
        <v>0</v>
      </c>
      <c r="Z43" s="176">
        <f t="shared" si="11"/>
        <v>0</v>
      </c>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 t="shared" ref="R44:R46" si="12">ROUND(N44*P44,0)</f>
        <v>0</v>
      </c>
      <c r="S44" s="114"/>
      <c r="T44" s="176">
        <f t="shared" ref="T44:T46" si="13">IF(B44="Sub Grantee",R44,0)</f>
        <v>0</v>
      </c>
      <c r="U44" s="114"/>
      <c r="V44" s="324"/>
      <c r="W44" s="114"/>
      <c r="Y44" s="176">
        <f t="shared" si="11"/>
        <v>0</v>
      </c>
      <c r="Z44" s="176">
        <f t="shared" si="11"/>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si="12"/>
        <v>0</v>
      </c>
      <c r="S45" s="114"/>
      <c r="T45" s="176">
        <f t="shared" si="13"/>
        <v>0</v>
      </c>
      <c r="U45" s="114"/>
      <c r="V45" s="324">
        <v>0</v>
      </c>
      <c r="W45" s="114"/>
      <c r="Y45" s="176">
        <f t="shared" si="11"/>
        <v>0</v>
      </c>
      <c r="Z45" s="176">
        <f t="shared" si="11"/>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2"/>
        <v>0</v>
      </c>
      <c r="S46" s="114"/>
      <c r="T46" s="176">
        <f t="shared" si="13"/>
        <v>0</v>
      </c>
      <c r="U46" s="114"/>
      <c r="V46" s="324">
        <v>0</v>
      </c>
      <c r="W46" s="114"/>
      <c r="Y46" s="176">
        <f t="shared" si="11"/>
        <v>0</v>
      </c>
      <c r="Z46" s="176">
        <f t="shared" si="11"/>
        <v>0</v>
      </c>
    </row>
    <row r="47" spans="1:26" ht="18.600000000000001" customHeight="1" x14ac:dyDescent="0.3">
      <c r="A47" s="114"/>
      <c r="B47" s="433" t="s">
        <v>62</v>
      </c>
      <c r="C47" s="434"/>
      <c r="D47" s="434"/>
      <c r="E47" s="434"/>
      <c r="F47" s="434"/>
      <c r="G47" s="434"/>
      <c r="H47" s="434"/>
      <c r="I47" s="434"/>
      <c r="J47" s="434"/>
      <c r="K47" s="434"/>
      <c r="L47" s="434"/>
      <c r="M47" s="434"/>
      <c r="N47" s="434"/>
      <c r="O47" s="434"/>
      <c r="P47" s="434"/>
      <c r="Q47" s="435"/>
      <c r="R47" s="143">
        <f>SUM(R43:R46)</f>
        <v>0</v>
      </c>
      <c r="S47" s="114"/>
      <c r="T47" s="176">
        <f>SUM(T43:T46)</f>
        <v>0</v>
      </c>
      <c r="U47" s="114"/>
      <c r="V47" s="134">
        <f>SUM(V43:V46)</f>
        <v>0</v>
      </c>
      <c r="W47" s="114"/>
    </row>
    <row r="48" spans="1:26" ht="15.75" customHeight="1" x14ac:dyDescent="0.3">
      <c r="A48" s="114"/>
      <c r="B48" s="408" t="s">
        <v>71</v>
      </c>
      <c r="C48" s="409"/>
      <c r="D48" s="409"/>
      <c r="E48" s="409"/>
      <c r="F48" s="409"/>
      <c r="G48" s="409"/>
      <c r="H48" s="409"/>
      <c r="I48" s="409"/>
      <c r="J48" s="409"/>
      <c r="K48" s="409"/>
      <c r="L48" s="409"/>
      <c r="M48" s="409"/>
      <c r="N48" s="409"/>
      <c r="O48" s="409"/>
      <c r="P48" s="409"/>
      <c r="Q48" s="409"/>
      <c r="R48" s="410"/>
      <c r="S48" s="114"/>
      <c r="T48" s="114"/>
      <c r="U48" s="114"/>
      <c r="V48" s="347"/>
      <c r="W48" s="114"/>
    </row>
    <row r="49" spans="1:23" ht="49.5" customHeight="1" x14ac:dyDescent="0.3">
      <c r="A49" s="114"/>
      <c r="B49" s="427" t="s">
        <v>57</v>
      </c>
      <c r="C49" s="429"/>
      <c r="D49" s="427" t="s">
        <v>61</v>
      </c>
      <c r="E49" s="428"/>
      <c r="F49" s="428"/>
      <c r="G49" s="428"/>
      <c r="H49" s="428"/>
      <c r="I49" s="428"/>
      <c r="J49" s="428"/>
      <c r="K49" s="428"/>
      <c r="L49" s="428"/>
      <c r="M49" s="428"/>
      <c r="N49" s="428"/>
      <c r="O49" s="428"/>
      <c r="P49" s="428"/>
      <c r="Q49" s="429"/>
      <c r="R49" s="338" t="s">
        <v>50</v>
      </c>
      <c r="S49" s="114"/>
      <c r="T49" s="114"/>
      <c r="U49" s="114"/>
      <c r="V49" s="185" t="s">
        <v>390</v>
      </c>
      <c r="W49" s="114"/>
    </row>
    <row r="50" spans="1:23" ht="50.1" customHeight="1" x14ac:dyDescent="0.3">
      <c r="A50" s="114"/>
      <c r="B50" s="393"/>
      <c r="C50" s="395"/>
      <c r="D50" s="393"/>
      <c r="E50" s="394"/>
      <c r="F50" s="394"/>
      <c r="G50" s="394"/>
      <c r="H50" s="394"/>
      <c r="I50" s="394"/>
      <c r="J50" s="394"/>
      <c r="K50" s="394"/>
      <c r="L50" s="394"/>
      <c r="M50" s="394"/>
      <c r="N50" s="394"/>
      <c r="O50" s="394"/>
      <c r="P50" s="394"/>
      <c r="Q50" s="395"/>
      <c r="R50" s="144"/>
      <c r="S50" s="114"/>
      <c r="T50" s="114"/>
      <c r="U50" s="114"/>
      <c r="V50" s="324"/>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18" customHeight="1" x14ac:dyDescent="0.3">
      <c r="A53" s="114"/>
      <c r="B53" s="411" t="s">
        <v>64</v>
      </c>
      <c r="C53" s="412"/>
      <c r="D53" s="412"/>
      <c r="E53" s="412"/>
      <c r="F53" s="412"/>
      <c r="G53" s="412"/>
      <c r="H53" s="412"/>
      <c r="I53" s="412"/>
      <c r="J53" s="412"/>
      <c r="K53" s="412"/>
      <c r="L53" s="412"/>
      <c r="M53" s="412"/>
      <c r="N53" s="412"/>
      <c r="O53" s="412"/>
      <c r="P53" s="412"/>
      <c r="Q53" s="413"/>
      <c r="R53" s="128">
        <f>SUM(R50:R52)</f>
        <v>0</v>
      </c>
      <c r="S53" s="114"/>
      <c r="T53" s="114"/>
      <c r="U53" s="114"/>
      <c r="V53" s="134">
        <f>SUM(V50:V52)</f>
        <v>0</v>
      </c>
      <c r="W53" s="114"/>
    </row>
    <row r="54" spans="1:23" ht="15.75" customHeight="1" x14ac:dyDescent="0.3">
      <c r="A54" s="114"/>
      <c r="B54" s="401" t="s">
        <v>72</v>
      </c>
      <c r="C54" s="402"/>
      <c r="D54" s="402"/>
      <c r="E54" s="402"/>
      <c r="F54" s="402"/>
      <c r="G54" s="402"/>
      <c r="H54" s="402"/>
      <c r="I54" s="402"/>
      <c r="J54" s="402"/>
      <c r="K54" s="402"/>
      <c r="L54" s="402"/>
      <c r="M54" s="402"/>
      <c r="N54" s="402"/>
      <c r="O54" s="402"/>
      <c r="P54" s="402"/>
      <c r="Q54" s="402"/>
      <c r="R54" s="403"/>
      <c r="S54" s="114"/>
      <c r="T54" s="114"/>
      <c r="U54" s="114"/>
      <c r="V54" s="114"/>
      <c r="W54" s="114"/>
    </row>
    <row r="55" spans="1:23" s="13" customFormat="1" ht="33.75" customHeight="1" x14ac:dyDescent="0.3">
      <c r="A55" s="114"/>
      <c r="B55" s="397" t="s">
        <v>376</v>
      </c>
      <c r="C55" s="397"/>
      <c r="D55" s="397" t="s">
        <v>374</v>
      </c>
      <c r="E55" s="397"/>
      <c r="F55" s="398" t="s">
        <v>375</v>
      </c>
      <c r="G55" s="399"/>
      <c r="H55" s="399"/>
      <c r="I55" s="399"/>
      <c r="J55" s="399"/>
      <c r="K55" s="399"/>
      <c r="L55" s="399"/>
      <c r="M55" s="400"/>
      <c r="N55" s="177" t="s">
        <v>63</v>
      </c>
      <c r="O55" s="145"/>
      <c r="P55" s="177" t="s">
        <v>142</v>
      </c>
      <c r="Q55" s="177" t="s">
        <v>59</v>
      </c>
      <c r="R55" s="178" t="s">
        <v>55</v>
      </c>
      <c r="S55" s="114"/>
      <c r="T55" s="114"/>
      <c r="U55" s="114"/>
      <c r="V55" s="114"/>
      <c r="W55" s="114"/>
    </row>
    <row r="56" spans="1:23" s="13" customFormat="1" ht="33.75" customHeight="1" x14ac:dyDescent="0.3">
      <c r="A56" s="114"/>
      <c r="B56" s="396"/>
      <c r="C56" s="396"/>
      <c r="D56" s="396"/>
      <c r="E56" s="396"/>
      <c r="F56" s="396"/>
      <c r="G56" s="396"/>
      <c r="H56" s="396"/>
      <c r="I56" s="396"/>
      <c r="J56" s="396"/>
      <c r="K56" s="396"/>
      <c r="L56" s="396"/>
      <c r="M56" s="396"/>
      <c r="N56" s="321"/>
      <c r="O56" s="246"/>
      <c r="P56" s="322"/>
      <c r="Q56" s="179"/>
      <c r="R56" s="143">
        <f>ROUND(N56*P56,0)</f>
        <v>0</v>
      </c>
      <c r="S56" s="114"/>
      <c r="T56" s="176">
        <f>IF(B56="Yes",R56,0)</f>
        <v>0</v>
      </c>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3"/>
      <c r="Q57" s="179"/>
      <c r="R57" s="143">
        <f>ROUND(N57*P57,0)</f>
        <v>0</v>
      </c>
      <c r="S57" s="114"/>
      <c r="T57" s="176">
        <f t="shared" ref="T57:T58" si="14">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2"/>
      <c r="Q58" s="179"/>
      <c r="R58" s="143">
        <f>ROUND(N58*P58,0)</f>
        <v>0</v>
      </c>
      <c r="S58" s="114"/>
      <c r="T58" s="176">
        <f t="shared" si="14"/>
        <v>0</v>
      </c>
      <c r="U58" s="114"/>
      <c r="V58" s="114"/>
      <c r="W58" s="114"/>
    </row>
    <row r="59" spans="1:23" ht="18" customHeight="1" x14ac:dyDescent="0.3">
      <c r="A59" s="114"/>
      <c r="B59" s="411" t="s">
        <v>66</v>
      </c>
      <c r="C59" s="412"/>
      <c r="D59" s="412"/>
      <c r="E59" s="412"/>
      <c r="F59" s="412"/>
      <c r="G59" s="412"/>
      <c r="H59" s="412"/>
      <c r="I59" s="412"/>
      <c r="J59" s="412"/>
      <c r="K59" s="412"/>
      <c r="L59" s="412"/>
      <c r="M59" s="412"/>
      <c r="N59" s="412"/>
      <c r="O59" s="412"/>
      <c r="P59" s="413"/>
      <c r="Q59" s="136"/>
      <c r="R59" s="128">
        <f>SUM(R56:R58)</f>
        <v>0</v>
      </c>
      <c r="S59" s="114"/>
      <c r="T59" s="152">
        <f>SUM(T56:T58)</f>
        <v>0</v>
      </c>
      <c r="U59" s="114"/>
      <c r="V59" s="114"/>
      <c r="W59" s="114"/>
    </row>
    <row r="60" spans="1:23" ht="15.75" customHeight="1" x14ac:dyDescent="0.3">
      <c r="A60" s="114"/>
      <c r="B60" s="401" t="s">
        <v>73</v>
      </c>
      <c r="C60" s="402"/>
      <c r="D60" s="402"/>
      <c r="E60" s="402"/>
      <c r="F60" s="402"/>
      <c r="G60" s="402"/>
      <c r="H60" s="402"/>
      <c r="I60" s="402"/>
      <c r="J60" s="402"/>
      <c r="K60" s="402"/>
      <c r="L60" s="402"/>
      <c r="M60" s="402"/>
      <c r="N60" s="402"/>
      <c r="O60" s="402"/>
      <c r="P60" s="402"/>
      <c r="Q60" s="402"/>
      <c r="R60" s="403"/>
      <c r="S60" s="114"/>
      <c r="T60" s="114"/>
      <c r="U60" s="114"/>
      <c r="V60" s="347"/>
      <c r="W60" s="114"/>
    </row>
    <row r="61" spans="1:23" ht="27.75" customHeight="1" x14ac:dyDescent="0.3">
      <c r="A61" s="114"/>
      <c r="B61" s="470" t="s">
        <v>82</v>
      </c>
      <c r="C61" s="470"/>
      <c r="D61" s="471" t="s">
        <v>65</v>
      </c>
      <c r="E61" s="472"/>
      <c r="F61" s="472"/>
      <c r="G61" s="472"/>
      <c r="H61" s="472"/>
      <c r="I61" s="472"/>
      <c r="J61" s="472"/>
      <c r="K61" s="472"/>
      <c r="L61" s="472"/>
      <c r="M61" s="472"/>
      <c r="N61" s="472"/>
      <c r="O61" s="472"/>
      <c r="P61" s="472"/>
      <c r="Q61" s="473"/>
      <c r="R61" s="338" t="s">
        <v>50</v>
      </c>
      <c r="S61" s="114"/>
      <c r="T61" s="114"/>
      <c r="U61" s="114"/>
      <c r="V61" s="185" t="s">
        <v>389</v>
      </c>
      <c r="W61" s="114"/>
    </row>
    <row r="62" spans="1:23" ht="39.950000000000003" customHeight="1" x14ac:dyDescent="0.3">
      <c r="A62" s="114"/>
      <c r="B62" s="467"/>
      <c r="C62" s="468"/>
      <c r="D62" s="467"/>
      <c r="E62" s="469"/>
      <c r="F62" s="469"/>
      <c r="G62" s="469"/>
      <c r="H62" s="469"/>
      <c r="I62" s="469"/>
      <c r="J62" s="469"/>
      <c r="K62" s="469"/>
      <c r="L62" s="469"/>
      <c r="M62" s="469"/>
      <c r="N62" s="469"/>
      <c r="O62" s="469"/>
      <c r="P62" s="469"/>
      <c r="Q62" s="468"/>
      <c r="R62" s="144"/>
      <c r="S62" s="114"/>
      <c r="T62" s="114"/>
      <c r="U62" s="114"/>
      <c r="V62" s="324"/>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v>0</v>
      </c>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19.350000000000001" customHeight="1" x14ac:dyDescent="0.3">
      <c r="A65" s="114"/>
      <c r="B65" s="411" t="s">
        <v>83</v>
      </c>
      <c r="C65" s="412"/>
      <c r="D65" s="412"/>
      <c r="E65" s="412"/>
      <c r="F65" s="412"/>
      <c r="G65" s="412"/>
      <c r="H65" s="412"/>
      <c r="I65" s="412"/>
      <c r="J65" s="412"/>
      <c r="K65" s="412"/>
      <c r="L65" s="412"/>
      <c r="M65" s="412"/>
      <c r="N65" s="412"/>
      <c r="O65" s="412"/>
      <c r="P65" s="412"/>
      <c r="Q65" s="413"/>
      <c r="R65" s="128">
        <f>SUM(R62:R64)</f>
        <v>0</v>
      </c>
      <c r="S65" s="114"/>
      <c r="T65" s="114"/>
      <c r="U65" s="114"/>
      <c r="V65" s="134">
        <f>SUM(V62:V64)</f>
        <v>0</v>
      </c>
      <c r="W65" s="114"/>
    </row>
    <row r="66" spans="1:23" ht="15.75" customHeight="1" x14ac:dyDescent="0.3">
      <c r="A66" s="114"/>
      <c r="B66" s="462" t="s">
        <v>74</v>
      </c>
      <c r="C66" s="463"/>
      <c r="D66" s="463"/>
      <c r="E66" s="463"/>
      <c r="F66" s="463"/>
      <c r="G66" s="463"/>
      <c r="H66" s="463"/>
      <c r="I66" s="463"/>
      <c r="J66" s="463"/>
      <c r="K66" s="463"/>
      <c r="L66" s="463"/>
      <c r="M66" s="463"/>
      <c r="N66" s="463"/>
      <c r="O66" s="463"/>
      <c r="P66" s="463"/>
      <c r="Q66" s="463"/>
      <c r="R66" s="403"/>
      <c r="S66" s="114"/>
      <c r="T66" s="114"/>
      <c r="U66" s="114"/>
      <c r="V66" s="114"/>
      <c r="W66" s="114"/>
    </row>
    <row r="67" spans="1:23" ht="15.75" customHeight="1" x14ac:dyDescent="0.3">
      <c r="A67" s="114"/>
      <c r="B67" s="345"/>
      <c r="C67" s="346"/>
      <c r="D67" s="346"/>
      <c r="E67" s="346"/>
      <c r="F67" s="346"/>
      <c r="G67" s="346"/>
      <c r="H67" s="346"/>
      <c r="I67" s="346"/>
      <c r="J67" s="346"/>
      <c r="K67" s="346"/>
      <c r="L67" s="346"/>
      <c r="M67" s="346"/>
      <c r="N67" s="346"/>
      <c r="O67" s="346"/>
      <c r="P67" s="346"/>
      <c r="Q67" s="346"/>
      <c r="R67" s="316"/>
      <c r="S67" s="114"/>
      <c r="T67" s="114"/>
      <c r="U67" s="114"/>
      <c r="V67" s="114"/>
      <c r="W67" s="114"/>
    </row>
    <row r="68" spans="1:23" ht="15.75" customHeight="1" x14ac:dyDescent="0.3">
      <c r="A68" s="114"/>
      <c r="B68" s="344"/>
      <c r="C68" s="446" t="s">
        <v>528</v>
      </c>
      <c r="D68" s="446"/>
      <c r="E68" s="446"/>
      <c r="F68" s="446"/>
      <c r="G68" s="446"/>
      <c r="H68" s="341"/>
      <c r="I68" s="447" t="s">
        <v>529</v>
      </c>
      <c r="J68" s="448"/>
      <c r="K68" s="448"/>
      <c r="L68" s="448"/>
      <c r="M68" s="448"/>
      <c r="N68" s="474">
        <f>Cover!C15</f>
        <v>0</v>
      </c>
      <c r="O68" s="475"/>
      <c r="P68" s="476"/>
      <c r="Q68" s="317"/>
      <c r="R68" s="146"/>
      <c r="S68" s="114"/>
      <c r="T68" s="114"/>
      <c r="U68" s="114"/>
      <c r="V68" s="114"/>
      <c r="W68" s="114"/>
    </row>
    <row r="69" spans="1:23" ht="15.75" hidden="1" customHeight="1" x14ac:dyDescent="0.3">
      <c r="A69" s="114"/>
      <c r="B69" s="344"/>
      <c r="C69" s="346"/>
      <c r="D69" s="346"/>
      <c r="E69" s="346"/>
      <c r="F69" s="346"/>
      <c r="G69" s="346"/>
      <c r="H69" s="341"/>
      <c r="I69" s="477" t="s">
        <v>138</v>
      </c>
      <c r="J69" s="452"/>
      <c r="K69" s="452"/>
      <c r="L69" s="452"/>
      <c r="M69" s="452"/>
      <c r="N69" s="443" t="e">
        <f>(R65+R59+R53+R47+R40+R34+R29+R24+R14)-#REF!</f>
        <v>#REF!</v>
      </c>
      <c r="O69" s="443"/>
      <c r="P69" s="444"/>
      <c r="Q69" s="317"/>
      <c r="R69" s="146"/>
      <c r="S69" s="114"/>
      <c r="T69" s="114"/>
      <c r="U69" s="114"/>
      <c r="V69" s="114"/>
      <c r="W69" s="114"/>
    </row>
    <row r="70" spans="1:23" ht="15.75" hidden="1" customHeight="1" x14ac:dyDescent="0.3">
      <c r="A70" s="114"/>
      <c r="B70" s="344" t="s">
        <v>139</v>
      </c>
      <c r="C70" s="310"/>
      <c r="D70" s="310"/>
      <c r="E70" s="310"/>
      <c r="F70" s="310"/>
      <c r="G70" s="314"/>
      <c r="H70" s="341"/>
      <c r="I70" s="343"/>
      <c r="J70" s="340"/>
      <c r="K70" s="340"/>
      <c r="L70" s="340"/>
      <c r="M70" s="340"/>
      <c r="N70" s="445" t="e">
        <f>(N68+1)*N69</f>
        <v>#REF!</v>
      </c>
      <c r="O70" s="443"/>
      <c r="P70" s="444"/>
      <c r="Q70" s="317"/>
      <c r="R70" s="146"/>
      <c r="S70" s="114"/>
      <c r="T70" s="114"/>
      <c r="U70" s="114"/>
      <c r="V70" s="114"/>
      <c r="W70" s="114"/>
    </row>
    <row r="71" spans="1:23" ht="15.75" customHeight="1" x14ac:dyDescent="0.3">
      <c r="A71" s="114"/>
      <c r="B71" s="344"/>
      <c r="C71" s="446" t="s">
        <v>467</v>
      </c>
      <c r="D71" s="446"/>
      <c r="E71" s="446"/>
      <c r="F71" s="446"/>
      <c r="G71" s="348">
        <f>F87</f>
        <v>0</v>
      </c>
      <c r="H71" s="341"/>
      <c r="I71" s="446" t="s">
        <v>581</v>
      </c>
      <c r="J71" s="446"/>
      <c r="K71" s="446"/>
      <c r="L71" s="446"/>
      <c r="M71" s="446"/>
      <c r="N71" s="454">
        <f>(R79+R65+R59+R53+R47+R40+R34+R29+R24+R14)-F93</f>
        <v>0</v>
      </c>
      <c r="O71" s="454"/>
      <c r="P71" s="454"/>
      <c r="Q71" s="317"/>
      <c r="R71" s="146"/>
      <c r="S71" s="114"/>
      <c r="T71" s="114"/>
      <c r="U71" s="114"/>
      <c r="V71" s="114"/>
      <c r="W71" s="114"/>
    </row>
    <row r="72" spans="1:23" ht="15.75" customHeight="1" x14ac:dyDescent="0.3">
      <c r="A72" s="114"/>
      <c r="B72" s="344"/>
      <c r="C72" s="446" t="s">
        <v>530</v>
      </c>
      <c r="D72" s="446"/>
      <c r="E72" s="446"/>
      <c r="F72" s="446"/>
      <c r="G72" s="348">
        <f>F88+F89+F90+F91</f>
        <v>0</v>
      </c>
      <c r="H72" s="341"/>
      <c r="I72" s="446" t="s">
        <v>582</v>
      </c>
      <c r="J72" s="446"/>
      <c r="K72" s="446"/>
      <c r="L72" s="446"/>
      <c r="M72" s="446"/>
      <c r="N72" s="454">
        <f>'Indirect Cost Calculator'!D13</f>
        <v>0</v>
      </c>
      <c r="O72" s="454"/>
      <c r="P72" s="454"/>
      <c r="Q72" s="317"/>
      <c r="R72" s="146"/>
      <c r="S72" s="114"/>
      <c r="T72" s="114"/>
      <c r="U72" s="114"/>
      <c r="V72" s="114"/>
      <c r="W72" s="114"/>
    </row>
    <row r="73" spans="1:23" ht="15.75" customHeight="1" x14ac:dyDescent="0.3">
      <c r="A73" s="114"/>
      <c r="B73" s="344"/>
      <c r="C73" s="446" t="s">
        <v>468</v>
      </c>
      <c r="D73" s="446"/>
      <c r="E73" s="446"/>
      <c r="F73" s="446"/>
      <c r="G73" s="315">
        <f>F92</f>
        <v>0</v>
      </c>
      <c r="H73" s="341"/>
      <c r="I73" s="447" t="s">
        <v>137</v>
      </c>
      <c r="J73" s="448"/>
      <c r="K73" s="448"/>
      <c r="L73" s="448"/>
      <c r="M73" s="448"/>
      <c r="N73" s="449">
        <f>'IET IELCE Ind Cost Calc'!D13</f>
        <v>0</v>
      </c>
      <c r="O73" s="450"/>
      <c r="P73" s="451"/>
      <c r="Q73" s="317"/>
      <c r="R73" s="146"/>
      <c r="S73" s="114"/>
      <c r="T73" s="114"/>
      <c r="U73" s="114"/>
      <c r="V73" s="114"/>
      <c r="W73" s="114"/>
    </row>
    <row r="74" spans="1:23" ht="16.5" customHeight="1" x14ac:dyDescent="0.3">
      <c r="A74" s="114"/>
      <c r="B74" s="344"/>
      <c r="C74" s="341"/>
      <c r="D74" s="452"/>
      <c r="E74" s="452"/>
      <c r="F74" s="452"/>
      <c r="G74" s="341"/>
      <c r="H74" s="341"/>
      <c r="I74" s="341"/>
      <c r="J74" s="341"/>
      <c r="K74" s="341"/>
      <c r="L74" s="341"/>
      <c r="M74" s="453"/>
      <c r="N74" s="453"/>
      <c r="O74" s="453"/>
      <c r="P74" s="453"/>
      <c r="Q74" s="453"/>
      <c r="R74" s="319" t="s">
        <v>55</v>
      </c>
      <c r="S74" s="114"/>
      <c r="T74" s="114"/>
      <c r="U74" s="114"/>
      <c r="V74" s="114"/>
      <c r="W74" s="114"/>
    </row>
    <row r="75" spans="1:23" x14ac:dyDescent="0.3">
      <c r="A75" s="114"/>
      <c r="B75" s="312"/>
      <c r="C75" s="455"/>
      <c r="D75" s="455"/>
      <c r="E75" s="455"/>
      <c r="F75" s="342"/>
      <c r="G75" s="342"/>
      <c r="H75" s="342"/>
      <c r="I75" s="412" t="s">
        <v>532</v>
      </c>
      <c r="J75" s="412"/>
      <c r="K75" s="412"/>
      <c r="L75" s="412"/>
      <c r="M75" s="412"/>
      <c r="N75" s="412"/>
      <c r="O75" s="412"/>
      <c r="P75" s="412"/>
      <c r="Q75" s="413"/>
      <c r="R75" s="147"/>
      <c r="S75" s="114"/>
      <c r="T75" s="114"/>
      <c r="U75" s="114"/>
      <c r="V75" s="114"/>
      <c r="W75" s="114"/>
    </row>
    <row r="76" spans="1:23" ht="15.75" customHeight="1" x14ac:dyDescent="0.3">
      <c r="A76" s="114"/>
      <c r="B76" s="462" t="s">
        <v>75</v>
      </c>
      <c r="C76" s="463"/>
      <c r="D76" s="463"/>
      <c r="E76" s="463"/>
      <c r="F76" s="463"/>
      <c r="G76" s="463"/>
      <c r="H76" s="463"/>
      <c r="I76" s="463"/>
      <c r="J76" s="463"/>
      <c r="K76" s="463"/>
      <c r="L76" s="463"/>
      <c r="M76" s="463"/>
      <c r="N76" s="463"/>
      <c r="O76" s="463"/>
      <c r="P76" s="463"/>
      <c r="Q76" s="463"/>
      <c r="R76" s="335"/>
      <c r="S76" s="114"/>
      <c r="T76" s="114"/>
      <c r="U76" s="114"/>
      <c r="V76" s="347"/>
      <c r="W76" s="114"/>
    </row>
    <row r="77" spans="1:23" ht="15.6" customHeight="1" x14ac:dyDescent="0.3">
      <c r="A77" s="114"/>
      <c r="B77" s="427" t="s">
        <v>84</v>
      </c>
      <c r="C77" s="428"/>
      <c r="D77" s="428"/>
      <c r="E77" s="428"/>
      <c r="F77" s="428"/>
      <c r="G77" s="428"/>
      <c r="H77" s="428"/>
      <c r="I77" s="428"/>
      <c r="J77" s="428"/>
      <c r="K77" s="428"/>
      <c r="L77" s="428"/>
      <c r="M77" s="428"/>
      <c r="N77" s="428"/>
      <c r="O77" s="428"/>
      <c r="P77" s="428"/>
      <c r="Q77" s="429"/>
      <c r="R77" s="337" t="s">
        <v>55</v>
      </c>
      <c r="S77" s="114"/>
      <c r="T77" s="114"/>
      <c r="U77" s="114"/>
      <c r="V77" s="185" t="s">
        <v>534</v>
      </c>
      <c r="W77" s="114"/>
    </row>
    <row r="78" spans="1:23" ht="30" customHeight="1" x14ac:dyDescent="0.3">
      <c r="A78" s="114"/>
      <c r="B78" s="464"/>
      <c r="C78" s="465"/>
      <c r="D78" s="465"/>
      <c r="E78" s="465"/>
      <c r="F78" s="465"/>
      <c r="G78" s="465"/>
      <c r="H78" s="465"/>
      <c r="I78" s="465"/>
      <c r="J78" s="465"/>
      <c r="K78" s="465"/>
      <c r="L78" s="465"/>
      <c r="M78" s="465"/>
      <c r="N78" s="465"/>
      <c r="O78" s="465"/>
      <c r="P78" s="465"/>
      <c r="Q78" s="466"/>
      <c r="R78" s="150"/>
      <c r="S78" s="114"/>
      <c r="T78" s="114"/>
      <c r="U78" s="114"/>
      <c r="V78" s="324"/>
      <c r="W78" s="114"/>
    </row>
    <row r="79" spans="1:23" ht="18.600000000000001" customHeight="1" x14ac:dyDescent="0.3">
      <c r="A79" s="114"/>
      <c r="B79" s="411" t="s">
        <v>85</v>
      </c>
      <c r="C79" s="412"/>
      <c r="D79" s="412"/>
      <c r="E79" s="412"/>
      <c r="F79" s="412"/>
      <c r="G79" s="412"/>
      <c r="H79" s="412"/>
      <c r="I79" s="412"/>
      <c r="J79" s="412"/>
      <c r="K79" s="412"/>
      <c r="L79" s="412"/>
      <c r="M79" s="412"/>
      <c r="N79" s="412"/>
      <c r="O79" s="412"/>
      <c r="P79" s="412"/>
      <c r="Q79" s="413"/>
      <c r="R79" s="149">
        <f>SUM(R78:R78)</f>
        <v>0</v>
      </c>
      <c r="S79" s="114"/>
      <c r="T79" s="114"/>
      <c r="U79" s="114"/>
      <c r="V79" s="134">
        <f>SUM(V76:V78)</f>
        <v>0</v>
      </c>
      <c r="W79" s="114"/>
    </row>
    <row r="80" spans="1:23" ht="34.5" customHeight="1" x14ac:dyDescent="0.3">
      <c r="A80" s="114"/>
      <c r="B80" s="456" t="s">
        <v>67</v>
      </c>
      <c r="C80" s="457"/>
      <c r="D80" s="457"/>
      <c r="E80" s="457"/>
      <c r="F80" s="457"/>
      <c r="G80" s="457"/>
      <c r="H80" s="457"/>
      <c r="I80" s="457"/>
      <c r="J80" s="457"/>
      <c r="K80" s="457"/>
      <c r="L80" s="457"/>
      <c r="M80" s="457"/>
      <c r="N80" s="457"/>
      <c r="O80" s="457"/>
      <c r="P80" s="457"/>
      <c r="Q80" s="458"/>
      <c r="R80" s="151">
        <f>SUM(R79+R75+R65+R59+R53+R47+R40+R34+R29+R24+R14)</f>
        <v>0</v>
      </c>
      <c r="S80" s="114"/>
      <c r="T80" s="79"/>
      <c r="U80" s="187" t="s">
        <v>388</v>
      </c>
      <c r="V80" s="134">
        <f>V79+V65+V53+V47+V34+V24</f>
        <v>0</v>
      </c>
      <c r="W80" s="114"/>
    </row>
    <row r="81" spans="1:23" ht="34.5" customHeight="1" x14ac:dyDescent="0.3">
      <c r="A81" s="114"/>
      <c r="B81" s="114"/>
      <c r="C81" s="114"/>
      <c r="D81" s="114"/>
      <c r="E81" s="114"/>
      <c r="F81" s="114"/>
      <c r="G81" s="114"/>
      <c r="H81" s="114"/>
      <c r="I81" s="114"/>
      <c r="J81" s="114"/>
      <c r="K81" s="114"/>
      <c r="L81" s="114"/>
      <c r="M81" s="114"/>
      <c r="N81" s="114"/>
      <c r="O81" s="114"/>
      <c r="P81" s="114"/>
      <c r="Q81" s="114"/>
      <c r="R81" s="114"/>
      <c r="S81" s="114"/>
      <c r="T81" s="79" t="s">
        <v>141</v>
      </c>
      <c r="U81" s="114"/>
      <c r="V81" s="114"/>
      <c r="W81" s="114"/>
    </row>
    <row r="82" spans="1:23" x14ac:dyDescent="0.3">
      <c r="A82" s="114"/>
      <c r="B82" s="114"/>
      <c r="C82" s="114"/>
      <c r="D82" s="114"/>
      <c r="E82" s="114"/>
      <c r="F82" s="114"/>
      <c r="G82" s="114"/>
      <c r="H82" s="114"/>
      <c r="I82" s="114"/>
      <c r="J82" s="114"/>
      <c r="K82" s="114"/>
      <c r="L82" s="114"/>
      <c r="M82" s="114"/>
      <c r="N82" s="114"/>
      <c r="O82" s="114"/>
      <c r="P82" s="114"/>
      <c r="Q82" s="114"/>
      <c r="R82" s="114"/>
      <c r="S82" s="114"/>
      <c r="T82" s="114"/>
      <c r="U82" s="114"/>
      <c r="V82" s="114"/>
      <c r="W82" s="114"/>
    </row>
    <row r="85" spans="1:23" hidden="1" x14ac:dyDescent="0.3"/>
    <row r="86" spans="1:23" hidden="1" x14ac:dyDescent="0.3">
      <c r="C86" s="256" t="s">
        <v>473</v>
      </c>
      <c r="D86" s="256"/>
      <c r="E86" s="257"/>
      <c r="F86" s="258"/>
    </row>
    <row r="87" spans="1:23" hidden="1" x14ac:dyDescent="0.3">
      <c r="C87" s="256" t="s">
        <v>467</v>
      </c>
      <c r="D87" s="256"/>
      <c r="E87" s="257"/>
      <c r="F87" s="259">
        <f>R34</f>
        <v>0</v>
      </c>
    </row>
    <row r="88" spans="1:23" hidden="1" x14ac:dyDescent="0.3">
      <c r="C88" s="256" t="s">
        <v>469</v>
      </c>
      <c r="D88" s="256"/>
      <c r="E88" s="259">
        <f>R43</f>
        <v>0</v>
      </c>
      <c r="F88" s="259">
        <f>IF(E88&gt;25000,(E88-25000),0)</f>
        <v>0</v>
      </c>
    </row>
    <row r="89" spans="1:23" hidden="1" x14ac:dyDescent="0.3">
      <c r="C89" s="256" t="s">
        <v>470</v>
      </c>
      <c r="D89" s="256"/>
      <c r="E89" s="259">
        <f>R44</f>
        <v>0</v>
      </c>
      <c r="F89" s="259">
        <f t="shared" ref="F89:F91" si="15">IF(E89&gt;25000,(E89-25000),0)</f>
        <v>0</v>
      </c>
    </row>
    <row r="90" spans="1:23" hidden="1" x14ac:dyDescent="0.3">
      <c r="C90" s="256" t="s">
        <v>471</v>
      </c>
      <c r="D90" s="256"/>
      <c r="E90" s="259">
        <f>R45</f>
        <v>0</v>
      </c>
      <c r="F90" s="259">
        <f t="shared" si="15"/>
        <v>0</v>
      </c>
    </row>
    <row r="91" spans="1:23" hidden="1" x14ac:dyDescent="0.3">
      <c r="C91" s="256" t="s">
        <v>472</v>
      </c>
      <c r="D91" s="256"/>
      <c r="E91" s="259">
        <f>R46</f>
        <v>0</v>
      </c>
      <c r="F91" s="259">
        <f t="shared" si="15"/>
        <v>0</v>
      </c>
    </row>
    <row r="92" spans="1:23" hidden="1" x14ac:dyDescent="0.3">
      <c r="C92" s="256" t="s">
        <v>468</v>
      </c>
      <c r="D92" s="256"/>
      <c r="E92" s="257"/>
      <c r="F92" s="259">
        <f>R79</f>
        <v>0</v>
      </c>
    </row>
    <row r="93" spans="1:23" hidden="1" x14ac:dyDescent="0.3">
      <c r="F93" s="260">
        <f>SUM(F87:F92)</f>
        <v>0</v>
      </c>
    </row>
    <row r="94" spans="1:23" hidden="1" x14ac:dyDescent="0.3"/>
    <row r="95" spans="1:23" hidden="1" x14ac:dyDescent="0.3"/>
  </sheetData>
  <sheetProtection algorithmName="SHA-512" hashValue="gk1lCAjADvVogauIIUrSQd6JLQQq+Grq8p7CDcCXZRJzFeeLV8keB3+hovLxVvgEX9fV8gGaSIvzKi5hzS9rhg==" saltValue="0VInGhrz5cFGuqCyIz9WXg==" spinCount="100000" sheet="1" formatCells="0" formatRows="0" insertRows="0" deleteRows="0" selectLockedCells="1"/>
  <mergeCells count="138">
    <mergeCell ref="B11:C11"/>
    <mergeCell ref="D11:G11"/>
    <mergeCell ref="B12:C12"/>
    <mergeCell ref="D12:G12"/>
    <mergeCell ref="B13:C13"/>
    <mergeCell ref="D13:G13"/>
    <mergeCell ref="B2:R2"/>
    <mergeCell ref="B3:R3"/>
    <mergeCell ref="B5:C5"/>
    <mergeCell ref="B7:C7"/>
    <mergeCell ref="B9:R9"/>
    <mergeCell ref="B10:C10"/>
    <mergeCell ref="D10:G10"/>
    <mergeCell ref="B18:C18"/>
    <mergeCell ref="D18:G18"/>
    <mergeCell ref="B19:C19"/>
    <mergeCell ref="D19:G19"/>
    <mergeCell ref="B20:C20"/>
    <mergeCell ref="D20:G20"/>
    <mergeCell ref="B14:P14"/>
    <mergeCell ref="B15:R15"/>
    <mergeCell ref="U15:V15"/>
    <mergeCell ref="B16:C16"/>
    <mergeCell ref="D16:G16"/>
    <mergeCell ref="B17:C17"/>
    <mergeCell ref="D17:G17"/>
    <mergeCell ref="B24:P24"/>
    <mergeCell ref="B25:R25"/>
    <mergeCell ref="B26:C26"/>
    <mergeCell ref="D26:G26"/>
    <mergeCell ref="H26:K26"/>
    <mergeCell ref="B27:C27"/>
    <mergeCell ref="D27:G27"/>
    <mergeCell ref="H27:K27"/>
    <mergeCell ref="B21:C21"/>
    <mergeCell ref="D21:G21"/>
    <mergeCell ref="B22:C22"/>
    <mergeCell ref="D22:G22"/>
    <mergeCell ref="B23:C23"/>
    <mergeCell ref="D23:G23"/>
    <mergeCell ref="B32:C32"/>
    <mergeCell ref="D32:P32"/>
    <mergeCell ref="B33:C33"/>
    <mergeCell ref="D33:P33"/>
    <mergeCell ref="B34:Q34"/>
    <mergeCell ref="B35:R35"/>
    <mergeCell ref="B28:C28"/>
    <mergeCell ref="D28:G28"/>
    <mergeCell ref="H28:K28"/>
    <mergeCell ref="B29:P29"/>
    <mergeCell ref="B30:R30"/>
    <mergeCell ref="B31:C31"/>
    <mergeCell ref="D31:P31"/>
    <mergeCell ref="B39:C39"/>
    <mergeCell ref="D39:Q39"/>
    <mergeCell ref="B40:Q40"/>
    <mergeCell ref="B41:R41"/>
    <mergeCell ref="B42:C42"/>
    <mergeCell ref="D42:E42"/>
    <mergeCell ref="F42:M42"/>
    <mergeCell ref="B36:C36"/>
    <mergeCell ref="D36:Q36"/>
    <mergeCell ref="B37:C37"/>
    <mergeCell ref="D37:Q37"/>
    <mergeCell ref="B38:C38"/>
    <mergeCell ref="D38:Q38"/>
    <mergeCell ref="B45:C45"/>
    <mergeCell ref="D45:E45"/>
    <mergeCell ref="F45:M45"/>
    <mergeCell ref="B46:C46"/>
    <mergeCell ref="D46:E46"/>
    <mergeCell ref="F46:M46"/>
    <mergeCell ref="B43:C43"/>
    <mergeCell ref="D43:E43"/>
    <mergeCell ref="F43:M43"/>
    <mergeCell ref="B44:C44"/>
    <mergeCell ref="D44:E44"/>
    <mergeCell ref="F44:M44"/>
    <mergeCell ref="B51:C51"/>
    <mergeCell ref="D51:Q51"/>
    <mergeCell ref="B52:C52"/>
    <mergeCell ref="D52:Q52"/>
    <mergeCell ref="B53:Q53"/>
    <mergeCell ref="B54:R54"/>
    <mergeCell ref="B47:Q47"/>
    <mergeCell ref="B48:R48"/>
    <mergeCell ref="B49:C49"/>
    <mergeCell ref="D49:Q49"/>
    <mergeCell ref="B50:C50"/>
    <mergeCell ref="D50:Q50"/>
    <mergeCell ref="B57:C57"/>
    <mergeCell ref="D57:E57"/>
    <mergeCell ref="F57:M57"/>
    <mergeCell ref="B58:C58"/>
    <mergeCell ref="D58:E58"/>
    <mergeCell ref="F58:M58"/>
    <mergeCell ref="B55:C55"/>
    <mergeCell ref="D55:E55"/>
    <mergeCell ref="F55:M55"/>
    <mergeCell ref="B56:C56"/>
    <mergeCell ref="D56:E56"/>
    <mergeCell ref="F56:M56"/>
    <mergeCell ref="B63:C63"/>
    <mergeCell ref="D63:Q63"/>
    <mergeCell ref="B64:C64"/>
    <mergeCell ref="D64:Q64"/>
    <mergeCell ref="B65:Q65"/>
    <mergeCell ref="B66:R66"/>
    <mergeCell ref="B59:P59"/>
    <mergeCell ref="B60:R60"/>
    <mergeCell ref="B61:C61"/>
    <mergeCell ref="D61:Q61"/>
    <mergeCell ref="B62:C62"/>
    <mergeCell ref="D62:Q62"/>
    <mergeCell ref="C71:F71"/>
    <mergeCell ref="I71:M71"/>
    <mergeCell ref="N71:P71"/>
    <mergeCell ref="C72:F72"/>
    <mergeCell ref="I72:M72"/>
    <mergeCell ref="N72:P72"/>
    <mergeCell ref="C68:G68"/>
    <mergeCell ref="I68:M68"/>
    <mergeCell ref="N68:P68"/>
    <mergeCell ref="I69:M69"/>
    <mergeCell ref="N69:P69"/>
    <mergeCell ref="N70:P70"/>
    <mergeCell ref="B76:Q76"/>
    <mergeCell ref="B77:Q77"/>
    <mergeCell ref="B78:Q78"/>
    <mergeCell ref="B79:Q79"/>
    <mergeCell ref="B80:Q80"/>
    <mergeCell ref="C73:F73"/>
    <mergeCell ref="I73:M73"/>
    <mergeCell ref="N73:P73"/>
    <mergeCell ref="D74:F74"/>
    <mergeCell ref="M74:Q74"/>
    <mergeCell ref="C75:E75"/>
    <mergeCell ref="I75:Q75"/>
  </mergeCells>
  <conditionalFormatting sqref="R75">
    <cfRule type="cellIs" dxfId="60" priority="3" operator="greaterThan">
      <formula>#REF!</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2" operator="notEqual" id="{0D05E2DA-00E9-4860-99D9-232A8895BBBD}">
            <xm:f>Cover!$C$8</xm:f>
            <x14:dxf>
              <font>
                <color rgb="FFFF0000"/>
              </font>
            </x14:dxf>
          </x14:cfRule>
          <xm:sqref>R80</xm:sqref>
        </x14:conditionalFormatting>
        <x14:conditionalFormatting xmlns:xm="http://schemas.microsoft.com/office/excel/2006/main">
          <x14:cfRule type="cellIs" priority="1" operator="greaterThan" id="{B7E23C32-ED70-4BAD-9E42-2B0B955CADE2}">
            <xm:f>' Budget'!$N$89</xm:f>
            <x14:dxf>
              <font>
                <color rgb="FF9C0006"/>
              </font>
              <fill>
                <patternFill>
                  <bgColor rgb="FFFFC7CE"/>
                </patternFill>
              </fill>
            </x14:dxf>
          </x14:cfRule>
          <xm:sqref>R75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'DROP-DOWNS'!$J$2:$J$3</xm:f>
          </x14:formula1>
          <xm:sqref>B43:C46</xm:sqref>
        </x14:dataValidation>
        <x14:dataValidation type="list" allowBlank="1" showInputMessage="1" showErrorMessage="1" xr:uid="{00000000-0002-0000-1100-000001000000}">
          <x14:formula1>
            <xm:f>'DROP-DOWNS'!$L$2:$L$3</xm:f>
          </x14:formula1>
          <xm:sqref>B56:C58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1"/>
  <sheetViews>
    <sheetView showGridLines="0" zoomScaleNormal="100" workbookViewId="0">
      <selection activeCell="P29" sqref="P29"/>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'Match IET Budget'!N71</f>
        <v>0</v>
      </c>
      <c r="E10" s="21"/>
    </row>
    <row r="11" spans="1:8" x14ac:dyDescent="0.2">
      <c r="A11" s="24"/>
      <c r="B11" s="26" t="s">
        <v>106</v>
      </c>
      <c r="C11" s="40">
        <v>2.18E-2</v>
      </c>
      <c r="D11" s="39">
        <f>Cover!C15</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L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8" customWidth="1"/>
    <col min="2" max="2" width="13.140625" customWidth="1"/>
    <col min="3" max="3" width="7.85546875" style="102" customWidth="1"/>
    <col min="4" max="4" width="7.5703125" style="12" customWidth="1"/>
    <col min="5" max="5" width="39.85546875" style="103" customWidth="1"/>
    <col min="6" max="6" width="10.140625" style="11" customWidth="1"/>
    <col min="7" max="7" width="9.42578125" style="11" customWidth="1"/>
    <col min="8" max="8" width="9" customWidth="1"/>
    <col min="9" max="9" width="13.140625" style="8" customWidth="1"/>
    <col min="10" max="10" width="14" style="7" customWidth="1"/>
  </cols>
  <sheetData>
    <row r="1" spans="1:12" ht="28.5" customHeight="1" x14ac:dyDescent="0.25">
      <c r="A1" s="374">
        <f>Cover!C5</f>
        <v>0</v>
      </c>
      <c r="B1" s="375"/>
      <c r="C1" s="375"/>
      <c r="D1" s="375"/>
      <c r="E1" s="375"/>
      <c r="F1" s="375"/>
      <c r="G1" s="375"/>
      <c r="H1" s="375"/>
      <c r="I1" s="375"/>
      <c r="J1" s="375"/>
    </row>
    <row r="2" spans="1:12" s="5" customFormat="1" ht="30" customHeight="1" x14ac:dyDescent="0.35">
      <c r="A2" s="375" t="s">
        <v>149</v>
      </c>
      <c r="B2" s="375"/>
      <c r="C2" s="375"/>
      <c r="D2" s="375"/>
      <c r="E2" s="375"/>
      <c r="F2" s="375"/>
      <c r="G2" s="375"/>
      <c r="H2" s="375"/>
      <c r="I2" s="375"/>
      <c r="J2" s="375"/>
    </row>
    <row r="3" spans="1:12" s="83" customFormat="1" ht="21" customHeight="1" x14ac:dyDescent="0.25">
      <c r="A3" s="376" t="s">
        <v>150</v>
      </c>
      <c r="B3" s="376" t="s">
        <v>0</v>
      </c>
      <c r="C3" s="378" t="s">
        <v>151</v>
      </c>
      <c r="D3" s="81" t="s">
        <v>152</v>
      </c>
      <c r="E3" s="380" t="s">
        <v>153</v>
      </c>
      <c r="F3" s="382" t="s">
        <v>38</v>
      </c>
      <c r="G3" s="382" t="s">
        <v>40</v>
      </c>
      <c r="H3" s="380" t="s">
        <v>41</v>
      </c>
      <c r="I3" s="384" t="s">
        <v>154</v>
      </c>
      <c r="J3" s="82" t="s">
        <v>155</v>
      </c>
    </row>
    <row r="4" spans="1:12" s="86" customFormat="1" ht="15" customHeight="1" x14ac:dyDescent="0.25">
      <c r="A4" s="377"/>
      <c r="B4" s="377"/>
      <c r="C4" s="379"/>
      <c r="D4" s="84">
        <f>SUM(D5:D103)</f>
        <v>0</v>
      </c>
      <c r="E4" s="381"/>
      <c r="F4" s="383"/>
      <c r="G4" s="383"/>
      <c r="H4" s="381"/>
      <c r="I4" s="385"/>
      <c r="J4" s="85">
        <f>SUM(J5:J103)</f>
        <v>0</v>
      </c>
    </row>
    <row r="5" spans="1:12" s="4" customFormat="1" ht="30" customHeight="1" x14ac:dyDescent="0.2">
      <c r="A5" s="87" t="s">
        <v>156</v>
      </c>
      <c r="B5" s="88"/>
      <c r="C5" s="89"/>
      <c r="D5" s="90"/>
      <c r="E5" s="91"/>
      <c r="F5" s="9"/>
      <c r="G5" s="10"/>
      <c r="H5" s="92">
        <f>F5*G5</f>
        <v>0</v>
      </c>
      <c r="I5" s="93"/>
      <c r="J5" s="94">
        <f>D5*I5</f>
        <v>0</v>
      </c>
      <c r="K5" s="95"/>
    </row>
    <row r="6" spans="1:12" s="4" customFormat="1" ht="30" customHeight="1" x14ac:dyDescent="0.2">
      <c r="A6" s="87" t="s">
        <v>157</v>
      </c>
      <c r="B6" s="88"/>
      <c r="C6" s="89"/>
      <c r="D6" s="90"/>
      <c r="E6" s="91"/>
      <c r="F6" s="9"/>
      <c r="G6" s="10"/>
      <c r="H6" s="92">
        <f t="shared" ref="H6:H69" si="0">F6*G6</f>
        <v>0</v>
      </c>
      <c r="I6" s="93"/>
      <c r="J6" s="94">
        <f t="shared" ref="J6:J69" si="1">D6*I6</f>
        <v>0</v>
      </c>
      <c r="K6" s="95"/>
      <c r="L6" s="6"/>
    </row>
    <row r="7" spans="1:12" s="4" customFormat="1" ht="30" customHeight="1" x14ac:dyDescent="0.2">
      <c r="A7" s="87" t="s">
        <v>158</v>
      </c>
      <c r="B7" s="88"/>
      <c r="C7" s="89"/>
      <c r="D7" s="90"/>
      <c r="E7" s="91"/>
      <c r="F7" s="9"/>
      <c r="G7" s="10"/>
      <c r="H7" s="92">
        <f t="shared" si="0"/>
        <v>0</v>
      </c>
      <c r="I7" s="93"/>
      <c r="J7" s="94">
        <f t="shared" si="1"/>
        <v>0</v>
      </c>
      <c r="K7" s="95"/>
    </row>
    <row r="8" spans="1:12" s="4" customFormat="1" ht="30" customHeight="1" x14ac:dyDescent="0.2">
      <c r="A8" s="87" t="s">
        <v>159</v>
      </c>
      <c r="B8" s="88"/>
      <c r="C8" s="89"/>
      <c r="D8" s="90"/>
      <c r="E8" s="91"/>
      <c r="F8" s="9"/>
      <c r="G8" s="10"/>
      <c r="H8" s="92">
        <f t="shared" si="0"/>
        <v>0</v>
      </c>
      <c r="I8" s="93"/>
      <c r="J8" s="94">
        <f t="shared" si="1"/>
        <v>0</v>
      </c>
      <c r="K8" s="95"/>
    </row>
    <row r="9" spans="1:12" s="4" customFormat="1" ht="30" customHeight="1" x14ac:dyDescent="0.2">
      <c r="A9" s="87" t="s">
        <v>160</v>
      </c>
      <c r="B9" s="88"/>
      <c r="C9" s="96"/>
      <c r="D9" s="88"/>
      <c r="E9" s="91"/>
      <c r="F9" s="97"/>
      <c r="G9" s="10"/>
      <c r="H9" s="92">
        <f t="shared" si="0"/>
        <v>0</v>
      </c>
      <c r="I9" s="93"/>
      <c r="J9" s="94">
        <f t="shared" si="1"/>
        <v>0</v>
      </c>
      <c r="K9" s="95"/>
    </row>
    <row r="10" spans="1:12" s="4" customFormat="1" ht="30" customHeight="1" x14ac:dyDescent="0.2">
      <c r="A10" s="87" t="s">
        <v>161</v>
      </c>
      <c r="B10" s="88"/>
      <c r="C10" s="96"/>
      <c r="D10" s="88"/>
      <c r="E10" s="91"/>
      <c r="F10" s="97"/>
      <c r="G10" s="10"/>
      <c r="H10" s="92">
        <f t="shared" si="0"/>
        <v>0</v>
      </c>
      <c r="I10" s="93"/>
      <c r="J10" s="94">
        <f t="shared" si="1"/>
        <v>0</v>
      </c>
      <c r="K10" s="95"/>
    </row>
    <row r="11" spans="1:12" s="4" customFormat="1" ht="30" customHeight="1" x14ac:dyDescent="0.2">
      <c r="A11" s="87" t="s">
        <v>162</v>
      </c>
      <c r="B11" s="88"/>
      <c r="C11" s="96"/>
      <c r="D11" s="88"/>
      <c r="E11" s="91"/>
      <c r="F11" s="97"/>
      <c r="G11" s="10"/>
      <c r="H11" s="92">
        <f t="shared" si="0"/>
        <v>0</v>
      </c>
      <c r="I11" s="93"/>
      <c r="J11" s="94">
        <f t="shared" si="1"/>
        <v>0</v>
      </c>
      <c r="K11" s="95"/>
    </row>
    <row r="12" spans="1:12" s="4" customFormat="1" ht="30" customHeight="1" x14ac:dyDescent="0.2">
      <c r="A12" s="87" t="s">
        <v>163</v>
      </c>
      <c r="B12" s="88"/>
      <c r="C12" s="96"/>
      <c r="D12" s="88"/>
      <c r="E12" s="91"/>
      <c r="F12" s="97"/>
      <c r="G12" s="10"/>
      <c r="H12" s="92">
        <f t="shared" si="0"/>
        <v>0</v>
      </c>
      <c r="I12" s="93"/>
      <c r="J12" s="94">
        <f t="shared" si="1"/>
        <v>0</v>
      </c>
    </row>
    <row r="13" spans="1:12" s="4" customFormat="1" ht="30" customHeight="1" x14ac:dyDescent="0.2">
      <c r="A13" s="87" t="s">
        <v>164</v>
      </c>
      <c r="B13" s="88"/>
      <c r="C13" s="89"/>
      <c r="D13" s="90"/>
      <c r="E13" s="91"/>
      <c r="F13" s="9"/>
      <c r="G13" s="10"/>
      <c r="H13" s="92">
        <f t="shared" si="0"/>
        <v>0</v>
      </c>
      <c r="I13" s="93"/>
      <c r="J13" s="94">
        <f t="shared" si="1"/>
        <v>0</v>
      </c>
    </row>
    <row r="14" spans="1:12" s="4" customFormat="1" ht="30" customHeight="1" x14ac:dyDescent="0.2">
      <c r="A14" s="87" t="s">
        <v>165</v>
      </c>
      <c r="B14" s="88"/>
      <c r="C14" s="89"/>
      <c r="D14" s="90"/>
      <c r="E14" s="91"/>
      <c r="F14" s="9"/>
      <c r="G14" s="10"/>
      <c r="H14" s="92">
        <f t="shared" si="0"/>
        <v>0</v>
      </c>
      <c r="I14" s="93"/>
      <c r="J14" s="94">
        <f t="shared" si="1"/>
        <v>0</v>
      </c>
    </row>
    <row r="15" spans="1:12" s="4" customFormat="1" ht="30" customHeight="1" x14ac:dyDescent="0.2">
      <c r="A15" s="87" t="s">
        <v>166</v>
      </c>
      <c r="B15" s="88"/>
      <c r="C15" s="89"/>
      <c r="D15" s="90"/>
      <c r="E15" s="91"/>
      <c r="F15" s="9"/>
      <c r="G15" s="10"/>
      <c r="H15" s="92">
        <f t="shared" si="0"/>
        <v>0</v>
      </c>
      <c r="I15" s="93"/>
      <c r="J15" s="94">
        <f t="shared" si="1"/>
        <v>0</v>
      </c>
    </row>
    <row r="16" spans="1:12" s="4" customFormat="1" ht="30" customHeight="1" x14ac:dyDescent="0.2">
      <c r="A16" s="87" t="s">
        <v>167</v>
      </c>
      <c r="B16" s="88"/>
      <c r="C16" s="89"/>
      <c r="D16" s="90"/>
      <c r="E16" s="91"/>
      <c r="F16" s="9"/>
      <c r="G16" s="10"/>
      <c r="H16" s="92">
        <f t="shared" si="0"/>
        <v>0</v>
      </c>
      <c r="I16" s="93"/>
      <c r="J16" s="94">
        <f t="shared" si="1"/>
        <v>0</v>
      </c>
      <c r="K16" s="95"/>
    </row>
    <row r="17" spans="1:10" s="4" customFormat="1" ht="30" customHeight="1" x14ac:dyDescent="0.2">
      <c r="A17" s="87" t="s">
        <v>168</v>
      </c>
      <c r="B17" s="88"/>
      <c r="C17" s="89"/>
      <c r="D17" s="90"/>
      <c r="E17" s="91"/>
      <c r="F17" s="9"/>
      <c r="G17" s="10"/>
      <c r="H17" s="92">
        <f t="shared" si="0"/>
        <v>0</v>
      </c>
      <c r="I17" s="93"/>
      <c r="J17" s="94">
        <f t="shared" si="1"/>
        <v>0</v>
      </c>
    </row>
    <row r="18" spans="1:10" s="4" customFormat="1" ht="30" customHeight="1" x14ac:dyDescent="0.2">
      <c r="A18" s="87" t="s">
        <v>169</v>
      </c>
      <c r="B18" s="88"/>
      <c r="C18" s="96"/>
      <c r="D18" s="88"/>
      <c r="E18" s="91"/>
      <c r="F18" s="9"/>
      <c r="G18" s="10"/>
      <c r="H18" s="92">
        <f t="shared" si="0"/>
        <v>0</v>
      </c>
      <c r="I18" s="93"/>
      <c r="J18" s="94">
        <f t="shared" si="1"/>
        <v>0</v>
      </c>
    </row>
    <row r="19" spans="1:10" s="4" customFormat="1" ht="30" customHeight="1" x14ac:dyDescent="0.2">
      <c r="A19" s="87" t="s">
        <v>170</v>
      </c>
      <c r="B19" s="88"/>
      <c r="C19" s="96"/>
      <c r="D19" s="88"/>
      <c r="E19" s="91"/>
      <c r="F19" s="97"/>
      <c r="G19" s="10"/>
      <c r="H19" s="92">
        <f t="shared" si="0"/>
        <v>0</v>
      </c>
      <c r="I19" s="93"/>
      <c r="J19" s="94">
        <f t="shared" si="1"/>
        <v>0</v>
      </c>
    </row>
    <row r="20" spans="1:10" s="4" customFormat="1" ht="30" customHeight="1" x14ac:dyDescent="0.2">
      <c r="A20" s="87" t="s">
        <v>171</v>
      </c>
      <c r="B20" s="88"/>
      <c r="C20" s="96"/>
      <c r="D20" s="88"/>
      <c r="E20" s="91"/>
      <c r="F20" s="97"/>
      <c r="G20" s="10"/>
      <c r="H20" s="92">
        <f t="shared" si="0"/>
        <v>0</v>
      </c>
      <c r="I20" s="93"/>
      <c r="J20" s="94">
        <f t="shared" si="1"/>
        <v>0</v>
      </c>
    </row>
    <row r="21" spans="1:10" s="4" customFormat="1" ht="30" customHeight="1" x14ac:dyDescent="0.2">
      <c r="A21" s="87" t="s">
        <v>172</v>
      </c>
      <c r="B21" s="88"/>
      <c r="C21" s="96"/>
      <c r="D21" s="88"/>
      <c r="E21" s="91"/>
      <c r="F21" s="97"/>
      <c r="G21" s="10"/>
      <c r="H21" s="92">
        <f t="shared" si="0"/>
        <v>0</v>
      </c>
      <c r="I21" s="93"/>
      <c r="J21" s="94">
        <f t="shared" si="1"/>
        <v>0</v>
      </c>
    </row>
    <row r="22" spans="1:10" s="4" customFormat="1" ht="30" customHeight="1" x14ac:dyDescent="0.2">
      <c r="A22" s="87" t="s">
        <v>173</v>
      </c>
      <c r="B22" s="88"/>
      <c r="C22" s="96"/>
      <c r="D22" s="88"/>
      <c r="E22" s="91"/>
      <c r="F22" s="97"/>
      <c r="G22" s="10"/>
      <c r="H22" s="92">
        <f t="shared" si="0"/>
        <v>0</v>
      </c>
      <c r="I22" s="93"/>
      <c r="J22" s="94">
        <f t="shared" si="1"/>
        <v>0</v>
      </c>
    </row>
    <row r="23" spans="1:10" s="4" customFormat="1" ht="30" customHeight="1" x14ac:dyDescent="0.2">
      <c r="A23" s="87" t="s">
        <v>174</v>
      </c>
      <c r="B23" s="88"/>
      <c r="C23" s="98"/>
      <c r="D23" s="99"/>
      <c r="E23" s="91"/>
      <c r="F23" s="100"/>
      <c r="G23" s="101"/>
      <c r="H23" s="92">
        <f t="shared" si="0"/>
        <v>0</v>
      </c>
      <c r="I23" s="93"/>
      <c r="J23" s="94">
        <f t="shared" si="1"/>
        <v>0</v>
      </c>
    </row>
    <row r="24" spans="1:10" s="4" customFormat="1" ht="30" customHeight="1" x14ac:dyDescent="0.2">
      <c r="A24" s="87" t="s">
        <v>175</v>
      </c>
      <c r="B24" s="88"/>
      <c r="C24" s="98"/>
      <c r="D24" s="99"/>
      <c r="E24" s="91"/>
      <c r="F24" s="100"/>
      <c r="G24" s="101"/>
      <c r="H24" s="92">
        <f t="shared" si="0"/>
        <v>0</v>
      </c>
      <c r="I24" s="93"/>
      <c r="J24" s="94">
        <f t="shared" si="1"/>
        <v>0</v>
      </c>
    </row>
    <row r="25" spans="1:10" s="4" customFormat="1" ht="30" customHeight="1" x14ac:dyDescent="0.2">
      <c r="A25" s="87" t="s">
        <v>176</v>
      </c>
      <c r="B25" s="88"/>
      <c r="C25" s="98"/>
      <c r="D25" s="99"/>
      <c r="E25" s="91"/>
      <c r="F25" s="100"/>
      <c r="G25" s="101"/>
      <c r="H25" s="92">
        <f t="shared" si="0"/>
        <v>0</v>
      </c>
      <c r="I25" s="93"/>
      <c r="J25" s="94">
        <f t="shared" si="1"/>
        <v>0</v>
      </c>
    </row>
    <row r="26" spans="1:10" s="4" customFormat="1" ht="30" customHeight="1" x14ac:dyDescent="0.2">
      <c r="A26" s="87" t="s">
        <v>177</v>
      </c>
      <c r="B26" s="88"/>
      <c r="C26" s="98"/>
      <c r="D26" s="99"/>
      <c r="E26" s="91"/>
      <c r="F26" s="100"/>
      <c r="G26" s="101"/>
      <c r="H26" s="92">
        <f t="shared" si="0"/>
        <v>0</v>
      </c>
      <c r="I26" s="93"/>
      <c r="J26" s="94">
        <f t="shared" si="1"/>
        <v>0</v>
      </c>
    </row>
    <row r="27" spans="1:10" s="4" customFormat="1" ht="30" customHeight="1" x14ac:dyDescent="0.2">
      <c r="A27" s="87" t="s">
        <v>178</v>
      </c>
      <c r="B27" s="88"/>
      <c r="C27" s="98"/>
      <c r="D27" s="99"/>
      <c r="E27" s="91"/>
      <c r="F27" s="100"/>
      <c r="G27" s="101"/>
      <c r="H27" s="92">
        <f t="shared" si="0"/>
        <v>0</v>
      </c>
      <c r="I27" s="93"/>
      <c r="J27" s="94">
        <f t="shared" si="1"/>
        <v>0</v>
      </c>
    </row>
    <row r="28" spans="1:10" s="4" customFormat="1" ht="30" customHeight="1" x14ac:dyDescent="0.2">
      <c r="A28" s="87" t="s">
        <v>179</v>
      </c>
      <c r="B28" s="88"/>
      <c r="C28" s="98"/>
      <c r="D28" s="99"/>
      <c r="E28" s="91"/>
      <c r="F28" s="100"/>
      <c r="G28" s="101"/>
      <c r="H28" s="92">
        <f t="shared" si="0"/>
        <v>0</v>
      </c>
      <c r="I28" s="93"/>
      <c r="J28" s="94">
        <f t="shared" si="1"/>
        <v>0</v>
      </c>
    </row>
    <row r="29" spans="1:10" s="4" customFormat="1" ht="30" customHeight="1" x14ac:dyDescent="0.2">
      <c r="A29" s="87" t="s">
        <v>180</v>
      </c>
      <c r="B29" s="88"/>
      <c r="C29" s="98"/>
      <c r="D29" s="99"/>
      <c r="E29" s="91"/>
      <c r="F29" s="100"/>
      <c r="G29" s="101"/>
      <c r="H29" s="92">
        <f t="shared" si="0"/>
        <v>0</v>
      </c>
      <c r="I29" s="93"/>
      <c r="J29" s="94">
        <f t="shared" si="1"/>
        <v>0</v>
      </c>
    </row>
    <row r="30" spans="1:10" s="4" customFormat="1" ht="30" customHeight="1" x14ac:dyDescent="0.2">
      <c r="A30" s="87" t="s">
        <v>181</v>
      </c>
      <c r="B30" s="88"/>
      <c r="C30" s="98"/>
      <c r="D30" s="99"/>
      <c r="E30" s="91"/>
      <c r="F30" s="100"/>
      <c r="G30" s="101"/>
      <c r="H30" s="92">
        <f t="shared" si="0"/>
        <v>0</v>
      </c>
      <c r="I30" s="93"/>
      <c r="J30" s="94">
        <f t="shared" si="1"/>
        <v>0</v>
      </c>
    </row>
    <row r="31" spans="1:10" s="4" customFormat="1" ht="30" customHeight="1" x14ac:dyDescent="0.2">
      <c r="A31" s="87" t="s">
        <v>182</v>
      </c>
      <c r="B31" s="88"/>
      <c r="C31" s="98"/>
      <c r="D31" s="99"/>
      <c r="E31" s="91"/>
      <c r="F31" s="100"/>
      <c r="G31" s="101"/>
      <c r="H31" s="92">
        <f t="shared" si="0"/>
        <v>0</v>
      </c>
      <c r="I31" s="93"/>
      <c r="J31" s="94">
        <f t="shared" si="1"/>
        <v>0</v>
      </c>
    </row>
    <row r="32" spans="1:10" s="4" customFormat="1" ht="30" customHeight="1" x14ac:dyDescent="0.2">
      <c r="A32" s="87" t="s">
        <v>183</v>
      </c>
      <c r="B32" s="88"/>
      <c r="C32" s="98"/>
      <c r="D32" s="99"/>
      <c r="E32" s="91"/>
      <c r="F32" s="100"/>
      <c r="G32" s="101"/>
      <c r="H32" s="92">
        <f t="shared" si="0"/>
        <v>0</v>
      </c>
      <c r="I32" s="93"/>
      <c r="J32" s="94">
        <f t="shared" si="1"/>
        <v>0</v>
      </c>
    </row>
    <row r="33" spans="1:10" s="4" customFormat="1" ht="30" customHeight="1" x14ac:dyDescent="0.2">
      <c r="A33" s="87" t="s">
        <v>184</v>
      </c>
      <c r="B33" s="88"/>
      <c r="C33" s="98"/>
      <c r="D33" s="99"/>
      <c r="E33" s="91"/>
      <c r="F33" s="100"/>
      <c r="G33" s="101"/>
      <c r="H33" s="92">
        <f t="shared" si="0"/>
        <v>0</v>
      </c>
      <c r="I33" s="93"/>
      <c r="J33" s="94">
        <f t="shared" si="1"/>
        <v>0</v>
      </c>
    </row>
    <row r="34" spans="1:10" s="4" customFormat="1" ht="30" customHeight="1" x14ac:dyDescent="0.2">
      <c r="A34" s="87" t="s">
        <v>185</v>
      </c>
      <c r="B34" s="88"/>
      <c r="C34" s="98"/>
      <c r="D34" s="99"/>
      <c r="E34" s="91"/>
      <c r="F34" s="100"/>
      <c r="G34" s="101"/>
      <c r="H34" s="92">
        <f t="shared" si="0"/>
        <v>0</v>
      </c>
      <c r="I34" s="93"/>
      <c r="J34" s="94">
        <f t="shared" si="1"/>
        <v>0</v>
      </c>
    </row>
    <row r="35" spans="1:10" s="4" customFormat="1" ht="30" customHeight="1" x14ac:dyDescent="0.2">
      <c r="A35" s="87" t="s">
        <v>186</v>
      </c>
      <c r="B35" s="88"/>
      <c r="C35" s="98"/>
      <c r="D35" s="99"/>
      <c r="E35" s="91"/>
      <c r="F35" s="100"/>
      <c r="G35" s="101"/>
      <c r="H35" s="92">
        <f t="shared" si="0"/>
        <v>0</v>
      </c>
      <c r="I35" s="93"/>
      <c r="J35" s="94">
        <f t="shared" si="1"/>
        <v>0</v>
      </c>
    </row>
    <row r="36" spans="1:10" s="4" customFormat="1" ht="30" customHeight="1" x14ac:dyDescent="0.2">
      <c r="A36" s="87" t="s">
        <v>187</v>
      </c>
      <c r="B36" s="88"/>
      <c r="C36" s="98"/>
      <c r="D36" s="99"/>
      <c r="E36" s="91"/>
      <c r="F36" s="100"/>
      <c r="G36" s="101"/>
      <c r="H36" s="92">
        <f t="shared" si="0"/>
        <v>0</v>
      </c>
      <c r="I36" s="93"/>
      <c r="J36" s="94">
        <f t="shared" si="1"/>
        <v>0</v>
      </c>
    </row>
    <row r="37" spans="1:10" s="4" customFormat="1" ht="30" customHeight="1" x14ac:dyDescent="0.2">
      <c r="A37" s="87" t="s">
        <v>188</v>
      </c>
      <c r="B37" s="88"/>
      <c r="C37" s="98"/>
      <c r="D37" s="99"/>
      <c r="E37" s="91"/>
      <c r="F37" s="100"/>
      <c r="G37" s="101"/>
      <c r="H37" s="92">
        <f t="shared" si="0"/>
        <v>0</v>
      </c>
      <c r="I37" s="93"/>
      <c r="J37" s="94">
        <f t="shared" si="1"/>
        <v>0</v>
      </c>
    </row>
    <row r="38" spans="1:10" s="4" customFormat="1" ht="30" customHeight="1" x14ac:dyDescent="0.2">
      <c r="A38" s="87" t="s">
        <v>189</v>
      </c>
      <c r="B38" s="88"/>
      <c r="C38" s="98"/>
      <c r="D38" s="99"/>
      <c r="E38" s="91"/>
      <c r="F38" s="100"/>
      <c r="G38" s="101"/>
      <c r="H38" s="92">
        <f t="shared" si="0"/>
        <v>0</v>
      </c>
      <c r="I38" s="93"/>
      <c r="J38" s="94">
        <f t="shared" si="1"/>
        <v>0</v>
      </c>
    </row>
    <row r="39" spans="1:10" s="4" customFormat="1" ht="30" customHeight="1" x14ac:dyDescent="0.2">
      <c r="A39" s="87" t="s">
        <v>190</v>
      </c>
      <c r="B39" s="88"/>
      <c r="C39" s="98"/>
      <c r="D39" s="99"/>
      <c r="E39" s="91"/>
      <c r="F39" s="100"/>
      <c r="G39" s="101"/>
      <c r="H39" s="92">
        <f t="shared" si="0"/>
        <v>0</v>
      </c>
      <c r="I39" s="93"/>
      <c r="J39" s="94">
        <f t="shared" si="1"/>
        <v>0</v>
      </c>
    </row>
    <row r="40" spans="1:10" s="4" customFormat="1" ht="30" customHeight="1" x14ac:dyDescent="0.2">
      <c r="A40" s="87" t="s">
        <v>191</v>
      </c>
      <c r="B40" s="88"/>
      <c r="C40" s="98"/>
      <c r="D40" s="99"/>
      <c r="E40" s="91"/>
      <c r="F40" s="100"/>
      <c r="G40" s="101"/>
      <c r="H40" s="92">
        <f t="shared" si="0"/>
        <v>0</v>
      </c>
      <c r="I40" s="93"/>
      <c r="J40" s="94">
        <f t="shared" si="1"/>
        <v>0</v>
      </c>
    </row>
    <row r="41" spans="1:10" s="4" customFormat="1" ht="30" customHeight="1" x14ac:dyDescent="0.2">
      <c r="A41" s="87" t="s">
        <v>192</v>
      </c>
      <c r="B41" s="88"/>
      <c r="C41" s="98"/>
      <c r="D41" s="99"/>
      <c r="E41" s="91"/>
      <c r="F41" s="100"/>
      <c r="G41" s="101"/>
      <c r="H41" s="92">
        <f t="shared" si="0"/>
        <v>0</v>
      </c>
      <c r="I41" s="93"/>
      <c r="J41" s="94">
        <f t="shared" si="1"/>
        <v>0</v>
      </c>
    </row>
    <row r="42" spans="1:10" s="4" customFormat="1" ht="30" customHeight="1" x14ac:dyDescent="0.2">
      <c r="A42" s="87" t="s">
        <v>193</v>
      </c>
      <c r="B42" s="88"/>
      <c r="C42" s="98"/>
      <c r="D42" s="99"/>
      <c r="E42" s="91"/>
      <c r="F42" s="100"/>
      <c r="G42" s="101"/>
      <c r="H42" s="92">
        <f t="shared" si="0"/>
        <v>0</v>
      </c>
      <c r="I42" s="93"/>
      <c r="J42" s="94">
        <f t="shared" si="1"/>
        <v>0</v>
      </c>
    </row>
    <row r="43" spans="1:10" s="4" customFormat="1" ht="30" customHeight="1" x14ac:dyDescent="0.2">
      <c r="A43" s="87" t="s">
        <v>194</v>
      </c>
      <c r="B43" s="88"/>
      <c r="C43" s="98"/>
      <c r="D43" s="99"/>
      <c r="E43" s="91"/>
      <c r="F43" s="100"/>
      <c r="G43" s="101"/>
      <c r="H43" s="92">
        <f t="shared" si="0"/>
        <v>0</v>
      </c>
      <c r="I43" s="93"/>
      <c r="J43" s="94">
        <f t="shared" si="1"/>
        <v>0</v>
      </c>
    </row>
    <row r="44" spans="1:10" s="4" customFormat="1" ht="30" customHeight="1" x14ac:dyDescent="0.2">
      <c r="A44" s="87" t="s">
        <v>195</v>
      </c>
      <c r="B44" s="88"/>
      <c r="C44" s="98"/>
      <c r="D44" s="99"/>
      <c r="E44" s="91"/>
      <c r="F44" s="100"/>
      <c r="G44" s="101"/>
      <c r="H44" s="92">
        <f t="shared" si="0"/>
        <v>0</v>
      </c>
      <c r="I44" s="93"/>
      <c r="J44" s="94">
        <f t="shared" si="1"/>
        <v>0</v>
      </c>
    </row>
    <row r="45" spans="1:10" s="4" customFormat="1" ht="30" customHeight="1" x14ac:dyDescent="0.2">
      <c r="A45" s="87" t="s">
        <v>196</v>
      </c>
      <c r="B45" s="88"/>
      <c r="C45" s="98"/>
      <c r="D45" s="99"/>
      <c r="E45" s="91"/>
      <c r="F45" s="100"/>
      <c r="G45" s="101"/>
      <c r="H45" s="92">
        <f t="shared" si="0"/>
        <v>0</v>
      </c>
      <c r="I45" s="93"/>
      <c r="J45" s="94">
        <f t="shared" si="1"/>
        <v>0</v>
      </c>
    </row>
    <row r="46" spans="1:10" s="4" customFormat="1" ht="30" customHeight="1" x14ac:dyDescent="0.2">
      <c r="A46" s="87" t="s">
        <v>197</v>
      </c>
      <c r="B46" s="88"/>
      <c r="C46" s="98"/>
      <c r="D46" s="99"/>
      <c r="E46" s="91"/>
      <c r="F46" s="100"/>
      <c r="G46" s="101"/>
      <c r="H46" s="92">
        <f t="shared" si="0"/>
        <v>0</v>
      </c>
      <c r="I46" s="93"/>
      <c r="J46" s="94">
        <f t="shared" si="1"/>
        <v>0</v>
      </c>
    </row>
    <row r="47" spans="1:10" s="4" customFormat="1" ht="30" customHeight="1" x14ac:dyDescent="0.2">
      <c r="A47" s="87" t="s">
        <v>198</v>
      </c>
      <c r="B47" s="88"/>
      <c r="C47" s="98"/>
      <c r="D47" s="99"/>
      <c r="E47" s="91"/>
      <c r="F47" s="100"/>
      <c r="G47" s="101"/>
      <c r="H47" s="92">
        <f t="shared" si="0"/>
        <v>0</v>
      </c>
      <c r="I47" s="93"/>
      <c r="J47" s="94">
        <f t="shared" si="1"/>
        <v>0</v>
      </c>
    </row>
    <row r="48" spans="1:10" s="4" customFormat="1" ht="30" customHeight="1" x14ac:dyDescent="0.2">
      <c r="A48" s="87" t="s">
        <v>199</v>
      </c>
      <c r="B48" s="88"/>
      <c r="C48" s="98"/>
      <c r="D48" s="99"/>
      <c r="E48" s="91"/>
      <c r="F48" s="100"/>
      <c r="G48" s="101"/>
      <c r="H48" s="92">
        <f t="shared" si="0"/>
        <v>0</v>
      </c>
      <c r="I48" s="93"/>
      <c r="J48" s="94">
        <f t="shared" si="1"/>
        <v>0</v>
      </c>
    </row>
    <row r="49" spans="1:10" s="4" customFormat="1" ht="30" customHeight="1" x14ac:dyDescent="0.2">
      <c r="A49" s="87" t="s">
        <v>200</v>
      </c>
      <c r="B49" s="88"/>
      <c r="C49" s="98"/>
      <c r="D49" s="99"/>
      <c r="E49" s="91"/>
      <c r="F49" s="100"/>
      <c r="G49" s="101"/>
      <c r="H49" s="92">
        <f t="shared" si="0"/>
        <v>0</v>
      </c>
      <c r="I49" s="93"/>
      <c r="J49" s="94">
        <f t="shared" si="1"/>
        <v>0</v>
      </c>
    </row>
    <row r="50" spans="1:10" s="4" customFormat="1" ht="30" customHeight="1" x14ac:dyDescent="0.2">
      <c r="A50" s="87" t="s">
        <v>201</v>
      </c>
      <c r="B50" s="88"/>
      <c r="C50" s="98"/>
      <c r="D50" s="99"/>
      <c r="E50" s="91"/>
      <c r="F50" s="100"/>
      <c r="G50" s="101"/>
      <c r="H50" s="92">
        <f t="shared" si="0"/>
        <v>0</v>
      </c>
      <c r="I50" s="93"/>
      <c r="J50" s="94">
        <f t="shared" si="1"/>
        <v>0</v>
      </c>
    </row>
    <row r="51" spans="1:10" s="4" customFormat="1" ht="30" customHeight="1" x14ac:dyDescent="0.2">
      <c r="A51" s="87" t="s">
        <v>202</v>
      </c>
      <c r="B51" s="88"/>
      <c r="C51" s="98"/>
      <c r="D51" s="99"/>
      <c r="E51" s="91"/>
      <c r="F51" s="100"/>
      <c r="G51" s="101"/>
      <c r="H51" s="92">
        <f t="shared" si="0"/>
        <v>0</v>
      </c>
      <c r="I51" s="93"/>
      <c r="J51" s="94">
        <f t="shared" si="1"/>
        <v>0</v>
      </c>
    </row>
    <row r="52" spans="1:10" s="4" customFormat="1" ht="30" customHeight="1" x14ac:dyDescent="0.2">
      <c r="A52" s="87" t="s">
        <v>203</v>
      </c>
      <c r="B52" s="88"/>
      <c r="C52" s="98"/>
      <c r="D52" s="99"/>
      <c r="E52" s="91"/>
      <c r="F52" s="100"/>
      <c r="G52" s="101"/>
      <c r="H52" s="92">
        <f t="shared" si="0"/>
        <v>0</v>
      </c>
      <c r="I52" s="93"/>
      <c r="J52" s="94">
        <f t="shared" si="1"/>
        <v>0</v>
      </c>
    </row>
    <row r="53" spans="1:10" s="4" customFormat="1" ht="30" customHeight="1" x14ac:dyDescent="0.2">
      <c r="A53" s="87" t="s">
        <v>204</v>
      </c>
      <c r="B53" s="88"/>
      <c r="C53" s="98"/>
      <c r="D53" s="99"/>
      <c r="E53" s="91"/>
      <c r="F53" s="100"/>
      <c r="G53" s="101"/>
      <c r="H53" s="92">
        <f t="shared" si="0"/>
        <v>0</v>
      </c>
      <c r="I53" s="93"/>
      <c r="J53" s="94">
        <f t="shared" si="1"/>
        <v>0</v>
      </c>
    </row>
    <row r="54" spans="1:10" s="4" customFormat="1" ht="30" customHeight="1" x14ac:dyDescent="0.2">
      <c r="A54" s="87" t="s">
        <v>205</v>
      </c>
      <c r="B54" s="88"/>
      <c r="C54" s="98"/>
      <c r="D54" s="99"/>
      <c r="E54" s="91"/>
      <c r="F54" s="100"/>
      <c r="G54" s="101"/>
      <c r="H54" s="92">
        <f t="shared" si="0"/>
        <v>0</v>
      </c>
      <c r="I54" s="93"/>
      <c r="J54" s="94">
        <f t="shared" si="1"/>
        <v>0</v>
      </c>
    </row>
    <row r="55" spans="1:10" s="4" customFormat="1" ht="30" customHeight="1" x14ac:dyDescent="0.2">
      <c r="A55" s="87" t="s">
        <v>206</v>
      </c>
      <c r="B55" s="88"/>
      <c r="C55" s="98"/>
      <c r="D55" s="99"/>
      <c r="E55" s="91"/>
      <c r="F55" s="100"/>
      <c r="G55" s="101"/>
      <c r="H55" s="92">
        <f t="shared" si="0"/>
        <v>0</v>
      </c>
      <c r="I55" s="93"/>
      <c r="J55" s="94">
        <f t="shared" si="1"/>
        <v>0</v>
      </c>
    </row>
    <row r="56" spans="1:10" s="4" customFormat="1" ht="30" customHeight="1" x14ac:dyDescent="0.2">
      <c r="A56" s="87" t="s">
        <v>207</v>
      </c>
      <c r="B56" s="88"/>
      <c r="C56" s="98"/>
      <c r="D56" s="99"/>
      <c r="E56" s="91"/>
      <c r="F56" s="100"/>
      <c r="G56" s="101"/>
      <c r="H56" s="92">
        <f t="shared" si="0"/>
        <v>0</v>
      </c>
      <c r="I56" s="93"/>
      <c r="J56" s="94">
        <f t="shared" si="1"/>
        <v>0</v>
      </c>
    </row>
    <row r="57" spans="1:10" s="4" customFormat="1" ht="30" customHeight="1" x14ac:dyDescent="0.2">
      <c r="A57" s="87" t="s">
        <v>208</v>
      </c>
      <c r="B57" s="88"/>
      <c r="C57" s="98"/>
      <c r="D57" s="99"/>
      <c r="E57" s="91"/>
      <c r="F57" s="100"/>
      <c r="G57" s="101"/>
      <c r="H57" s="92">
        <f t="shared" si="0"/>
        <v>0</v>
      </c>
      <c r="I57" s="93"/>
      <c r="J57" s="94">
        <f t="shared" si="1"/>
        <v>0</v>
      </c>
    </row>
    <row r="58" spans="1:10" s="4" customFormat="1" ht="30" customHeight="1" x14ac:dyDescent="0.2">
      <c r="A58" s="87" t="s">
        <v>209</v>
      </c>
      <c r="B58" s="88"/>
      <c r="C58" s="98"/>
      <c r="D58" s="99"/>
      <c r="E58" s="91"/>
      <c r="F58" s="100"/>
      <c r="G58" s="101"/>
      <c r="H58" s="92">
        <f t="shared" si="0"/>
        <v>0</v>
      </c>
      <c r="I58" s="93"/>
      <c r="J58" s="94">
        <f t="shared" si="1"/>
        <v>0</v>
      </c>
    </row>
    <row r="59" spans="1:10" s="4" customFormat="1" ht="30" customHeight="1" x14ac:dyDescent="0.2">
      <c r="A59" s="87" t="s">
        <v>210</v>
      </c>
      <c r="B59" s="88"/>
      <c r="C59" s="98"/>
      <c r="D59" s="99"/>
      <c r="E59" s="91"/>
      <c r="F59" s="100"/>
      <c r="G59" s="101"/>
      <c r="H59" s="92">
        <f t="shared" si="0"/>
        <v>0</v>
      </c>
      <c r="I59" s="93"/>
      <c r="J59" s="94">
        <f t="shared" si="1"/>
        <v>0</v>
      </c>
    </row>
    <row r="60" spans="1:10" s="4" customFormat="1" ht="30" customHeight="1" x14ac:dyDescent="0.2">
      <c r="A60" s="87" t="s">
        <v>211</v>
      </c>
      <c r="B60" s="88"/>
      <c r="C60" s="98"/>
      <c r="D60" s="99"/>
      <c r="E60" s="91"/>
      <c r="F60" s="100"/>
      <c r="G60" s="101"/>
      <c r="H60" s="92">
        <f t="shared" si="0"/>
        <v>0</v>
      </c>
      <c r="I60" s="93"/>
      <c r="J60" s="94">
        <f t="shared" si="1"/>
        <v>0</v>
      </c>
    </row>
    <row r="61" spans="1:10" s="4" customFormat="1" ht="30" customHeight="1" x14ac:dyDescent="0.2">
      <c r="A61" s="87" t="s">
        <v>212</v>
      </c>
      <c r="B61" s="88"/>
      <c r="C61" s="98"/>
      <c r="D61" s="99"/>
      <c r="E61" s="91"/>
      <c r="F61" s="100"/>
      <c r="G61" s="101"/>
      <c r="H61" s="92">
        <f t="shared" si="0"/>
        <v>0</v>
      </c>
      <c r="I61" s="93"/>
      <c r="J61" s="94">
        <f t="shared" si="1"/>
        <v>0</v>
      </c>
    </row>
    <row r="62" spans="1:10" s="4" customFormat="1" ht="30" customHeight="1" x14ac:dyDescent="0.2">
      <c r="A62" s="87" t="s">
        <v>213</v>
      </c>
      <c r="B62" s="88"/>
      <c r="C62" s="98"/>
      <c r="D62" s="99"/>
      <c r="E62" s="91"/>
      <c r="F62" s="100"/>
      <c r="G62" s="101"/>
      <c r="H62" s="92">
        <f t="shared" si="0"/>
        <v>0</v>
      </c>
      <c r="I62" s="93"/>
      <c r="J62" s="94">
        <f t="shared" si="1"/>
        <v>0</v>
      </c>
    </row>
    <row r="63" spans="1:10" s="4" customFormat="1" ht="30" customHeight="1" x14ac:dyDescent="0.2">
      <c r="A63" s="87" t="s">
        <v>214</v>
      </c>
      <c r="B63" s="88"/>
      <c r="C63" s="98"/>
      <c r="D63" s="99"/>
      <c r="E63" s="91"/>
      <c r="F63" s="100"/>
      <c r="G63" s="101"/>
      <c r="H63" s="92">
        <f t="shared" si="0"/>
        <v>0</v>
      </c>
      <c r="I63" s="93"/>
      <c r="J63" s="94">
        <f t="shared" si="1"/>
        <v>0</v>
      </c>
    </row>
    <row r="64" spans="1:10" s="4" customFormat="1" ht="30" customHeight="1" x14ac:dyDescent="0.2">
      <c r="A64" s="87" t="s">
        <v>215</v>
      </c>
      <c r="B64" s="88"/>
      <c r="C64" s="98"/>
      <c r="D64" s="99"/>
      <c r="E64" s="91"/>
      <c r="F64" s="100"/>
      <c r="G64" s="101"/>
      <c r="H64" s="92">
        <f t="shared" si="0"/>
        <v>0</v>
      </c>
      <c r="I64" s="93"/>
      <c r="J64" s="94">
        <f t="shared" si="1"/>
        <v>0</v>
      </c>
    </row>
    <row r="65" spans="1:10" s="4" customFormat="1" ht="30" customHeight="1" x14ac:dyDescent="0.2">
      <c r="A65" s="87" t="s">
        <v>216</v>
      </c>
      <c r="B65" s="88"/>
      <c r="C65" s="98"/>
      <c r="D65" s="99"/>
      <c r="E65" s="91"/>
      <c r="F65" s="100"/>
      <c r="G65" s="101"/>
      <c r="H65" s="92">
        <f t="shared" si="0"/>
        <v>0</v>
      </c>
      <c r="I65" s="93"/>
      <c r="J65" s="94">
        <f t="shared" si="1"/>
        <v>0</v>
      </c>
    </row>
    <row r="66" spans="1:10" s="4" customFormat="1" ht="30" customHeight="1" x14ac:dyDescent="0.2">
      <c r="A66" s="87" t="s">
        <v>217</v>
      </c>
      <c r="B66" s="88"/>
      <c r="C66" s="98"/>
      <c r="D66" s="99"/>
      <c r="E66" s="91"/>
      <c r="F66" s="100"/>
      <c r="G66" s="101"/>
      <c r="H66" s="92">
        <f t="shared" si="0"/>
        <v>0</v>
      </c>
      <c r="I66" s="93"/>
      <c r="J66" s="94">
        <f t="shared" si="1"/>
        <v>0</v>
      </c>
    </row>
    <row r="67" spans="1:10" s="4" customFormat="1" ht="30" customHeight="1" x14ac:dyDescent="0.2">
      <c r="A67" s="87" t="s">
        <v>218</v>
      </c>
      <c r="B67" s="88"/>
      <c r="C67" s="98"/>
      <c r="D67" s="99"/>
      <c r="E67" s="91"/>
      <c r="F67" s="100"/>
      <c r="G67" s="101"/>
      <c r="H67" s="92">
        <f t="shared" si="0"/>
        <v>0</v>
      </c>
      <c r="I67" s="93"/>
      <c r="J67" s="94">
        <f t="shared" si="1"/>
        <v>0</v>
      </c>
    </row>
    <row r="68" spans="1:10" s="4" customFormat="1" ht="30" customHeight="1" x14ac:dyDescent="0.2">
      <c r="A68" s="87" t="s">
        <v>219</v>
      </c>
      <c r="B68" s="88"/>
      <c r="C68" s="98"/>
      <c r="D68" s="99"/>
      <c r="E68" s="91"/>
      <c r="F68" s="100"/>
      <c r="G68" s="101"/>
      <c r="H68" s="92">
        <f t="shared" si="0"/>
        <v>0</v>
      </c>
      <c r="I68" s="93"/>
      <c r="J68" s="94">
        <f t="shared" si="1"/>
        <v>0</v>
      </c>
    </row>
    <row r="69" spans="1:10" s="4" customFormat="1" ht="30" customHeight="1" x14ac:dyDescent="0.2">
      <c r="A69" s="87" t="s">
        <v>220</v>
      </c>
      <c r="B69" s="88"/>
      <c r="C69" s="98"/>
      <c r="D69" s="99"/>
      <c r="E69" s="91"/>
      <c r="F69" s="100"/>
      <c r="G69" s="101"/>
      <c r="H69" s="92">
        <f t="shared" si="0"/>
        <v>0</v>
      </c>
      <c r="I69" s="93"/>
      <c r="J69" s="94">
        <f t="shared" si="1"/>
        <v>0</v>
      </c>
    </row>
    <row r="70" spans="1:10" s="4" customFormat="1" ht="30" customHeight="1" x14ac:dyDescent="0.2">
      <c r="A70" s="87" t="s">
        <v>221</v>
      </c>
      <c r="B70" s="88"/>
      <c r="C70" s="98"/>
      <c r="D70" s="99"/>
      <c r="E70" s="91"/>
      <c r="F70" s="100"/>
      <c r="G70" s="101"/>
      <c r="H70" s="92">
        <f t="shared" ref="H70:H103" si="2">F70*G70</f>
        <v>0</v>
      </c>
      <c r="I70" s="93"/>
      <c r="J70" s="94">
        <f t="shared" ref="J70:J103" si="3">D70*I70</f>
        <v>0</v>
      </c>
    </row>
    <row r="71" spans="1:10" s="4" customFormat="1" ht="30" customHeight="1" x14ac:dyDescent="0.2">
      <c r="A71" s="87" t="s">
        <v>222</v>
      </c>
      <c r="B71" s="88"/>
      <c r="C71" s="98"/>
      <c r="D71" s="99"/>
      <c r="E71" s="91"/>
      <c r="F71" s="100"/>
      <c r="G71" s="101"/>
      <c r="H71" s="92">
        <f t="shared" si="2"/>
        <v>0</v>
      </c>
      <c r="I71" s="93"/>
      <c r="J71" s="94">
        <f t="shared" si="3"/>
        <v>0</v>
      </c>
    </row>
    <row r="72" spans="1:10" s="4" customFormat="1" ht="30" customHeight="1" x14ac:dyDescent="0.2">
      <c r="A72" s="87" t="s">
        <v>223</v>
      </c>
      <c r="B72" s="88"/>
      <c r="C72" s="98"/>
      <c r="D72" s="99"/>
      <c r="E72" s="91"/>
      <c r="F72" s="100"/>
      <c r="G72" s="101"/>
      <c r="H72" s="92">
        <f t="shared" si="2"/>
        <v>0</v>
      </c>
      <c r="I72" s="93"/>
      <c r="J72" s="94">
        <f t="shared" si="3"/>
        <v>0</v>
      </c>
    </row>
    <row r="73" spans="1:10" s="4" customFormat="1" ht="30" customHeight="1" x14ac:dyDescent="0.2">
      <c r="A73" s="87" t="s">
        <v>224</v>
      </c>
      <c r="B73" s="88"/>
      <c r="C73" s="98"/>
      <c r="D73" s="99"/>
      <c r="E73" s="91"/>
      <c r="F73" s="100"/>
      <c r="G73" s="101"/>
      <c r="H73" s="92">
        <f t="shared" si="2"/>
        <v>0</v>
      </c>
      <c r="I73" s="93"/>
      <c r="J73" s="94">
        <f t="shared" si="3"/>
        <v>0</v>
      </c>
    </row>
    <row r="74" spans="1:10" s="4" customFormat="1" ht="30" customHeight="1" x14ac:dyDescent="0.2">
      <c r="A74" s="87" t="s">
        <v>225</v>
      </c>
      <c r="B74" s="88"/>
      <c r="C74" s="98"/>
      <c r="D74" s="99"/>
      <c r="E74" s="91"/>
      <c r="F74" s="100"/>
      <c r="G74" s="101"/>
      <c r="H74" s="92">
        <f t="shared" si="2"/>
        <v>0</v>
      </c>
      <c r="I74" s="93"/>
      <c r="J74" s="94">
        <f t="shared" si="3"/>
        <v>0</v>
      </c>
    </row>
    <row r="75" spans="1:10" s="4" customFormat="1" ht="30" customHeight="1" x14ac:dyDescent="0.2">
      <c r="A75" s="87" t="s">
        <v>226</v>
      </c>
      <c r="B75" s="88"/>
      <c r="C75" s="98"/>
      <c r="D75" s="99"/>
      <c r="E75" s="91"/>
      <c r="F75" s="100"/>
      <c r="G75" s="101"/>
      <c r="H75" s="92">
        <f t="shared" si="2"/>
        <v>0</v>
      </c>
      <c r="I75" s="93"/>
      <c r="J75" s="94">
        <f t="shared" si="3"/>
        <v>0</v>
      </c>
    </row>
    <row r="76" spans="1:10" s="4" customFormat="1" ht="30" customHeight="1" x14ac:dyDescent="0.2">
      <c r="A76" s="87" t="s">
        <v>227</v>
      </c>
      <c r="B76" s="88"/>
      <c r="C76" s="98"/>
      <c r="D76" s="99"/>
      <c r="E76" s="91"/>
      <c r="F76" s="100"/>
      <c r="G76" s="101"/>
      <c r="H76" s="92">
        <f t="shared" si="2"/>
        <v>0</v>
      </c>
      <c r="I76" s="93"/>
      <c r="J76" s="94">
        <f t="shared" si="3"/>
        <v>0</v>
      </c>
    </row>
    <row r="77" spans="1:10" s="4" customFormat="1" ht="30" customHeight="1" x14ac:dyDescent="0.2">
      <c r="A77" s="87" t="s">
        <v>228</v>
      </c>
      <c r="B77" s="88"/>
      <c r="C77" s="98"/>
      <c r="D77" s="99"/>
      <c r="E77" s="91"/>
      <c r="F77" s="100"/>
      <c r="G77" s="101"/>
      <c r="H77" s="92">
        <f t="shared" si="2"/>
        <v>0</v>
      </c>
      <c r="I77" s="93"/>
      <c r="J77" s="94">
        <f t="shared" si="3"/>
        <v>0</v>
      </c>
    </row>
    <row r="78" spans="1:10" s="4" customFormat="1" ht="30" customHeight="1" x14ac:dyDescent="0.2">
      <c r="A78" s="87" t="s">
        <v>229</v>
      </c>
      <c r="B78" s="88"/>
      <c r="C78" s="98"/>
      <c r="D78" s="99"/>
      <c r="E78" s="91"/>
      <c r="F78" s="100"/>
      <c r="G78" s="101"/>
      <c r="H78" s="92">
        <f t="shared" si="2"/>
        <v>0</v>
      </c>
      <c r="I78" s="93"/>
      <c r="J78" s="94">
        <f t="shared" si="3"/>
        <v>0</v>
      </c>
    </row>
    <row r="79" spans="1:10" s="4" customFormat="1" ht="30" customHeight="1" x14ac:dyDescent="0.2">
      <c r="A79" s="87" t="s">
        <v>230</v>
      </c>
      <c r="B79" s="88"/>
      <c r="C79" s="98"/>
      <c r="D79" s="99"/>
      <c r="E79" s="91"/>
      <c r="F79" s="100"/>
      <c r="G79" s="101"/>
      <c r="H79" s="92">
        <f t="shared" si="2"/>
        <v>0</v>
      </c>
      <c r="I79" s="93"/>
      <c r="J79" s="94">
        <f t="shared" si="3"/>
        <v>0</v>
      </c>
    </row>
    <row r="80" spans="1:10" s="4" customFormat="1" ht="30" customHeight="1" x14ac:dyDescent="0.2">
      <c r="A80" s="87" t="s">
        <v>231</v>
      </c>
      <c r="B80" s="88"/>
      <c r="C80" s="98"/>
      <c r="D80" s="99"/>
      <c r="E80" s="91"/>
      <c r="F80" s="100"/>
      <c r="G80" s="101"/>
      <c r="H80" s="92">
        <f t="shared" si="2"/>
        <v>0</v>
      </c>
      <c r="I80" s="93"/>
      <c r="J80" s="94">
        <f t="shared" si="3"/>
        <v>0</v>
      </c>
    </row>
    <row r="81" spans="1:10" s="4" customFormat="1" ht="30" customHeight="1" x14ac:dyDescent="0.2">
      <c r="A81" s="87" t="s">
        <v>232</v>
      </c>
      <c r="B81" s="88"/>
      <c r="C81" s="98"/>
      <c r="D81" s="99"/>
      <c r="E81" s="91"/>
      <c r="F81" s="100"/>
      <c r="G81" s="101"/>
      <c r="H81" s="92">
        <f t="shared" si="2"/>
        <v>0</v>
      </c>
      <c r="I81" s="93"/>
      <c r="J81" s="94">
        <f t="shared" si="3"/>
        <v>0</v>
      </c>
    </row>
    <row r="82" spans="1:10" s="4" customFormat="1" ht="30" customHeight="1" x14ac:dyDescent="0.2">
      <c r="A82" s="87" t="s">
        <v>233</v>
      </c>
      <c r="B82" s="88"/>
      <c r="C82" s="98"/>
      <c r="D82" s="99"/>
      <c r="E82" s="91"/>
      <c r="F82" s="100"/>
      <c r="G82" s="101"/>
      <c r="H82" s="92">
        <f t="shared" si="2"/>
        <v>0</v>
      </c>
      <c r="I82" s="93"/>
      <c r="J82" s="94">
        <f t="shared" si="3"/>
        <v>0</v>
      </c>
    </row>
    <row r="83" spans="1:10" s="4" customFormat="1" ht="30" customHeight="1" x14ac:dyDescent="0.2">
      <c r="A83" s="87" t="s">
        <v>234</v>
      </c>
      <c r="B83" s="88"/>
      <c r="C83" s="98"/>
      <c r="D83" s="99"/>
      <c r="E83" s="91"/>
      <c r="F83" s="100"/>
      <c r="G83" s="101"/>
      <c r="H83" s="92">
        <f t="shared" si="2"/>
        <v>0</v>
      </c>
      <c r="I83" s="93"/>
      <c r="J83" s="94">
        <f t="shared" si="3"/>
        <v>0</v>
      </c>
    </row>
    <row r="84" spans="1:10" s="4" customFormat="1" ht="30" customHeight="1" x14ac:dyDescent="0.2">
      <c r="A84" s="87" t="s">
        <v>235</v>
      </c>
      <c r="B84" s="88"/>
      <c r="C84" s="98"/>
      <c r="D84" s="99"/>
      <c r="E84" s="91"/>
      <c r="F84" s="100"/>
      <c r="G84" s="101"/>
      <c r="H84" s="92">
        <f t="shared" si="2"/>
        <v>0</v>
      </c>
      <c r="I84" s="93"/>
      <c r="J84" s="94">
        <f t="shared" si="3"/>
        <v>0</v>
      </c>
    </row>
    <row r="85" spans="1:10" s="4" customFormat="1" ht="30" customHeight="1" x14ac:dyDescent="0.2">
      <c r="A85" s="87" t="s">
        <v>236</v>
      </c>
      <c r="B85" s="88"/>
      <c r="C85" s="98"/>
      <c r="D85" s="99"/>
      <c r="E85" s="91"/>
      <c r="F85" s="100"/>
      <c r="G85" s="101"/>
      <c r="H85" s="92">
        <f t="shared" si="2"/>
        <v>0</v>
      </c>
      <c r="I85" s="93"/>
      <c r="J85" s="94">
        <f t="shared" si="3"/>
        <v>0</v>
      </c>
    </row>
    <row r="86" spans="1:10" s="4" customFormat="1" ht="30" customHeight="1" x14ac:dyDescent="0.2">
      <c r="A86" s="87" t="s">
        <v>237</v>
      </c>
      <c r="B86" s="88"/>
      <c r="C86" s="98"/>
      <c r="D86" s="99"/>
      <c r="E86" s="91"/>
      <c r="F86" s="100"/>
      <c r="G86" s="101"/>
      <c r="H86" s="92">
        <f t="shared" si="2"/>
        <v>0</v>
      </c>
      <c r="I86" s="93"/>
      <c r="J86" s="94">
        <f t="shared" si="3"/>
        <v>0</v>
      </c>
    </row>
    <row r="87" spans="1:10" s="4" customFormat="1" ht="30" customHeight="1" x14ac:dyDescent="0.2">
      <c r="A87" s="87" t="s">
        <v>238</v>
      </c>
      <c r="B87" s="88"/>
      <c r="C87" s="98"/>
      <c r="D87" s="99"/>
      <c r="E87" s="91"/>
      <c r="F87" s="100"/>
      <c r="G87" s="101"/>
      <c r="H87" s="92">
        <f t="shared" si="2"/>
        <v>0</v>
      </c>
      <c r="I87" s="93"/>
      <c r="J87" s="94">
        <f t="shared" si="3"/>
        <v>0</v>
      </c>
    </row>
    <row r="88" spans="1:10" s="4" customFormat="1" ht="30" customHeight="1" x14ac:dyDescent="0.2">
      <c r="A88" s="87" t="s">
        <v>239</v>
      </c>
      <c r="B88" s="88"/>
      <c r="C88" s="98"/>
      <c r="D88" s="99"/>
      <c r="E88" s="91"/>
      <c r="F88" s="100"/>
      <c r="G88" s="101"/>
      <c r="H88" s="92">
        <f t="shared" si="2"/>
        <v>0</v>
      </c>
      <c r="I88" s="93"/>
      <c r="J88" s="94">
        <f t="shared" si="3"/>
        <v>0</v>
      </c>
    </row>
    <row r="89" spans="1:10" s="4" customFormat="1" ht="30" customHeight="1" x14ac:dyDescent="0.2">
      <c r="A89" s="87" t="s">
        <v>240</v>
      </c>
      <c r="B89" s="88"/>
      <c r="C89" s="98"/>
      <c r="D89" s="99"/>
      <c r="E89" s="91"/>
      <c r="F89" s="100"/>
      <c r="G89" s="101"/>
      <c r="H89" s="92">
        <f t="shared" si="2"/>
        <v>0</v>
      </c>
      <c r="I89" s="93"/>
      <c r="J89" s="94">
        <f t="shared" si="3"/>
        <v>0</v>
      </c>
    </row>
    <row r="90" spans="1:10" s="4" customFormat="1" ht="30" customHeight="1" x14ac:dyDescent="0.2">
      <c r="A90" s="87" t="s">
        <v>241</v>
      </c>
      <c r="B90" s="88"/>
      <c r="C90" s="98"/>
      <c r="D90" s="99"/>
      <c r="E90" s="91"/>
      <c r="F90" s="100"/>
      <c r="G90" s="101"/>
      <c r="H90" s="92">
        <f t="shared" si="2"/>
        <v>0</v>
      </c>
      <c r="I90" s="93"/>
      <c r="J90" s="94">
        <f t="shared" si="3"/>
        <v>0</v>
      </c>
    </row>
    <row r="91" spans="1:10" s="4" customFormat="1" ht="30" customHeight="1" x14ac:dyDescent="0.2">
      <c r="A91" s="87" t="s">
        <v>242</v>
      </c>
      <c r="B91" s="88"/>
      <c r="C91" s="98"/>
      <c r="D91" s="99"/>
      <c r="E91" s="91"/>
      <c r="F91" s="100"/>
      <c r="G91" s="101"/>
      <c r="H91" s="92">
        <f t="shared" si="2"/>
        <v>0</v>
      </c>
      <c r="I91" s="93"/>
      <c r="J91" s="94">
        <f t="shared" si="3"/>
        <v>0</v>
      </c>
    </row>
    <row r="92" spans="1:10" s="4" customFormat="1" ht="30" customHeight="1" x14ac:dyDescent="0.2">
      <c r="A92" s="87" t="s">
        <v>243</v>
      </c>
      <c r="B92" s="88"/>
      <c r="C92" s="98"/>
      <c r="D92" s="99"/>
      <c r="E92" s="91"/>
      <c r="F92" s="100"/>
      <c r="G92" s="101"/>
      <c r="H92" s="92">
        <f t="shared" si="2"/>
        <v>0</v>
      </c>
      <c r="I92" s="93"/>
      <c r="J92" s="94">
        <f t="shared" si="3"/>
        <v>0</v>
      </c>
    </row>
    <row r="93" spans="1:10" s="4" customFormat="1" ht="30" customHeight="1" x14ac:dyDescent="0.2">
      <c r="A93" s="87" t="s">
        <v>244</v>
      </c>
      <c r="B93" s="88"/>
      <c r="C93" s="98"/>
      <c r="D93" s="99"/>
      <c r="E93" s="91"/>
      <c r="F93" s="100"/>
      <c r="G93" s="101"/>
      <c r="H93" s="92">
        <f t="shared" si="2"/>
        <v>0</v>
      </c>
      <c r="I93" s="93"/>
      <c r="J93" s="94">
        <f t="shared" si="3"/>
        <v>0</v>
      </c>
    </row>
    <row r="94" spans="1:10" s="4" customFormat="1" ht="30" customHeight="1" x14ac:dyDescent="0.2">
      <c r="A94" s="87" t="s">
        <v>245</v>
      </c>
      <c r="B94" s="88"/>
      <c r="C94" s="98"/>
      <c r="D94" s="99"/>
      <c r="E94" s="91"/>
      <c r="F94" s="100"/>
      <c r="G94" s="101"/>
      <c r="H94" s="92">
        <f t="shared" si="2"/>
        <v>0</v>
      </c>
      <c r="I94" s="93"/>
      <c r="J94" s="94">
        <f t="shared" si="3"/>
        <v>0</v>
      </c>
    </row>
    <row r="95" spans="1:10" s="4" customFormat="1" ht="30" customHeight="1" x14ac:dyDescent="0.2">
      <c r="A95" s="87" t="s">
        <v>246</v>
      </c>
      <c r="B95" s="88"/>
      <c r="C95" s="98"/>
      <c r="D95" s="99"/>
      <c r="E95" s="91"/>
      <c r="F95" s="100"/>
      <c r="G95" s="101"/>
      <c r="H95" s="92">
        <f t="shared" si="2"/>
        <v>0</v>
      </c>
      <c r="I95" s="93"/>
      <c r="J95" s="94">
        <f t="shared" si="3"/>
        <v>0</v>
      </c>
    </row>
    <row r="96" spans="1:10" s="4" customFormat="1" ht="30" customHeight="1" x14ac:dyDescent="0.2">
      <c r="A96" s="87" t="s">
        <v>247</v>
      </c>
      <c r="B96" s="88"/>
      <c r="C96" s="98"/>
      <c r="D96" s="99"/>
      <c r="E96" s="91"/>
      <c r="F96" s="100"/>
      <c r="G96" s="101"/>
      <c r="H96" s="92">
        <f t="shared" si="2"/>
        <v>0</v>
      </c>
      <c r="I96" s="93"/>
      <c r="J96" s="94">
        <f t="shared" si="3"/>
        <v>0</v>
      </c>
    </row>
    <row r="97" spans="1:10" s="4" customFormat="1" ht="30" customHeight="1" x14ac:dyDescent="0.2">
      <c r="A97" s="87" t="s">
        <v>248</v>
      </c>
      <c r="B97" s="88"/>
      <c r="C97" s="98"/>
      <c r="D97" s="99"/>
      <c r="E97" s="91"/>
      <c r="F97" s="100"/>
      <c r="G97" s="101"/>
      <c r="H97" s="92">
        <f t="shared" si="2"/>
        <v>0</v>
      </c>
      <c r="I97" s="93"/>
      <c r="J97" s="94">
        <f t="shared" si="3"/>
        <v>0</v>
      </c>
    </row>
    <row r="98" spans="1:10" s="4" customFormat="1" ht="30" customHeight="1" x14ac:dyDescent="0.2">
      <c r="A98" s="87" t="s">
        <v>249</v>
      </c>
      <c r="B98" s="88"/>
      <c r="C98" s="98"/>
      <c r="D98" s="99"/>
      <c r="E98" s="91"/>
      <c r="F98" s="100"/>
      <c r="G98" s="101"/>
      <c r="H98" s="92">
        <f t="shared" si="2"/>
        <v>0</v>
      </c>
      <c r="I98" s="93"/>
      <c r="J98" s="94">
        <f t="shared" si="3"/>
        <v>0</v>
      </c>
    </row>
    <row r="99" spans="1:10" s="4" customFormat="1" ht="30" customHeight="1" x14ac:dyDescent="0.2">
      <c r="A99" s="87" t="s">
        <v>250</v>
      </c>
      <c r="B99" s="88"/>
      <c r="C99" s="98"/>
      <c r="D99" s="99"/>
      <c r="E99" s="91"/>
      <c r="F99" s="100"/>
      <c r="G99" s="101"/>
      <c r="H99" s="92">
        <f t="shared" si="2"/>
        <v>0</v>
      </c>
      <c r="I99" s="93"/>
      <c r="J99" s="94">
        <f t="shared" si="3"/>
        <v>0</v>
      </c>
    </row>
    <row r="100" spans="1:10" s="4" customFormat="1" ht="30" customHeight="1" x14ac:dyDescent="0.2">
      <c r="A100" s="87" t="s">
        <v>251</v>
      </c>
      <c r="B100" s="88"/>
      <c r="C100" s="98"/>
      <c r="D100" s="99"/>
      <c r="E100" s="91"/>
      <c r="F100" s="100"/>
      <c r="G100" s="101"/>
      <c r="H100" s="92">
        <f t="shared" si="2"/>
        <v>0</v>
      </c>
      <c r="I100" s="93"/>
      <c r="J100" s="94">
        <f t="shared" si="3"/>
        <v>0</v>
      </c>
    </row>
    <row r="101" spans="1:10" s="4" customFormat="1" ht="30" customHeight="1" x14ac:dyDescent="0.2">
      <c r="A101" s="87" t="s">
        <v>252</v>
      </c>
      <c r="B101" s="88"/>
      <c r="C101" s="98"/>
      <c r="D101" s="99"/>
      <c r="E101" s="91"/>
      <c r="F101" s="100"/>
      <c r="G101" s="101"/>
      <c r="H101" s="92">
        <f t="shared" si="2"/>
        <v>0</v>
      </c>
      <c r="I101" s="93"/>
      <c r="J101" s="94">
        <f t="shared" si="3"/>
        <v>0</v>
      </c>
    </row>
    <row r="102" spans="1:10" s="4" customFormat="1" ht="30" customHeight="1" x14ac:dyDescent="0.2">
      <c r="A102" s="87" t="s">
        <v>253</v>
      </c>
      <c r="B102" s="88"/>
      <c r="C102" s="98"/>
      <c r="D102" s="99"/>
      <c r="E102" s="91"/>
      <c r="F102" s="100"/>
      <c r="G102" s="101"/>
      <c r="H102" s="92">
        <f t="shared" si="2"/>
        <v>0</v>
      </c>
      <c r="I102" s="93"/>
      <c r="J102" s="94">
        <f t="shared" si="3"/>
        <v>0</v>
      </c>
    </row>
    <row r="103" spans="1:10" s="4" customFormat="1" ht="30" customHeight="1" x14ac:dyDescent="0.2">
      <c r="A103" s="87" t="s">
        <v>254</v>
      </c>
      <c r="B103" s="88"/>
      <c r="C103" s="98"/>
      <c r="D103" s="99"/>
      <c r="E103" s="91"/>
      <c r="F103" s="100"/>
      <c r="G103" s="101"/>
      <c r="H103" s="92">
        <f t="shared" si="2"/>
        <v>0</v>
      </c>
      <c r="I103" s="93"/>
      <c r="J103" s="94">
        <f t="shared" si="3"/>
        <v>0</v>
      </c>
    </row>
  </sheetData>
  <sheetProtection algorithmName="SHA-512" hashValue="kkWCsQfQr8E77VCYsspoF27+0QHpGOxMeI+0KxsivB+rRVaso637Hlrnmscy7Xf6YeqmMy+xSgSWRpLA99Hzcg==" saltValue="7FUUvqD7SBZL1p8uYJgzPw=="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pageMargins left="0.25" right="0.25" top="0.75" bottom="0.75" header="0.3" footer="0.3"/>
  <pageSetup fitToHeight="50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8B28415-2587-4932-A216-FA8B73D8F39E}">
            <xm:f>Cover!$C$9</xm:f>
            <x14:dxf>
              <font>
                <color rgb="FFFF0000"/>
              </font>
            </x14:dxf>
          </x14:cfRule>
          <xm:sqref>D4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'DROP-DOWNS'!$B$2:$B$20</xm:f>
          </x14:formula1>
          <xm:sqref>B5:B103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Z95"/>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549" t="s">
        <v>382</v>
      </c>
      <c r="C3" s="550"/>
      <c r="D3" s="550"/>
      <c r="E3" s="550"/>
      <c r="F3" s="550"/>
      <c r="G3" s="550"/>
      <c r="H3" s="550"/>
      <c r="I3" s="550"/>
      <c r="J3" s="550"/>
      <c r="K3" s="550"/>
      <c r="L3" s="550"/>
      <c r="M3" s="550"/>
      <c r="N3" s="550"/>
      <c r="O3" s="550"/>
      <c r="P3" s="550"/>
      <c r="Q3" s="550"/>
      <c r="R3" s="551"/>
      <c r="S3" s="114"/>
      <c r="T3" s="114"/>
      <c r="U3" s="114"/>
      <c r="V3" s="114"/>
      <c r="W3" s="114"/>
    </row>
    <row r="4" spans="1:24" ht="29.45" customHeight="1" x14ac:dyDescent="0.3">
      <c r="A4" s="114"/>
      <c r="B4" s="404" t="s">
        <v>393</v>
      </c>
      <c r="C4" s="405"/>
      <c r="D4" s="405"/>
      <c r="E4" s="405"/>
      <c r="F4" s="405"/>
      <c r="G4" s="405"/>
      <c r="H4" s="405"/>
      <c r="I4" s="405"/>
      <c r="J4" s="405"/>
      <c r="K4" s="405"/>
      <c r="L4" s="405"/>
      <c r="M4" s="405"/>
      <c r="N4" s="405"/>
      <c r="O4" s="405"/>
      <c r="P4" s="405"/>
      <c r="Q4" s="405"/>
      <c r="R4" s="406"/>
      <c r="S4" s="114"/>
      <c r="T4" s="114"/>
      <c r="U4" s="114"/>
      <c r="V4" s="114"/>
      <c r="W4" s="114"/>
    </row>
    <row r="5" spans="1:24" ht="8.2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row>
    <row r="6" spans="1:24" ht="21" customHeight="1" x14ac:dyDescent="0.3">
      <c r="A6" s="114"/>
      <c r="B6" s="487" t="s">
        <v>381</v>
      </c>
      <c r="C6" s="487"/>
      <c r="D6" s="365"/>
      <c r="E6" s="114"/>
      <c r="F6" s="114"/>
      <c r="G6" s="114"/>
      <c r="H6" s="114"/>
      <c r="I6" s="114"/>
      <c r="J6" s="114"/>
      <c r="K6" s="114"/>
      <c r="L6" s="114"/>
      <c r="M6" s="114"/>
      <c r="N6" s="114"/>
      <c r="O6" s="114"/>
      <c r="P6" s="114"/>
      <c r="Q6" s="114"/>
      <c r="R6" s="114"/>
      <c r="S6" s="114"/>
      <c r="T6" s="114"/>
      <c r="U6" s="114"/>
      <c r="V6" s="114"/>
      <c r="W6" s="114"/>
    </row>
    <row r="7" spans="1:24" ht="8.2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row>
    <row r="8" spans="1:24" x14ac:dyDescent="0.3">
      <c r="A8" s="114"/>
      <c r="B8" s="407" t="s">
        <v>120</v>
      </c>
      <c r="C8" s="407"/>
      <c r="D8" s="245"/>
      <c r="E8" s="114"/>
      <c r="F8" s="114"/>
      <c r="G8" s="114"/>
      <c r="H8" s="114"/>
      <c r="I8" s="114"/>
      <c r="J8" s="114"/>
      <c r="K8" s="114"/>
      <c r="L8" s="114"/>
      <c r="M8" s="114"/>
      <c r="N8" s="114"/>
      <c r="O8" s="114"/>
      <c r="P8" s="114"/>
      <c r="Q8" s="114"/>
      <c r="R8" s="114"/>
      <c r="S8" s="114"/>
      <c r="T8" s="114"/>
      <c r="U8" s="114"/>
      <c r="V8" s="114"/>
      <c r="W8" s="114"/>
    </row>
    <row r="9" spans="1:24" ht="9"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row>
    <row r="10" spans="1:24" ht="15.75" customHeight="1" x14ac:dyDescent="0.3">
      <c r="A10" s="114"/>
      <c r="B10" s="408" t="s">
        <v>45</v>
      </c>
      <c r="C10" s="409"/>
      <c r="D10" s="409"/>
      <c r="E10" s="409"/>
      <c r="F10" s="409"/>
      <c r="G10" s="409"/>
      <c r="H10" s="409"/>
      <c r="I10" s="409"/>
      <c r="J10" s="409"/>
      <c r="K10" s="409"/>
      <c r="L10" s="409"/>
      <c r="M10" s="409"/>
      <c r="N10" s="409"/>
      <c r="O10" s="409"/>
      <c r="P10" s="409"/>
      <c r="Q10" s="409"/>
      <c r="R10" s="410"/>
      <c r="S10" s="114"/>
      <c r="T10" s="114"/>
      <c r="U10" s="114"/>
      <c r="V10" s="114"/>
      <c r="W10" s="114"/>
    </row>
    <row r="11" spans="1:24" ht="54" customHeight="1" x14ac:dyDescent="0.3">
      <c r="A11" s="114"/>
      <c r="B11" s="417" t="s">
        <v>46</v>
      </c>
      <c r="C11" s="418"/>
      <c r="D11" s="417" t="s">
        <v>47</v>
      </c>
      <c r="E11" s="419"/>
      <c r="F11" s="419"/>
      <c r="G11" s="418"/>
      <c r="H11" s="154" t="s">
        <v>115</v>
      </c>
      <c r="I11" s="154" t="s">
        <v>117</v>
      </c>
      <c r="J11" s="154" t="s">
        <v>118</v>
      </c>
      <c r="K11" s="154"/>
      <c r="L11" s="156" t="s">
        <v>48</v>
      </c>
      <c r="M11" s="156" t="s">
        <v>49</v>
      </c>
      <c r="N11" s="156" t="s">
        <v>1</v>
      </c>
      <c r="O11" s="156" t="s">
        <v>76</v>
      </c>
      <c r="P11" s="156" t="s">
        <v>4</v>
      </c>
      <c r="Q11" s="156" t="s">
        <v>119</v>
      </c>
      <c r="R11" s="156" t="s">
        <v>50</v>
      </c>
      <c r="S11" s="114"/>
      <c r="T11" s="114"/>
      <c r="U11" s="114"/>
      <c r="V11" s="114"/>
      <c r="W11" s="114"/>
    </row>
    <row r="12" spans="1:24" s="13" customFormat="1" ht="78.599999999999994" customHeight="1" x14ac:dyDescent="0.3">
      <c r="A12" s="114"/>
      <c r="B12" s="391"/>
      <c r="C12" s="392"/>
      <c r="D12" s="393"/>
      <c r="E12" s="394"/>
      <c r="F12" s="394"/>
      <c r="G12" s="395"/>
      <c r="H12" s="157"/>
      <c r="I12" s="157"/>
      <c r="J12" s="157"/>
      <c r="K12" s="154"/>
      <c r="L12" s="121"/>
      <c r="M12" s="122"/>
      <c r="N12" s="361" t="e">
        <f>L12/$D$8</f>
        <v>#DIV/0!</v>
      </c>
      <c r="O12" s="124">
        <f>L12*M12</f>
        <v>0</v>
      </c>
      <c r="P12" s="125"/>
      <c r="Q12" s="124">
        <f>O12*P12</f>
        <v>0</v>
      </c>
      <c r="R12" s="126">
        <f>ROUND(O12,0)</f>
        <v>0</v>
      </c>
      <c r="S12" s="114"/>
      <c r="T12" s="114"/>
      <c r="U12" s="114"/>
      <c r="V12" s="114"/>
      <c r="W12" s="114"/>
    </row>
    <row r="13" spans="1:24" s="13" customFormat="1" ht="78.599999999999994" customHeight="1" x14ac:dyDescent="0.3">
      <c r="A13" s="114"/>
      <c r="B13" s="391"/>
      <c r="C13" s="392"/>
      <c r="D13" s="393"/>
      <c r="E13" s="394"/>
      <c r="F13" s="394"/>
      <c r="G13" s="395"/>
      <c r="H13" s="157"/>
      <c r="I13" s="157"/>
      <c r="J13" s="157"/>
      <c r="K13" s="154"/>
      <c r="L13" s="121"/>
      <c r="M13" s="122"/>
      <c r="N13" s="361" t="e">
        <f t="shared" ref="N13:N14" si="0">L13/$D$8</f>
        <v>#DIV/0!</v>
      </c>
      <c r="O13" s="124">
        <f>L13*M13</f>
        <v>0</v>
      </c>
      <c r="P13" s="125"/>
      <c r="Q13" s="124">
        <f>O13*P13</f>
        <v>0</v>
      </c>
      <c r="R13" s="126">
        <f t="shared" ref="R13:R14" si="1">ROUND(O13,0)</f>
        <v>0</v>
      </c>
      <c r="S13" s="114"/>
      <c r="T13" s="114"/>
      <c r="U13" s="114"/>
      <c r="V13" s="114"/>
      <c r="W13" s="114"/>
    </row>
    <row r="14" spans="1:24" s="13" customFormat="1" ht="78.599999999999994" customHeight="1" x14ac:dyDescent="0.3">
      <c r="A14" s="114"/>
      <c r="B14" s="391"/>
      <c r="C14" s="392"/>
      <c r="D14" s="393"/>
      <c r="E14" s="394"/>
      <c r="F14" s="394"/>
      <c r="G14" s="395"/>
      <c r="H14" s="157"/>
      <c r="I14" s="157"/>
      <c r="J14" s="157"/>
      <c r="K14" s="154"/>
      <c r="L14" s="121"/>
      <c r="M14" s="122"/>
      <c r="N14" s="361" t="e">
        <f t="shared" si="0"/>
        <v>#DIV/0!</v>
      </c>
      <c r="O14" s="124">
        <f>L14*M14</f>
        <v>0</v>
      </c>
      <c r="P14" s="125"/>
      <c r="Q14" s="124">
        <f>O14*P14</f>
        <v>0</v>
      </c>
      <c r="R14" s="126">
        <f t="shared" si="1"/>
        <v>0</v>
      </c>
      <c r="S14" s="114"/>
      <c r="T14" s="114" t="s">
        <v>385</v>
      </c>
      <c r="U14" s="114"/>
      <c r="V14" s="114"/>
      <c r="W14" s="114"/>
    </row>
    <row r="15" spans="1:24" ht="18.600000000000001" customHeight="1" x14ac:dyDescent="0.3">
      <c r="A15" s="114"/>
      <c r="B15" s="411" t="s">
        <v>361</v>
      </c>
      <c r="C15" s="412"/>
      <c r="D15" s="412"/>
      <c r="E15" s="412"/>
      <c r="F15" s="412"/>
      <c r="G15" s="412"/>
      <c r="H15" s="412"/>
      <c r="I15" s="412"/>
      <c r="J15" s="412"/>
      <c r="K15" s="412"/>
      <c r="L15" s="412"/>
      <c r="M15" s="412"/>
      <c r="N15" s="412"/>
      <c r="O15" s="412"/>
      <c r="P15" s="413"/>
      <c r="Q15" s="116">
        <f>SUM(Q12:Q14)</f>
        <v>0</v>
      </c>
      <c r="R15" s="128">
        <f>SUM(R12:R14)</f>
        <v>0</v>
      </c>
      <c r="S15" s="114"/>
      <c r="T15" s="114">
        <f>R15+Q15</f>
        <v>0</v>
      </c>
      <c r="U15" s="114"/>
      <c r="V15" s="114"/>
      <c r="W15" s="114"/>
      <c r="X15" s="183"/>
    </row>
    <row r="16" spans="1:24" ht="15.75" customHeight="1" x14ac:dyDescent="0.3">
      <c r="A16" s="114"/>
      <c r="B16" s="408" t="s">
        <v>51</v>
      </c>
      <c r="C16" s="409"/>
      <c r="D16" s="409"/>
      <c r="E16" s="409"/>
      <c r="F16" s="409"/>
      <c r="G16" s="409"/>
      <c r="H16" s="409"/>
      <c r="I16" s="409"/>
      <c r="J16" s="409"/>
      <c r="K16" s="409"/>
      <c r="L16" s="409"/>
      <c r="M16" s="409"/>
      <c r="N16" s="409"/>
      <c r="O16" s="409"/>
      <c r="P16" s="409"/>
      <c r="Q16" s="409"/>
      <c r="R16" s="410"/>
      <c r="S16" s="114"/>
      <c r="T16" s="114"/>
      <c r="U16" s="548"/>
      <c r="V16" s="548"/>
      <c r="W16" s="114"/>
    </row>
    <row r="17" spans="1:25" ht="66" customHeight="1" x14ac:dyDescent="0.3">
      <c r="A17" s="114"/>
      <c r="B17" s="417" t="s">
        <v>46</v>
      </c>
      <c r="C17" s="418"/>
      <c r="D17" s="414" t="s">
        <v>52</v>
      </c>
      <c r="E17" s="415"/>
      <c r="F17" s="415"/>
      <c r="G17" s="416"/>
      <c r="H17" s="156" t="s">
        <v>115</v>
      </c>
      <c r="I17" s="154" t="s">
        <v>117</v>
      </c>
      <c r="J17" s="154" t="s">
        <v>118</v>
      </c>
      <c r="K17" s="162" t="s">
        <v>116</v>
      </c>
      <c r="L17" s="156" t="s">
        <v>48</v>
      </c>
      <c r="M17" s="156" t="s">
        <v>49</v>
      </c>
      <c r="N17" s="156" t="s">
        <v>1</v>
      </c>
      <c r="O17" s="156" t="s">
        <v>76</v>
      </c>
      <c r="P17" s="156" t="s">
        <v>4</v>
      </c>
      <c r="Q17" s="156" t="s">
        <v>36</v>
      </c>
      <c r="R17" s="156" t="s">
        <v>121</v>
      </c>
      <c r="S17" s="114"/>
      <c r="T17" s="114"/>
      <c r="U17" s="185" t="s">
        <v>386</v>
      </c>
      <c r="V17" s="185" t="s">
        <v>387</v>
      </c>
      <c r="W17" s="114"/>
    </row>
    <row r="18" spans="1:25" s="13" customFormat="1" ht="60" customHeight="1" x14ac:dyDescent="0.3">
      <c r="A18" s="114"/>
      <c r="B18" s="391"/>
      <c r="C18" s="392"/>
      <c r="D18" s="393"/>
      <c r="E18" s="394"/>
      <c r="F18" s="394"/>
      <c r="G18" s="395"/>
      <c r="H18" s="157"/>
      <c r="I18" s="157"/>
      <c r="J18" s="157"/>
      <c r="K18" s="157"/>
      <c r="L18" s="121"/>
      <c r="M18" s="122"/>
      <c r="N18" s="361" t="e">
        <f t="shared" ref="N18:N24" si="2">L18/$D$8</f>
        <v>#DIV/0!</v>
      </c>
      <c r="O18" s="124">
        <f t="shared" ref="O18:O24" si="3">L18*M18</f>
        <v>0</v>
      </c>
      <c r="P18" s="125"/>
      <c r="Q18" s="129">
        <f t="shared" ref="Q18:Q24" si="4">O18*P18</f>
        <v>0</v>
      </c>
      <c r="R18" s="126">
        <f t="shared" ref="R18:R24" si="5">ROUND(O18,0)</f>
        <v>0</v>
      </c>
      <c r="S18" s="114"/>
      <c r="T18" s="114"/>
      <c r="U18" s="121"/>
      <c r="V18" s="126">
        <f t="shared" ref="V18:V24" si="6">((M18)+((M18*P18)))*U18</f>
        <v>0</v>
      </c>
      <c r="W18" s="114"/>
    </row>
    <row r="19" spans="1:25" s="13" customFormat="1" ht="60" customHeight="1" x14ac:dyDescent="0.3">
      <c r="A19" s="114"/>
      <c r="B19" s="391"/>
      <c r="C19" s="392"/>
      <c r="D19" s="393"/>
      <c r="E19" s="394"/>
      <c r="F19" s="394"/>
      <c r="G19" s="395"/>
      <c r="H19" s="157"/>
      <c r="I19" s="157"/>
      <c r="J19" s="157"/>
      <c r="K19" s="157"/>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157"/>
      <c r="I20" s="157"/>
      <c r="J20" s="157"/>
      <c r="K20" s="157"/>
      <c r="L20" s="121"/>
      <c r="M20" s="122"/>
      <c r="N20" s="361" t="e">
        <f t="shared" si="2"/>
        <v>#DIV/0!</v>
      </c>
      <c r="O20" s="124">
        <f t="shared" si="3"/>
        <v>0</v>
      </c>
      <c r="P20" s="125"/>
      <c r="Q20" s="129">
        <f t="shared" si="4"/>
        <v>0</v>
      </c>
      <c r="R20" s="126">
        <f t="shared" si="5"/>
        <v>0</v>
      </c>
      <c r="S20" s="114"/>
      <c r="T20" s="114"/>
      <c r="U20" s="121">
        <v>0</v>
      </c>
      <c r="V20" s="126">
        <f t="shared" si="6"/>
        <v>0</v>
      </c>
      <c r="W20" s="114"/>
    </row>
    <row r="21" spans="1:25" s="13" customFormat="1" ht="60" customHeight="1" x14ac:dyDescent="0.3">
      <c r="A21" s="114"/>
      <c r="B21" s="391"/>
      <c r="C21" s="392"/>
      <c r="D21" s="393"/>
      <c r="E21" s="394"/>
      <c r="F21" s="394"/>
      <c r="G21" s="395"/>
      <c r="H21" s="157"/>
      <c r="I21" s="157"/>
      <c r="J21" s="157"/>
      <c r="K21" s="157"/>
      <c r="L21" s="121"/>
      <c r="M21" s="122"/>
      <c r="N21" s="361" t="e">
        <f t="shared" si="2"/>
        <v>#DIV/0!</v>
      </c>
      <c r="O21" s="124">
        <f t="shared" si="3"/>
        <v>0</v>
      </c>
      <c r="P21" s="125"/>
      <c r="Q21" s="129">
        <f t="shared" si="4"/>
        <v>0</v>
      </c>
      <c r="R21" s="126">
        <f t="shared" si="5"/>
        <v>0</v>
      </c>
      <c r="S21" s="114"/>
      <c r="T21" s="114"/>
      <c r="U21" s="121">
        <v>0</v>
      </c>
      <c r="V21" s="126">
        <f t="shared" si="6"/>
        <v>0</v>
      </c>
      <c r="W21" s="114"/>
    </row>
    <row r="22" spans="1:25" s="13" customFormat="1" ht="60" customHeight="1" x14ac:dyDescent="0.3">
      <c r="A22" s="114"/>
      <c r="B22" s="391"/>
      <c r="C22" s="392"/>
      <c r="D22" s="393"/>
      <c r="E22" s="394"/>
      <c r="F22" s="394"/>
      <c r="G22" s="395"/>
      <c r="H22" s="157"/>
      <c r="I22" s="157"/>
      <c r="J22" s="157"/>
      <c r="K22" s="157"/>
      <c r="L22" s="121"/>
      <c r="M22" s="122"/>
      <c r="N22" s="361" t="e">
        <f t="shared" si="2"/>
        <v>#DIV/0!</v>
      </c>
      <c r="O22" s="124">
        <f t="shared" si="3"/>
        <v>0</v>
      </c>
      <c r="P22" s="125"/>
      <c r="Q22" s="129">
        <f t="shared" si="4"/>
        <v>0</v>
      </c>
      <c r="R22" s="126">
        <f t="shared" si="5"/>
        <v>0</v>
      </c>
      <c r="S22" s="114"/>
      <c r="T22" s="114"/>
      <c r="U22" s="121">
        <v>0</v>
      </c>
      <c r="V22" s="126">
        <f t="shared" si="6"/>
        <v>0</v>
      </c>
      <c r="W22" s="114"/>
    </row>
    <row r="23" spans="1:25" s="13" customFormat="1" ht="60" customHeight="1" x14ac:dyDescent="0.3">
      <c r="A23" s="114"/>
      <c r="B23" s="391"/>
      <c r="C23" s="392"/>
      <c r="D23" s="393"/>
      <c r="E23" s="394"/>
      <c r="F23" s="394"/>
      <c r="G23" s="395"/>
      <c r="H23" s="157"/>
      <c r="I23" s="157"/>
      <c r="J23" s="157"/>
      <c r="K23" s="157"/>
      <c r="L23" s="121"/>
      <c r="M23" s="122"/>
      <c r="N23" s="361" t="e">
        <f t="shared" si="2"/>
        <v>#DIV/0!</v>
      </c>
      <c r="O23" s="124">
        <f t="shared" si="3"/>
        <v>0</v>
      </c>
      <c r="P23" s="125"/>
      <c r="Q23" s="129">
        <f t="shared" si="4"/>
        <v>0</v>
      </c>
      <c r="R23" s="126">
        <f t="shared" si="5"/>
        <v>0</v>
      </c>
      <c r="S23" s="114"/>
      <c r="T23" s="114"/>
      <c r="U23" s="121">
        <v>0</v>
      </c>
      <c r="V23" s="126">
        <f t="shared" si="6"/>
        <v>0</v>
      </c>
      <c r="W23" s="114"/>
    </row>
    <row r="24" spans="1:25" s="13" customFormat="1" ht="60" customHeight="1" x14ac:dyDescent="0.3">
      <c r="A24" s="114"/>
      <c r="B24" s="391"/>
      <c r="C24" s="392"/>
      <c r="D24" s="393"/>
      <c r="E24" s="394"/>
      <c r="F24" s="394"/>
      <c r="G24" s="395"/>
      <c r="H24" s="157"/>
      <c r="I24" s="157"/>
      <c r="J24" s="157"/>
      <c r="K24" s="157"/>
      <c r="L24" s="121"/>
      <c r="M24" s="122"/>
      <c r="N24" s="361" t="e">
        <f t="shared" si="2"/>
        <v>#DIV/0!</v>
      </c>
      <c r="O24" s="124">
        <f t="shared" si="3"/>
        <v>0</v>
      </c>
      <c r="P24" s="125"/>
      <c r="Q24" s="129">
        <f t="shared" si="4"/>
        <v>0</v>
      </c>
      <c r="R24" s="126">
        <f t="shared" si="5"/>
        <v>0</v>
      </c>
      <c r="S24" s="114"/>
      <c r="T24" s="114" t="s">
        <v>385</v>
      </c>
      <c r="U24" s="121">
        <v>0</v>
      </c>
      <c r="V24" s="126">
        <f t="shared" si="6"/>
        <v>0</v>
      </c>
      <c r="W24" s="114"/>
    </row>
    <row r="25" spans="1:25" ht="18.600000000000001" customHeight="1" x14ac:dyDescent="0.3">
      <c r="A25" s="114"/>
      <c r="B25" s="411" t="s">
        <v>362</v>
      </c>
      <c r="C25" s="412"/>
      <c r="D25" s="412"/>
      <c r="E25" s="412"/>
      <c r="F25" s="412"/>
      <c r="G25" s="412"/>
      <c r="H25" s="412"/>
      <c r="I25" s="412"/>
      <c r="J25" s="412"/>
      <c r="K25" s="412"/>
      <c r="L25" s="412"/>
      <c r="M25" s="412"/>
      <c r="N25" s="412"/>
      <c r="O25" s="412"/>
      <c r="P25" s="413"/>
      <c r="Q25" s="117">
        <f>SUM(Q18:Q24)</f>
        <v>0</v>
      </c>
      <c r="R25" s="128">
        <f>SUM(R18:R24)</f>
        <v>0</v>
      </c>
      <c r="S25" s="114"/>
      <c r="T25" s="114">
        <f>R25+Q25</f>
        <v>0</v>
      </c>
      <c r="U25" s="185"/>
      <c r="V25" s="128">
        <f>SUM(V18:V24)</f>
        <v>0</v>
      </c>
      <c r="W25" s="114"/>
      <c r="X25" s="183"/>
    </row>
    <row r="26" spans="1:25" ht="15.75" customHeight="1" x14ac:dyDescent="0.3">
      <c r="A26" s="114"/>
      <c r="B26" s="401" t="s">
        <v>53</v>
      </c>
      <c r="C26" s="402"/>
      <c r="D26" s="402"/>
      <c r="E26" s="402"/>
      <c r="F26" s="402"/>
      <c r="G26" s="402"/>
      <c r="H26" s="402"/>
      <c r="I26" s="402"/>
      <c r="J26" s="402"/>
      <c r="K26" s="402"/>
      <c r="L26" s="402"/>
      <c r="M26" s="402"/>
      <c r="N26" s="402"/>
      <c r="O26" s="402"/>
      <c r="P26" s="402"/>
      <c r="Q26" s="402"/>
      <c r="R26" s="403"/>
      <c r="S26" s="114"/>
      <c r="T26" s="114"/>
      <c r="U26" s="114"/>
      <c r="V26" s="114"/>
      <c r="W26" s="114"/>
    </row>
    <row r="27" spans="1:25" ht="49.5" customHeight="1" x14ac:dyDescent="0.3">
      <c r="A27" s="114"/>
      <c r="B27" s="417" t="s">
        <v>46</v>
      </c>
      <c r="C27" s="418"/>
      <c r="D27" s="417" t="s">
        <v>47</v>
      </c>
      <c r="E27" s="419"/>
      <c r="F27" s="419"/>
      <c r="G27" s="419"/>
      <c r="H27" s="417"/>
      <c r="I27" s="419"/>
      <c r="J27" s="419"/>
      <c r="K27" s="418"/>
      <c r="L27" s="156" t="s">
        <v>48</v>
      </c>
      <c r="M27" s="156" t="s">
        <v>49</v>
      </c>
      <c r="N27" s="156" t="s">
        <v>1</v>
      </c>
      <c r="O27" s="156" t="s">
        <v>76</v>
      </c>
      <c r="P27" s="156" t="s">
        <v>4</v>
      </c>
      <c r="Q27" s="156" t="s">
        <v>36</v>
      </c>
      <c r="R27" s="156" t="s">
        <v>50</v>
      </c>
      <c r="S27" s="114"/>
      <c r="T27" s="114"/>
      <c r="U27" s="114"/>
      <c r="V27" s="114"/>
      <c r="W27" s="114"/>
      <c r="Y27" s="13"/>
    </row>
    <row r="28" spans="1:25" s="13" customFormat="1" ht="60" customHeight="1" x14ac:dyDescent="0.3">
      <c r="A28" s="114"/>
      <c r="B28" s="393"/>
      <c r="C28" s="395"/>
      <c r="D28" s="393"/>
      <c r="E28" s="394"/>
      <c r="F28" s="394"/>
      <c r="G28" s="395"/>
      <c r="H28" s="427"/>
      <c r="I28" s="428"/>
      <c r="J28" s="428"/>
      <c r="K28" s="429"/>
      <c r="L28" s="131"/>
      <c r="M28" s="132"/>
      <c r="N28" s="361" t="e">
        <f t="shared" ref="N28:N29" si="7">L28/$D$8</f>
        <v>#DIV/0!</v>
      </c>
      <c r="O28" s="124">
        <f t="shared" ref="O28:O29" si="8">L28*M28</f>
        <v>0</v>
      </c>
      <c r="P28" s="133"/>
      <c r="Q28" s="129">
        <f t="shared" ref="Q28:Q29" si="9">O28*P28</f>
        <v>0</v>
      </c>
      <c r="R28" s="126">
        <f t="shared" ref="R28:R29" si="10">ROUND(O28,0)</f>
        <v>0</v>
      </c>
      <c r="S28" s="114"/>
      <c r="T28" s="114"/>
      <c r="U28" s="114"/>
      <c r="V28" s="114"/>
      <c r="W28" s="114"/>
    </row>
    <row r="29" spans="1:25" s="13" customFormat="1" ht="60" customHeight="1" x14ac:dyDescent="0.3">
      <c r="A29" s="114"/>
      <c r="B29" s="393"/>
      <c r="C29" s="395"/>
      <c r="D29" s="393"/>
      <c r="E29" s="394"/>
      <c r="F29" s="394"/>
      <c r="G29" s="395"/>
      <c r="H29" s="427"/>
      <c r="I29" s="428"/>
      <c r="J29" s="428"/>
      <c r="K29" s="429"/>
      <c r="L29" s="131"/>
      <c r="M29" s="132"/>
      <c r="N29" s="361" t="e">
        <f t="shared" si="7"/>
        <v>#DIV/0!</v>
      </c>
      <c r="O29" s="124">
        <f t="shared" si="8"/>
        <v>0</v>
      </c>
      <c r="P29" s="133"/>
      <c r="Q29" s="129">
        <f t="shared" si="9"/>
        <v>0</v>
      </c>
      <c r="R29" s="126">
        <f t="shared" si="10"/>
        <v>0</v>
      </c>
      <c r="S29" s="114"/>
      <c r="T29" s="114" t="s">
        <v>385</v>
      </c>
      <c r="U29" s="114"/>
      <c r="V29" s="114"/>
      <c r="W29" s="114"/>
    </row>
    <row r="30" spans="1:25" ht="18.600000000000001" customHeight="1" x14ac:dyDescent="0.3">
      <c r="A30" s="114"/>
      <c r="B30" s="423" t="s">
        <v>86</v>
      </c>
      <c r="C30" s="424"/>
      <c r="D30" s="424"/>
      <c r="E30" s="424"/>
      <c r="F30" s="424"/>
      <c r="G30" s="424"/>
      <c r="H30" s="424"/>
      <c r="I30" s="424"/>
      <c r="J30" s="424"/>
      <c r="K30" s="424"/>
      <c r="L30" s="424"/>
      <c r="M30" s="424"/>
      <c r="N30" s="424"/>
      <c r="O30" s="424"/>
      <c r="P30" s="425"/>
      <c r="Q30" s="130">
        <f>SUM(Q28:Q29)</f>
        <v>0</v>
      </c>
      <c r="R30" s="134">
        <f>SUM(R28:R29)</f>
        <v>0</v>
      </c>
      <c r="S30" s="114"/>
      <c r="T30" s="114">
        <f>R30+Q30</f>
        <v>0</v>
      </c>
      <c r="U30" s="114"/>
      <c r="V30" s="114"/>
      <c r="W30" s="114"/>
      <c r="X30" s="183"/>
    </row>
    <row r="31" spans="1:25" ht="15.75" customHeight="1" x14ac:dyDescent="0.3">
      <c r="A31" s="114"/>
      <c r="B31" s="401" t="s">
        <v>68</v>
      </c>
      <c r="C31" s="402"/>
      <c r="D31" s="402"/>
      <c r="E31" s="402"/>
      <c r="F31" s="402"/>
      <c r="G31" s="402"/>
      <c r="H31" s="402"/>
      <c r="I31" s="402"/>
      <c r="J31" s="402"/>
      <c r="K31" s="402"/>
      <c r="L31" s="402"/>
      <c r="M31" s="402"/>
      <c r="N31" s="402"/>
      <c r="O31" s="402"/>
      <c r="P31" s="402"/>
      <c r="Q31" s="402"/>
      <c r="R31" s="403"/>
      <c r="S31" s="114"/>
      <c r="T31" s="114"/>
      <c r="U31" s="114"/>
      <c r="V31" s="114"/>
      <c r="W31" s="114"/>
    </row>
    <row r="32" spans="1:25" ht="36.75" customHeight="1" x14ac:dyDescent="0.3">
      <c r="A32" s="114"/>
      <c r="B32" s="426" t="s">
        <v>78</v>
      </c>
      <c r="C32" s="426"/>
      <c r="D32" s="417" t="s">
        <v>77</v>
      </c>
      <c r="E32" s="419"/>
      <c r="F32" s="419"/>
      <c r="G32" s="419"/>
      <c r="H32" s="419"/>
      <c r="I32" s="419"/>
      <c r="J32" s="419"/>
      <c r="K32" s="419"/>
      <c r="L32" s="419"/>
      <c r="M32" s="419"/>
      <c r="N32" s="419"/>
      <c r="O32" s="419"/>
      <c r="P32" s="419"/>
      <c r="Q32" s="154"/>
      <c r="R32" s="156" t="s">
        <v>50</v>
      </c>
      <c r="S32" s="114"/>
      <c r="T32" s="114"/>
      <c r="U32" s="114"/>
      <c r="V32" s="185" t="s">
        <v>392</v>
      </c>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153"/>
      <c r="R33" s="138"/>
      <c r="S33" s="114"/>
      <c r="T33" s="114"/>
      <c r="U33" s="114"/>
      <c r="V33" s="324"/>
      <c r="W33" s="114"/>
    </row>
    <row r="34" spans="1:26" s="13" customFormat="1" ht="30" customHeight="1" x14ac:dyDescent="0.3">
      <c r="A34" s="114"/>
      <c r="B34" s="432"/>
      <c r="C34" s="432"/>
      <c r="D34" s="393"/>
      <c r="E34" s="394"/>
      <c r="F34" s="394"/>
      <c r="G34" s="394"/>
      <c r="H34" s="394"/>
      <c r="I34" s="394"/>
      <c r="J34" s="394"/>
      <c r="K34" s="394"/>
      <c r="L34" s="394"/>
      <c r="M34" s="394"/>
      <c r="N34" s="394"/>
      <c r="O34" s="394"/>
      <c r="P34" s="394"/>
      <c r="Q34" s="153"/>
      <c r="R34" s="138"/>
      <c r="S34" s="114"/>
      <c r="T34" s="114"/>
      <c r="U34" s="114"/>
      <c r="V34" s="324">
        <f t="shared" ref="V34" si="11">((M34)+((M34*P34)))*U34</f>
        <v>0</v>
      </c>
      <c r="W34" s="114"/>
    </row>
    <row r="35" spans="1:26" ht="18.600000000000001" customHeight="1" x14ac:dyDescent="0.3">
      <c r="A35" s="114"/>
      <c r="B35" s="423" t="s">
        <v>56</v>
      </c>
      <c r="C35" s="424"/>
      <c r="D35" s="424"/>
      <c r="E35" s="424"/>
      <c r="F35" s="424"/>
      <c r="G35" s="424"/>
      <c r="H35" s="424"/>
      <c r="I35" s="424"/>
      <c r="J35" s="424"/>
      <c r="K35" s="424"/>
      <c r="L35" s="424"/>
      <c r="M35" s="424"/>
      <c r="N35" s="424"/>
      <c r="O35" s="424"/>
      <c r="P35" s="424"/>
      <c r="Q35" s="425"/>
      <c r="R35" s="134">
        <f>R33+R34</f>
        <v>0</v>
      </c>
      <c r="S35" s="114"/>
      <c r="T35" s="114"/>
      <c r="U35" s="114"/>
      <c r="V35" s="134">
        <f>SUM(V33:V34)</f>
        <v>0</v>
      </c>
      <c r="W35" s="114"/>
    </row>
    <row r="36" spans="1:26" ht="15.75" customHeight="1" x14ac:dyDescent="0.3">
      <c r="A36" s="114"/>
      <c r="B36" s="401" t="s">
        <v>69</v>
      </c>
      <c r="C36" s="402"/>
      <c r="D36" s="402"/>
      <c r="E36" s="402"/>
      <c r="F36" s="402"/>
      <c r="G36" s="402"/>
      <c r="H36" s="402"/>
      <c r="I36" s="402"/>
      <c r="J36" s="402"/>
      <c r="K36" s="402"/>
      <c r="L36" s="402"/>
      <c r="M36" s="402"/>
      <c r="N36" s="402"/>
      <c r="O36" s="402"/>
      <c r="P36" s="402"/>
      <c r="Q36" s="402"/>
      <c r="R36" s="403"/>
      <c r="S36" s="114"/>
      <c r="T36" s="114"/>
      <c r="U36" s="114"/>
      <c r="V36" s="114"/>
      <c r="W36" s="114"/>
    </row>
    <row r="37" spans="1:26" ht="16.5" customHeight="1" x14ac:dyDescent="0.3">
      <c r="A37" s="114"/>
      <c r="B37" s="414"/>
      <c r="C37" s="415"/>
      <c r="D37" s="415" t="s">
        <v>54</v>
      </c>
      <c r="E37" s="415"/>
      <c r="F37" s="415"/>
      <c r="G37" s="415"/>
      <c r="H37" s="415"/>
      <c r="I37" s="415"/>
      <c r="J37" s="415"/>
      <c r="K37" s="415"/>
      <c r="L37" s="415"/>
      <c r="M37" s="415"/>
      <c r="N37" s="415"/>
      <c r="O37" s="415"/>
      <c r="P37" s="415"/>
      <c r="Q37" s="416"/>
      <c r="R37" s="156" t="s">
        <v>55</v>
      </c>
      <c r="S37" s="114"/>
      <c r="T37" s="114"/>
      <c r="U37" s="114"/>
      <c r="V37" s="114"/>
      <c r="W37" s="114"/>
    </row>
    <row r="38" spans="1:26" s="13" customFormat="1" ht="30" customHeight="1" x14ac:dyDescent="0.3">
      <c r="A38" s="114"/>
      <c r="B38" s="430" t="s">
        <v>79</v>
      </c>
      <c r="C38" s="430"/>
      <c r="D38" s="431"/>
      <c r="E38" s="431"/>
      <c r="F38" s="431"/>
      <c r="G38" s="431"/>
      <c r="H38" s="431"/>
      <c r="I38" s="431"/>
      <c r="J38" s="431"/>
      <c r="K38" s="431"/>
      <c r="L38" s="431"/>
      <c r="M38" s="431"/>
      <c r="N38" s="431"/>
      <c r="O38" s="431"/>
      <c r="P38" s="431"/>
      <c r="Q38" s="431"/>
      <c r="R38" s="139">
        <f>ROUND(Q15,0)</f>
        <v>0</v>
      </c>
      <c r="S38" s="114"/>
      <c r="T38" s="114"/>
      <c r="U38" s="114"/>
      <c r="V38" s="114"/>
      <c r="W38" s="114"/>
    </row>
    <row r="39" spans="1:26" s="13" customFormat="1" ht="30" customHeight="1" x14ac:dyDescent="0.3">
      <c r="A39" s="114"/>
      <c r="B39" s="430" t="s">
        <v>80</v>
      </c>
      <c r="C39" s="430"/>
      <c r="D39" s="431"/>
      <c r="E39" s="431"/>
      <c r="F39" s="431"/>
      <c r="G39" s="431"/>
      <c r="H39" s="431"/>
      <c r="I39" s="431"/>
      <c r="J39" s="431"/>
      <c r="K39" s="431"/>
      <c r="L39" s="431"/>
      <c r="M39" s="431"/>
      <c r="N39" s="431"/>
      <c r="O39" s="431"/>
      <c r="P39" s="431"/>
      <c r="Q39" s="431"/>
      <c r="R39" s="139">
        <f>ROUND(Q25,0)</f>
        <v>0</v>
      </c>
      <c r="S39" s="114"/>
      <c r="T39" s="114"/>
      <c r="U39" s="114"/>
      <c r="V39" s="114"/>
      <c r="W39" s="114"/>
    </row>
    <row r="40" spans="1:26" s="13" customFormat="1" ht="30" customHeight="1" x14ac:dyDescent="0.3">
      <c r="A40" s="114"/>
      <c r="B40" s="430" t="s">
        <v>81</v>
      </c>
      <c r="C40" s="430"/>
      <c r="D40" s="431"/>
      <c r="E40" s="431"/>
      <c r="F40" s="431"/>
      <c r="G40" s="431"/>
      <c r="H40" s="431"/>
      <c r="I40" s="431"/>
      <c r="J40" s="431"/>
      <c r="K40" s="431"/>
      <c r="L40" s="431"/>
      <c r="M40" s="431"/>
      <c r="N40" s="431"/>
      <c r="O40" s="431"/>
      <c r="P40" s="431"/>
      <c r="Q40" s="431"/>
      <c r="R40" s="139">
        <f>ROUND(Q30,0)</f>
        <v>0</v>
      </c>
      <c r="S40" s="114"/>
      <c r="T40" s="114"/>
      <c r="U40" s="114"/>
      <c r="V40" s="114"/>
      <c r="W40" s="114"/>
    </row>
    <row r="41" spans="1:26" ht="18.600000000000001" customHeight="1" x14ac:dyDescent="0.3">
      <c r="A41" s="114"/>
      <c r="B41" s="411" t="s">
        <v>60</v>
      </c>
      <c r="C41" s="412"/>
      <c r="D41" s="412"/>
      <c r="E41" s="412"/>
      <c r="F41" s="412"/>
      <c r="G41" s="412"/>
      <c r="H41" s="412"/>
      <c r="I41" s="412"/>
      <c r="J41" s="412"/>
      <c r="K41" s="412"/>
      <c r="L41" s="412"/>
      <c r="M41" s="412"/>
      <c r="N41" s="412"/>
      <c r="O41" s="412"/>
      <c r="P41" s="412"/>
      <c r="Q41" s="413"/>
      <c r="R41" s="140">
        <f>SUM(R38:R40)</f>
        <v>0</v>
      </c>
      <c r="S41" s="114"/>
      <c r="T41" s="114"/>
      <c r="U41" s="114"/>
      <c r="V41" s="114"/>
      <c r="W41" s="114"/>
    </row>
    <row r="42" spans="1:26" ht="15.75" customHeight="1" x14ac:dyDescent="0.3">
      <c r="A42" s="114"/>
      <c r="B42" s="408" t="s">
        <v>70</v>
      </c>
      <c r="C42" s="409"/>
      <c r="D42" s="409"/>
      <c r="E42" s="409"/>
      <c r="F42" s="409"/>
      <c r="G42" s="409"/>
      <c r="H42" s="409"/>
      <c r="I42" s="409"/>
      <c r="J42" s="409"/>
      <c r="K42" s="409"/>
      <c r="L42" s="409"/>
      <c r="M42" s="409"/>
      <c r="N42" s="409"/>
      <c r="O42" s="409"/>
      <c r="P42" s="409"/>
      <c r="Q42" s="409"/>
      <c r="R42" s="410"/>
      <c r="S42" s="114"/>
      <c r="T42" s="114"/>
      <c r="U42" s="114"/>
      <c r="V42" s="114"/>
      <c r="W42" s="114"/>
    </row>
    <row r="43" spans="1:26" ht="49.5" customHeight="1" x14ac:dyDescent="0.3">
      <c r="A43" s="114"/>
      <c r="B43" s="436" t="s">
        <v>372</v>
      </c>
      <c r="C43" s="437"/>
      <c r="D43" s="442" t="s">
        <v>373</v>
      </c>
      <c r="E43" s="440"/>
      <c r="F43" s="440" t="s">
        <v>122</v>
      </c>
      <c r="G43" s="440"/>
      <c r="H43" s="440"/>
      <c r="I43" s="440"/>
      <c r="J43" s="440"/>
      <c r="K43" s="440"/>
      <c r="L43" s="440"/>
      <c r="M43" s="441"/>
      <c r="N43" s="160" t="s">
        <v>58</v>
      </c>
      <c r="O43" s="161"/>
      <c r="P43" s="141" t="s">
        <v>59</v>
      </c>
      <c r="Q43" s="142"/>
      <c r="R43" s="115" t="s">
        <v>50</v>
      </c>
      <c r="S43" s="114"/>
      <c r="T43" s="114"/>
      <c r="U43" s="114"/>
      <c r="V43" s="185" t="s">
        <v>391</v>
      </c>
      <c r="W43" s="114"/>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ROUND(N44*P44,0)</f>
        <v>0</v>
      </c>
      <c r="S44" s="114"/>
      <c r="T44" s="176">
        <f>IF(B44="Sub Grantee",R44,0)</f>
        <v>0</v>
      </c>
      <c r="U44" s="114"/>
      <c r="V44" s="324"/>
      <c r="W44" s="114"/>
      <c r="Y44" s="176">
        <f t="shared" ref="Y44:Z47" si="12">IF(A44="Sub Grantee",C44,0)</f>
        <v>0</v>
      </c>
      <c r="Z44" s="176">
        <f t="shared" si="12"/>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ref="R45:R47" si="13">ROUND(N45*P45,0)</f>
        <v>0</v>
      </c>
      <c r="S45" s="114"/>
      <c r="T45" s="176">
        <f t="shared" ref="T45:T47" si="14">IF(B45="Sub Grantee",R45,0)</f>
        <v>0</v>
      </c>
      <c r="U45" s="114"/>
      <c r="V45" s="324">
        <v>0</v>
      </c>
      <c r="W45" s="114"/>
      <c r="Y45" s="176">
        <f t="shared" si="12"/>
        <v>0</v>
      </c>
      <c r="Z45" s="176">
        <f t="shared" si="12"/>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3"/>
        <v>0</v>
      </c>
      <c r="S46" s="114"/>
      <c r="T46" s="176">
        <f t="shared" si="14"/>
        <v>0</v>
      </c>
      <c r="U46" s="114"/>
      <c r="V46" s="324">
        <v>0</v>
      </c>
      <c r="W46" s="114"/>
      <c r="Y46" s="176">
        <f t="shared" si="12"/>
        <v>0</v>
      </c>
      <c r="Z46" s="176">
        <f t="shared" si="12"/>
        <v>0</v>
      </c>
    </row>
    <row r="47" spans="1:26" ht="39.950000000000003" customHeight="1" x14ac:dyDescent="0.3">
      <c r="A47" s="114"/>
      <c r="B47" s="438"/>
      <c r="C47" s="438"/>
      <c r="D47" s="439"/>
      <c r="E47" s="439"/>
      <c r="F47" s="439"/>
      <c r="G47" s="439"/>
      <c r="H47" s="439"/>
      <c r="I47" s="439"/>
      <c r="J47" s="439"/>
      <c r="K47" s="439"/>
      <c r="L47" s="439"/>
      <c r="M47" s="439"/>
      <c r="N47" s="158"/>
      <c r="O47" s="159"/>
      <c r="P47" s="184"/>
      <c r="Q47" s="135"/>
      <c r="R47" s="143">
        <f t="shared" si="13"/>
        <v>0</v>
      </c>
      <c r="S47" s="114"/>
      <c r="T47" s="176">
        <f t="shared" si="14"/>
        <v>0</v>
      </c>
      <c r="U47" s="114"/>
      <c r="V47" s="324">
        <v>0</v>
      </c>
      <c r="W47" s="114"/>
      <c r="Y47" s="176">
        <f t="shared" si="12"/>
        <v>0</v>
      </c>
      <c r="Z47" s="176">
        <f t="shared" si="12"/>
        <v>0</v>
      </c>
    </row>
    <row r="48" spans="1:26" ht="18.600000000000001" customHeight="1" x14ac:dyDescent="0.3">
      <c r="A48" s="114"/>
      <c r="B48" s="433" t="s">
        <v>62</v>
      </c>
      <c r="C48" s="434"/>
      <c r="D48" s="434"/>
      <c r="E48" s="434"/>
      <c r="F48" s="434"/>
      <c r="G48" s="434"/>
      <c r="H48" s="434"/>
      <c r="I48" s="434"/>
      <c r="J48" s="434"/>
      <c r="K48" s="434"/>
      <c r="L48" s="434"/>
      <c r="M48" s="434"/>
      <c r="N48" s="434"/>
      <c r="O48" s="434"/>
      <c r="P48" s="434"/>
      <c r="Q48" s="435"/>
      <c r="R48" s="143">
        <f>SUM(R44:R47)</f>
        <v>0</v>
      </c>
      <c r="S48" s="114"/>
      <c r="T48" s="176">
        <f>SUM(T44:T47)</f>
        <v>0</v>
      </c>
      <c r="U48" s="114"/>
      <c r="V48" s="134">
        <f>SUM(V44:V47)</f>
        <v>0</v>
      </c>
      <c r="W48" s="114"/>
    </row>
    <row r="49" spans="1:23" ht="15.75" customHeight="1" x14ac:dyDescent="0.3">
      <c r="A49" s="114"/>
      <c r="B49" s="408" t="s">
        <v>71</v>
      </c>
      <c r="C49" s="409"/>
      <c r="D49" s="409"/>
      <c r="E49" s="409"/>
      <c r="F49" s="409"/>
      <c r="G49" s="409"/>
      <c r="H49" s="409"/>
      <c r="I49" s="409"/>
      <c r="J49" s="409"/>
      <c r="K49" s="409"/>
      <c r="L49" s="409"/>
      <c r="M49" s="409"/>
      <c r="N49" s="409"/>
      <c r="O49" s="409"/>
      <c r="P49" s="409"/>
      <c r="Q49" s="409"/>
      <c r="R49" s="410"/>
      <c r="S49" s="114"/>
      <c r="T49" s="114"/>
      <c r="U49" s="114"/>
      <c r="V49" s="186"/>
      <c r="W49" s="114"/>
    </row>
    <row r="50" spans="1:23" ht="49.5" customHeight="1" x14ac:dyDescent="0.3">
      <c r="A50" s="114"/>
      <c r="B50" s="427" t="s">
        <v>57</v>
      </c>
      <c r="C50" s="429"/>
      <c r="D50" s="427" t="s">
        <v>61</v>
      </c>
      <c r="E50" s="428"/>
      <c r="F50" s="428"/>
      <c r="G50" s="428"/>
      <c r="H50" s="428"/>
      <c r="I50" s="428"/>
      <c r="J50" s="428"/>
      <c r="K50" s="428"/>
      <c r="L50" s="428"/>
      <c r="M50" s="428"/>
      <c r="N50" s="428"/>
      <c r="O50" s="428"/>
      <c r="P50" s="428"/>
      <c r="Q50" s="429"/>
      <c r="R50" s="156" t="s">
        <v>50</v>
      </c>
      <c r="S50" s="114"/>
      <c r="T50" s="114"/>
      <c r="U50" s="114"/>
      <c r="V50" s="185" t="s">
        <v>390</v>
      </c>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324"/>
      <c r="W53" s="114"/>
    </row>
    <row r="54" spans="1:23" ht="18" customHeight="1" x14ac:dyDescent="0.3">
      <c r="A54" s="114"/>
      <c r="B54" s="411" t="s">
        <v>64</v>
      </c>
      <c r="C54" s="412"/>
      <c r="D54" s="412"/>
      <c r="E54" s="412"/>
      <c r="F54" s="412"/>
      <c r="G54" s="412"/>
      <c r="H54" s="412"/>
      <c r="I54" s="412"/>
      <c r="J54" s="412"/>
      <c r="K54" s="412"/>
      <c r="L54" s="412"/>
      <c r="M54" s="412"/>
      <c r="N54" s="412"/>
      <c r="O54" s="412"/>
      <c r="P54" s="412"/>
      <c r="Q54" s="413"/>
      <c r="R54" s="128">
        <f>SUM(R51:R53)</f>
        <v>0</v>
      </c>
      <c r="S54" s="114"/>
      <c r="T54" s="114"/>
      <c r="U54" s="114"/>
      <c r="V54" s="134">
        <f>SUM(V51:V53)</f>
        <v>0</v>
      </c>
      <c r="W54" s="114"/>
    </row>
    <row r="55" spans="1:23" ht="15.75" customHeight="1" x14ac:dyDescent="0.3">
      <c r="A55" s="114"/>
      <c r="B55" s="401" t="s">
        <v>72</v>
      </c>
      <c r="C55" s="402"/>
      <c r="D55" s="402"/>
      <c r="E55" s="402"/>
      <c r="F55" s="402"/>
      <c r="G55" s="402"/>
      <c r="H55" s="402"/>
      <c r="I55" s="402"/>
      <c r="J55" s="402"/>
      <c r="K55" s="402"/>
      <c r="L55" s="402"/>
      <c r="M55" s="402"/>
      <c r="N55" s="402"/>
      <c r="O55" s="402"/>
      <c r="P55" s="402"/>
      <c r="Q55" s="402"/>
      <c r="R55" s="403"/>
      <c r="S55" s="114"/>
      <c r="T55" s="114"/>
      <c r="U55" s="114"/>
      <c r="V55" s="114"/>
      <c r="W55" s="114"/>
    </row>
    <row r="56" spans="1:23" s="13" customFormat="1" ht="33.75" customHeight="1" x14ac:dyDescent="0.3">
      <c r="A56" s="114"/>
      <c r="B56" s="397" t="s">
        <v>376</v>
      </c>
      <c r="C56" s="397"/>
      <c r="D56" s="397" t="s">
        <v>374</v>
      </c>
      <c r="E56" s="397"/>
      <c r="F56" s="398" t="s">
        <v>375</v>
      </c>
      <c r="G56" s="399"/>
      <c r="H56" s="399"/>
      <c r="I56" s="399"/>
      <c r="J56" s="399"/>
      <c r="K56" s="399"/>
      <c r="L56" s="399"/>
      <c r="M56" s="400"/>
      <c r="N56" s="177" t="s">
        <v>63</v>
      </c>
      <c r="O56" s="145"/>
      <c r="P56" s="177" t="s">
        <v>142</v>
      </c>
      <c r="Q56" s="177" t="s">
        <v>59</v>
      </c>
      <c r="R56" s="178" t="s">
        <v>55</v>
      </c>
      <c r="S56" s="114"/>
      <c r="T56" s="114"/>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2"/>
      <c r="Q57" s="179"/>
      <c r="R57" s="143">
        <f>ROUND(N57*P57,0)</f>
        <v>0</v>
      </c>
      <c r="S57" s="114"/>
      <c r="T57" s="176">
        <f>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3"/>
      <c r="Q58" s="179"/>
      <c r="R58" s="143">
        <f>ROUND(N58*P58,0)</f>
        <v>0</v>
      </c>
      <c r="S58" s="114"/>
      <c r="T58" s="176">
        <f t="shared" ref="T58:T59" si="15">IF(B58="Yes",R58,0)</f>
        <v>0</v>
      </c>
      <c r="U58" s="114"/>
      <c r="V58" s="114"/>
      <c r="W58" s="114"/>
    </row>
    <row r="59" spans="1:23" s="13" customFormat="1" ht="33.75" customHeight="1" x14ac:dyDescent="0.3">
      <c r="A59" s="114"/>
      <c r="B59" s="396"/>
      <c r="C59" s="396"/>
      <c r="D59" s="396"/>
      <c r="E59" s="396"/>
      <c r="F59" s="396"/>
      <c r="G59" s="396"/>
      <c r="H59" s="396"/>
      <c r="I59" s="396"/>
      <c r="J59" s="396"/>
      <c r="K59" s="396"/>
      <c r="L59" s="396"/>
      <c r="M59" s="396"/>
      <c r="N59" s="321"/>
      <c r="O59" s="246"/>
      <c r="P59" s="322"/>
      <c r="Q59" s="179"/>
      <c r="R59" s="143">
        <f>ROUND(N59*P59,0)</f>
        <v>0</v>
      </c>
      <c r="S59" s="114"/>
      <c r="T59" s="176">
        <f t="shared" si="15"/>
        <v>0</v>
      </c>
      <c r="U59" s="114"/>
      <c r="V59" s="114"/>
      <c r="W59" s="114"/>
    </row>
    <row r="60" spans="1:23" ht="18" customHeight="1" x14ac:dyDescent="0.3">
      <c r="A60" s="114"/>
      <c r="B60" s="411" t="s">
        <v>66</v>
      </c>
      <c r="C60" s="412"/>
      <c r="D60" s="412"/>
      <c r="E60" s="412"/>
      <c r="F60" s="412"/>
      <c r="G60" s="412"/>
      <c r="H60" s="412"/>
      <c r="I60" s="412"/>
      <c r="J60" s="412"/>
      <c r="K60" s="412"/>
      <c r="L60" s="412"/>
      <c r="M60" s="412"/>
      <c r="N60" s="412"/>
      <c r="O60" s="412"/>
      <c r="P60" s="413"/>
      <c r="Q60" s="136"/>
      <c r="R60" s="128">
        <f>SUM(R57:R59)</f>
        <v>0</v>
      </c>
      <c r="S60" s="114"/>
      <c r="T60" s="152">
        <f>SUM(T57:T59)</f>
        <v>0</v>
      </c>
      <c r="U60" s="114"/>
      <c r="V60" s="114"/>
      <c r="W60" s="114"/>
    </row>
    <row r="61" spans="1:23" ht="15.75" customHeight="1" x14ac:dyDescent="0.3">
      <c r="A61" s="114"/>
      <c r="B61" s="401" t="s">
        <v>73</v>
      </c>
      <c r="C61" s="402"/>
      <c r="D61" s="402"/>
      <c r="E61" s="402"/>
      <c r="F61" s="402"/>
      <c r="G61" s="402"/>
      <c r="H61" s="402"/>
      <c r="I61" s="402"/>
      <c r="J61" s="402"/>
      <c r="K61" s="402"/>
      <c r="L61" s="402"/>
      <c r="M61" s="402"/>
      <c r="N61" s="402"/>
      <c r="O61" s="402"/>
      <c r="P61" s="402"/>
      <c r="Q61" s="402"/>
      <c r="R61" s="403"/>
      <c r="S61" s="114"/>
      <c r="T61" s="114"/>
      <c r="U61" s="114"/>
      <c r="V61" s="186"/>
      <c r="W61" s="114"/>
    </row>
    <row r="62" spans="1:23" ht="27.75" customHeight="1" x14ac:dyDescent="0.3">
      <c r="A62" s="114"/>
      <c r="B62" s="470" t="s">
        <v>82</v>
      </c>
      <c r="C62" s="470"/>
      <c r="D62" s="471" t="s">
        <v>65</v>
      </c>
      <c r="E62" s="472"/>
      <c r="F62" s="472"/>
      <c r="G62" s="472"/>
      <c r="H62" s="472"/>
      <c r="I62" s="472"/>
      <c r="J62" s="472"/>
      <c r="K62" s="472"/>
      <c r="L62" s="472"/>
      <c r="M62" s="472"/>
      <c r="N62" s="472"/>
      <c r="O62" s="472"/>
      <c r="P62" s="472"/>
      <c r="Q62" s="473"/>
      <c r="R62" s="156" t="s">
        <v>50</v>
      </c>
      <c r="S62" s="114"/>
      <c r="T62" s="114"/>
      <c r="U62" s="114"/>
      <c r="V62" s="185" t="s">
        <v>389</v>
      </c>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39.950000000000003" customHeight="1" x14ac:dyDescent="0.3">
      <c r="A65" s="114"/>
      <c r="B65" s="467"/>
      <c r="C65" s="468"/>
      <c r="D65" s="467"/>
      <c r="E65" s="469"/>
      <c r="F65" s="469"/>
      <c r="G65" s="469"/>
      <c r="H65" s="469"/>
      <c r="I65" s="469"/>
      <c r="J65" s="469"/>
      <c r="K65" s="469"/>
      <c r="L65" s="469"/>
      <c r="M65" s="469"/>
      <c r="N65" s="469"/>
      <c r="O65" s="469"/>
      <c r="P65" s="469"/>
      <c r="Q65" s="468"/>
      <c r="R65" s="144"/>
      <c r="S65" s="114"/>
      <c r="T65" s="114"/>
      <c r="U65" s="114"/>
      <c r="V65" s="324">
        <v>0</v>
      </c>
      <c r="W65" s="114"/>
    </row>
    <row r="66" spans="1:23" ht="19.350000000000001" customHeight="1" x14ac:dyDescent="0.3">
      <c r="A66" s="114"/>
      <c r="B66" s="411" t="s">
        <v>83</v>
      </c>
      <c r="C66" s="412"/>
      <c r="D66" s="412"/>
      <c r="E66" s="412"/>
      <c r="F66" s="412"/>
      <c r="G66" s="412"/>
      <c r="H66" s="412"/>
      <c r="I66" s="412"/>
      <c r="J66" s="412"/>
      <c r="K66" s="412"/>
      <c r="L66" s="412"/>
      <c r="M66" s="412"/>
      <c r="N66" s="412"/>
      <c r="O66" s="412"/>
      <c r="P66" s="412"/>
      <c r="Q66" s="413"/>
      <c r="R66" s="128">
        <f>SUM(R63:R65)</f>
        <v>0</v>
      </c>
      <c r="S66" s="114"/>
      <c r="T66" s="114"/>
      <c r="U66" s="114"/>
      <c r="V66" s="134">
        <f>SUM(V63:V65)</f>
        <v>0</v>
      </c>
      <c r="W66" s="114"/>
    </row>
    <row r="67" spans="1:23" ht="15.75" customHeight="1" x14ac:dyDescent="0.3">
      <c r="A67" s="114"/>
      <c r="B67" s="462" t="s">
        <v>74</v>
      </c>
      <c r="C67" s="463"/>
      <c r="D67" s="463"/>
      <c r="E67" s="463"/>
      <c r="F67" s="463"/>
      <c r="G67" s="463"/>
      <c r="H67" s="463"/>
      <c r="I67" s="463"/>
      <c r="J67" s="463"/>
      <c r="K67" s="463"/>
      <c r="L67" s="463"/>
      <c r="M67" s="463"/>
      <c r="N67" s="463"/>
      <c r="O67" s="463"/>
      <c r="P67" s="463"/>
      <c r="Q67" s="463"/>
      <c r="R67" s="403"/>
      <c r="S67" s="114"/>
      <c r="T67" s="114"/>
      <c r="U67" s="114"/>
      <c r="V67" s="114"/>
      <c r="W67" s="114"/>
    </row>
    <row r="68" spans="1:23" ht="15.75" customHeight="1" x14ac:dyDescent="0.3">
      <c r="A68" s="114"/>
      <c r="B68" s="345"/>
      <c r="C68" s="346"/>
      <c r="D68" s="346"/>
      <c r="E68" s="346"/>
      <c r="F68" s="346"/>
      <c r="G68" s="346"/>
      <c r="H68" s="346"/>
      <c r="I68" s="346"/>
      <c r="J68" s="346"/>
      <c r="K68" s="346"/>
      <c r="L68" s="346"/>
      <c r="M68" s="346"/>
      <c r="N68" s="346"/>
      <c r="O68" s="346"/>
      <c r="P68" s="346"/>
      <c r="Q68" s="346"/>
      <c r="R68" s="316"/>
      <c r="S68" s="114"/>
      <c r="T68" s="114"/>
      <c r="U68" s="114"/>
      <c r="V68" s="114"/>
      <c r="W68" s="114"/>
    </row>
    <row r="69" spans="1:23" ht="15.75" customHeight="1" x14ac:dyDescent="0.3">
      <c r="A69" s="114"/>
      <c r="B69" s="344"/>
      <c r="C69" s="446" t="s">
        <v>528</v>
      </c>
      <c r="D69" s="446"/>
      <c r="E69" s="446"/>
      <c r="F69" s="446"/>
      <c r="G69" s="446"/>
      <c r="H69" s="341"/>
      <c r="I69" s="447" t="s">
        <v>529</v>
      </c>
      <c r="J69" s="448"/>
      <c r="K69" s="448"/>
      <c r="L69" s="448"/>
      <c r="M69" s="448"/>
      <c r="N69" s="488"/>
      <c r="O69" s="489"/>
      <c r="P69" s="490"/>
      <c r="Q69" s="317"/>
      <c r="R69" s="146"/>
      <c r="S69" s="114"/>
      <c r="T69" s="114"/>
      <c r="U69" s="114"/>
      <c r="V69" s="114"/>
      <c r="W69" s="114"/>
    </row>
    <row r="70" spans="1:23" ht="15.75" hidden="1" customHeight="1" x14ac:dyDescent="0.3">
      <c r="A70" s="114"/>
      <c r="B70" s="344"/>
      <c r="C70" s="346"/>
      <c r="D70" s="346"/>
      <c r="E70" s="346"/>
      <c r="F70" s="346"/>
      <c r="G70" s="346"/>
      <c r="H70" s="341"/>
      <c r="I70" s="477" t="s">
        <v>138</v>
      </c>
      <c r="J70" s="452"/>
      <c r="K70" s="452"/>
      <c r="L70" s="452"/>
      <c r="M70" s="452"/>
      <c r="N70" s="443" t="e">
        <f>(R66+R60+R54+R48+R41+R35+R30+R25+R15)-#REF!</f>
        <v>#REF!</v>
      </c>
      <c r="O70" s="443"/>
      <c r="P70" s="444"/>
      <c r="Q70" s="317"/>
      <c r="R70" s="146"/>
      <c r="S70" s="114"/>
      <c r="T70" s="114"/>
      <c r="U70" s="114"/>
      <c r="V70" s="114"/>
      <c r="W70" s="114"/>
    </row>
    <row r="71" spans="1:23" ht="15.75" hidden="1" customHeight="1" x14ac:dyDescent="0.3">
      <c r="A71" s="114"/>
      <c r="B71" s="344" t="s">
        <v>139</v>
      </c>
      <c r="C71" s="310"/>
      <c r="D71" s="310"/>
      <c r="E71" s="310"/>
      <c r="F71" s="310"/>
      <c r="G71" s="314"/>
      <c r="H71" s="341"/>
      <c r="I71" s="343"/>
      <c r="J71" s="340"/>
      <c r="K71" s="340"/>
      <c r="L71" s="340"/>
      <c r="M71" s="340"/>
      <c r="N71" s="445" t="e">
        <f>(N69+1)*N70</f>
        <v>#REF!</v>
      </c>
      <c r="O71" s="443"/>
      <c r="P71" s="444"/>
      <c r="Q71" s="317"/>
      <c r="R71" s="146"/>
      <c r="S71" s="114"/>
      <c r="T71" s="114"/>
      <c r="U71" s="114"/>
      <c r="V71" s="114"/>
      <c r="W71" s="114"/>
    </row>
    <row r="72" spans="1:23" ht="15.75" customHeight="1" x14ac:dyDescent="0.3">
      <c r="A72" s="114"/>
      <c r="B72" s="344"/>
      <c r="C72" s="446" t="s">
        <v>467</v>
      </c>
      <c r="D72" s="446"/>
      <c r="E72" s="446"/>
      <c r="F72" s="446"/>
      <c r="G72" s="348">
        <f>F87</f>
        <v>0</v>
      </c>
      <c r="H72" s="341"/>
      <c r="I72" s="446" t="s">
        <v>581</v>
      </c>
      <c r="J72" s="446"/>
      <c r="K72" s="446"/>
      <c r="L72" s="446"/>
      <c r="M72" s="446"/>
      <c r="N72" s="454">
        <f>(R80+R66+R60+R54+R48+R41+R35+R30+R25+R15)-F94</f>
        <v>0</v>
      </c>
      <c r="O72" s="454"/>
      <c r="P72" s="454"/>
      <c r="Q72" s="317"/>
      <c r="R72" s="146"/>
      <c r="S72" s="114"/>
      <c r="T72" s="114"/>
      <c r="U72" s="114"/>
      <c r="V72" s="114"/>
      <c r="W72" s="114"/>
    </row>
    <row r="73" spans="1:23" ht="15.75" customHeight="1" x14ac:dyDescent="0.3">
      <c r="A73" s="114"/>
      <c r="B73" s="344"/>
      <c r="C73" s="446" t="s">
        <v>530</v>
      </c>
      <c r="D73" s="446"/>
      <c r="E73" s="446"/>
      <c r="F73" s="446"/>
      <c r="G73" s="348">
        <f>F88+F89+F90+F91</f>
        <v>0</v>
      </c>
      <c r="H73" s="341"/>
      <c r="I73" s="446" t="s">
        <v>582</v>
      </c>
      <c r="J73" s="446"/>
      <c r="K73" s="446"/>
      <c r="L73" s="446"/>
      <c r="M73" s="446"/>
      <c r="N73" s="454">
        <f>'Indirect Cost Calculator'!D13</f>
        <v>0</v>
      </c>
      <c r="O73" s="454"/>
      <c r="P73" s="454"/>
      <c r="Q73" s="317"/>
      <c r="R73" s="146"/>
      <c r="S73" s="114"/>
      <c r="T73" s="114"/>
      <c r="U73" s="114"/>
      <c r="V73" s="114"/>
      <c r="W73" s="114"/>
    </row>
    <row r="74" spans="1:23" ht="15.75" customHeight="1" x14ac:dyDescent="0.3">
      <c r="A74" s="114"/>
      <c r="B74" s="344"/>
      <c r="C74" s="446" t="s">
        <v>468</v>
      </c>
      <c r="D74" s="446"/>
      <c r="E74" s="446"/>
      <c r="F74" s="446"/>
      <c r="G74" s="315">
        <f>F92</f>
        <v>0</v>
      </c>
      <c r="H74" s="341"/>
      <c r="I74" s="447" t="s">
        <v>137</v>
      </c>
      <c r="J74" s="448"/>
      <c r="K74" s="448"/>
      <c r="L74" s="448"/>
      <c r="M74" s="448"/>
      <c r="N74" s="449">
        <f>'IET IELCE Sub IDC Calc'!D13</f>
        <v>0</v>
      </c>
      <c r="O74" s="450"/>
      <c r="P74" s="451"/>
      <c r="Q74" s="317"/>
      <c r="R74" s="146"/>
      <c r="S74" s="114"/>
      <c r="T74" s="114"/>
      <c r="U74" s="114"/>
      <c r="V74" s="114"/>
      <c r="W74" s="114"/>
    </row>
    <row r="75" spans="1:23" ht="16.5" customHeight="1" x14ac:dyDescent="0.3">
      <c r="A75" s="114"/>
      <c r="B75" s="344"/>
      <c r="C75" s="341"/>
      <c r="D75" s="452"/>
      <c r="E75" s="452"/>
      <c r="F75" s="452"/>
      <c r="G75" s="341"/>
      <c r="H75" s="341"/>
      <c r="I75" s="341"/>
      <c r="J75" s="341"/>
      <c r="K75" s="341"/>
      <c r="L75" s="341"/>
      <c r="M75" s="453"/>
      <c r="N75" s="453"/>
      <c r="O75" s="453"/>
      <c r="P75" s="453"/>
      <c r="Q75" s="453"/>
      <c r="R75" s="319" t="s">
        <v>55</v>
      </c>
      <c r="S75" s="114"/>
      <c r="T75" s="114"/>
      <c r="U75" s="114"/>
      <c r="V75" s="114"/>
      <c r="W75" s="114"/>
    </row>
    <row r="76" spans="1:23" x14ac:dyDescent="0.3">
      <c r="A76" s="114"/>
      <c r="B76" s="312"/>
      <c r="C76" s="455"/>
      <c r="D76" s="455"/>
      <c r="E76" s="455"/>
      <c r="F76" s="342"/>
      <c r="G76" s="342"/>
      <c r="H76" s="342"/>
      <c r="I76" s="412" t="s">
        <v>532</v>
      </c>
      <c r="J76" s="412"/>
      <c r="K76" s="412"/>
      <c r="L76" s="412"/>
      <c r="M76" s="412"/>
      <c r="N76" s="412"/>
      <c r="O76" s="412"/>
      <c r="P76" s="412"/>
      <c r="Q76" s="413"/>
      <c r="R76" s="147"/>
      <c r="S76" s="114"/>
      <c r="T76" s="114"/>
      <c r="U76" s="114"/>
      <c r="V76" s="114"/>
      <c r="W76" s="114"/>
    </row>
    <row r="77" spans="1:23" ht="15.75" customHeight="1" x14ac:dyDescent="0.3">
      <c r="A77" s="114"/>
      <c r="B77" s="462" t="s">
        <v>75</v>
      </c>
      <c r="C77" s="463"/>
      <c r="D77" s="463"/>
      <c r="E77" s="463"/>
      <c r="F77" s="463"/>
      <c r="G77" s="463"/>
      <c r="H77" s="463"/>
      <c r="I77" s="463"/>
      <c r="J77" s="463"/>
      <c r="K77" s="463"/>
      <c r="L77" s="463"/>
      <c r="M77" s="463"/>
      <c r="N77" s="463"/>
      <c r="O77" s="463"/>
      <c r="P77" s="463"/>
      <c r="Q77" s="463"/>
      <c r="R77" s="155"/>
      <c r="S77" s="114"/>
      <c r="T77" s="114"/>
      <c r="U77" s="114"/>
      <c r="V77" s="326"/>
      <c r="W77" s="114"/>
    </row>
    <row r="78" spans="1:23" ht="15.6" customHeight="1" x14ac:dyDescent="0.3">
      <c r="A78" s="114"/>
      <c r="B78" s="427" t="s">
        <v>84</v>
      </c>
      <c r="C78" s="428"/>
      <c r="D78" s="428"/>
      <c r="E78" s="428"/>
      <c r="F78" s="428"/>
      <c r="G78" s="428"/>
      <c r="H78" s="428"/>
      <c r="I78" s="428"/>
      <c r="J78" s="428"/>
      <c r="K78" s="428"/>
      <c r="L78" s="428"/>
      <c r="M78" s="428"/>
      <c r="N78" s="428"/>
      <c r="O78" s="428"/>
      <c r="P78" s="428"/>
      <c r="Q78" s="429"/>
      <c r="R78" s="154" t="s">
        <v>55</v>
      </c>
      <c r="S78" s="114"/>
      <c r="T78" s="114"/>
      <c r="U78" s="114"/>
      <c r="V78" s="185" t="s">
        <v>534</v>
      </c>
      <c r="W78" s="114"/>
    </row>
    <row r="79" spans="1:23" ht="30" customHeight="1" x14ac:dyDescent="0.3">
      <c r="A79" s="114"/>
      <c r="B79" s="464"/>
      <c r="C79" s="465"/>
      <c r="D79" s="465"/>
      <c r="E79" s="465"/>
      <c r="F79" s="465"/>
      <c r="G79" s="465"/>
      <c r="H79" s="465"/>
      <c r="I79" s="465"/>
      <c r="J79" s="465"/>
      <c r="K79" s="465"/>
      <c r="L79" s="465"/>
      <c r="M79" s="465"/>
      <c r="N79" s="465"/>
      <c r="O79" s="465"/>
      <c r="P79" s="465"/>
      <c r="Q79" s="466"/>
      <c r="R79" s="150"/>
      <c r="S79" s="114"/>
      <c r="T79" s="114"/>
      <c r="U79" s="114"/>
      <c r="V79" s="324"/>
      <c r="W79" s="114"/>
    </row>
    <row r="80" spans="1:23" ht="18.600000000000001" customHeight="1" x14ac:dyDescent="0.3">
      <c r="A80" s="114"/>
      <c r="B80" s="411" t="s">
        <v>85</v>
      </c>
      <c r="C80" s="412"/>
      <c r="D80" s="412"/>
      <c r="E80" s="412"/>
      <c r="F80" s="412"/>
      <c r="G80" s="412"/>
      <c r="H80" s="412"/>
      <c r="I80" s="412"/>
      <c r="J80" s="412"/>
      <c r="K80" s="412"/>
      <c r="L80" s="412"/>
      <c r="M80" s="412"/>
      <c r="N80" s="412"/>
      <c r="O80" s="412"/>
      <c r="P80" s="412"/>
      <c r="Q80" s="413"/>
      <c r="R80" s="149">
        <f>SUM(R79:R79)</f>
        <v>0</v>
      </c>
      <c r="S80" s="114"/>
      <c r="T80" s="114"/>
      <c r="U80" s="114"/>
      <c r="V80" s="134">
        <f>SUM(V77:V79)</f>
        <v>0</v>
      </c>
      <c r="W80" s="114"/>
    </row>
    <row r="81" spans="1:23" ht="34.5" customHeight="1" x14ac:dyDescent="0.3">
      <c r="A81" s="114"/>
      <c r="B81" s="456" t="s">
        <v>67</v>
      </c>
      <c r="C81" s="457"/>
      <c r="D81" s="457"/>
      <c r="E81" s="457"/>
      <c r="F81" s="457"/>
      <c r="G81" s="457"/>
      <c r="H81" s="457"/>
      <c r="I81" s="457"/>
      <c r="J81" s="457"/>
      <c r="K81" s="457"/>
      <c r="L81" s="457"/>
      <c r="M81" s="457"/>
      <c r="N81" s="457"/>
      <c r="O81" s="457"/>
      <c r="P81" s="457"/>
      <c r="Q81" s="458"/>
      <c r="R81" s="151">
        <f>SUM(R80+R76+R66+R60+R54+R48+R41+R35+R30+R25+R15)</f>
        <v>0</v>
      </c>
      <c r="S81" s="114"/>
      <c r="T81" s="79"/>
      <c r="U81" s="188" t="s">
        <v>388</v>
      </c>
      <c r="V81" s="134">
        <f>V80+V66+V54+V48+V35+V25</f>
        <v>0</v>
      </c>
      <c r="W81" s="114"/>
    </row>
    <row r="82" spans="1:23" ht="34.5" customHeight="1" x14ac:dyDescent="0.3">
      <c r="A82" s="114"/>
      <c r="B82" s="114"/>
      <c r="C82" s="114"/>
      <c r="D82" s="114"/>
      <c r="E82" s="114"/>
      <c r="F82" s="114"/>
      <c r="G82" s="114"/>
      <c r="H82" s="114"/>
      <c r="I82" s="114"/>
      <c r="J82" s="114"/>
      <c r="K82" s="114"/>
      <c r="L82" s="114"/>
      <c r="M82" s="114"/>
      <c r="N82" s="114"/>
      <c r="O82" s="114"/>
      <c r="P82" s="114"/>
      <c r="Q82" s="114"/>
      <c r="R82" s="114"/>
      <c r="S82" s="114"/>
      <c r="T82" s="79" t="s">
        <v>141</v>
      </c>
      <c r="U82" s="114"/>
      <c r="V82" s="114"/>
      <c r="W82" s="114"/>
    </row>
    <row r="83" spans="1:23"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row>
    <row r="85" spans="1:23" hidden="1" x14ac:dyDescent="0.3"/>
    <row r="86" spans="1:23" hidden="1" x14ac:dyDescent="0.3">
      <c r="C86" s="256" t="s">
        <v>473</v>
      </c>
      <c r="D86" s="256"/>
      <c r="E86" s="257"/>
      <c r="F86" s="258"/>
    </row>
    <row r="87" spans="1:23" hidden="1" x14ac:dyDescent="0.3">
      <c r="C87" s="256" t="s">
        <v>467</v>
      </c>
      <c r="D87" s="256"/>
      <c r="E87" s="257"/>
      <c r="F87" s="259">
        <f>R35</f>
        <v>0</v>
      </c>
    </row>
    <row r="88" spans="1:23" hidden="1" x14ac:dyDescent="0.3">
      <c r="C88" s="256" t="s">
        <v>469</v>
      </c>
      <c r="D88" s="256"/>
      <c r="E88" s="259">
        <f>R44</f>
        <v>0</v>
      </c>
      <c r="F88" s="259">
        <f>IF(E88&gt;25000,(E88-25000),0)</f>
        <v>0</v>
      </c>
    </row>
    <row r="89" spans="1:23" hidden="1" x14ac:dyDescent="0.3">
      <c r="C89" s="256" t="s">
        <v>470</v>
      </c>
      <c r="D89" s="256"/>
      <c r="E89" s="259">
        <f t="shared" ref="E89:E91" si="16">R45</f>
        <v>0</v>
      </c>
      <c r="F89" s="259">
        <f t="shared" ref="F89:F91" si="17">IF(E89&gt;25000,(E89-25000),0)</f>
        <v>0</v>
      </c>
    </row>
    <row r="90" spans="1:23" hidden="1" x14ac:dyDescent="0.3">
      <c r="C90" s="256" t="s">
        <v>471</v>
      </c>
      <c r="D90" s="256"/>
      <c r="E90" s="259">
        <f t="shared" si="16"/>
        <v>0</v>
      </c>
      <c r="F90" s="259">
        <f t="shared" si="17"/>
        <v>0</v>
      </c>
    </row>
    <row r="91" spans="1:23" hidden="1" x14ac:dyDescent="0.3">
      <c r="C91" s="256" t="s">
        <v>472</v>
      </c>
      <c r="D91" s="256"/>
      <c r="E91" s="259">
        <f t="shared" si="16"/>
        <v>0</v>
      </c>
      <c r="F91" s="259">
        <f t="shared" si="17"/>
        <v>0</v>
      </c>
      <c r="K91" s="259">
        <f>X47</f>
        <v>0</v>
      </c>
    </row>
    <row r="92" spans="1:23" hidden="1" x14ac:dyDescent="0.3">
      <c r="C92" s="256" t="s">
        <v>468</v>
      </c>
      <c r="D92" s="256"/>
      <c r="E92" s="257"/>
      <c r="F92" s="259">
        <f>R80</f>
        <v>0</v>
      </c>
    </row>
    <row r="93" spans="1:23" hidden="1" x14ac:dyDescent="0.3">
      <c r="F93" s="260">
        <f>SUM(F87:F92)</f>
        <v>0</v>
      </c>
    </row>
    <row r="94" spans="1:23" hidden="1" x14ac:dyDescent="0.3"/>
    <row r="95" spans="1:23" hidden="1" x14ac:dyDescent="0.3"/>
  </sheetData>
  <sheetProtection algorithmName="SHA-512" hashValue="ddFtZuOzh/OOV0RNpGyb+ek4SZF7zJ680CtWB2o4IXgGZx6Q8XxMnTpvrxt34acuo4tcZoTRiba5uu+OTqWQqw==" saltValue="2FvJiR9y1PzphM0W1/huFQ==" spinCount="100000" sheet="1" formatCells="0" formatRows="0" insertRows="0" deleteRows="0" selectLockedCells="1"/>
  <mergeCells count="139">
    <mergeCell ref="B2:R2"/>
    <mergeCell ref="B4:R4"/>
    <mergeCell ref="B6:C6"/>
    <mergeCell ref="B8:C8"/>
    <mergeCell ref="B10:R10"/>
    <mergeCell ref="B11:C11"/>
    <mergeCell ref="D11:G11"/>
    <mergeCell ref="B15:P15"/>
    <mergeCell ref="B16:R16"/>
    <mergeCell ref="U16:V16"/>
    <mergeCell ref="B17:C17"/>
    <mergeCell ref="D17:G17"/>
    <mergeCell ref="B18:C18"/>
    <mergeCell ref="D18:G18"/>
    <mergeCell ref="B12:C12"/>
    <mergeCell ref="D12:G12"/>
    <mergeCell ref="B13:C13"/>
    <mergeCell ref="D13:G13"/>
    <mergeCell ref="B14:C14"/>
    <mergeCell ref="D14:G14"/>
    <mergeCell ref="B22:C22"/>
    <mergeCell ref="D22:G22"/>
    <mergeCell ref="B23:C23"/>
    <mergeCell ref="D23:G23"/>
    <mergeCell ref="B24:C24"/>
    <mergeCell ref="D24:G24"/>
    <mergeCell ref="B19:C19"/>
    <mergeCell ref="D19:G19"/>
    <mergeCell ref="B20:C20"/>
    <mergeCell ref="D20:G20"/>
    <mergeCell ref="B21:C21"/>
    <mergeCell ref="D21:G21"/>
    <mergeCell ref="B29:C29"/>
    <mergeCell ref="D29:G29"/>
    <mergeCell ref="H29:K29"/>
    <mergeCell ref="B30:P30"/>
    <mergeCell ref="B31:R31"/>
    <mergeCell ref="B32:C32"/>
    <mergeCell ref="D32:P32"/>
    <mergeCell ref="B25:P25"/>
    <mergeCell ref="B26:R26"/>
    <mergeCell ref="B27:C27"/>
    <mergeCell ref="D27:G27"/>
    <mergeCell ref="H27:K27"/>
    <mergeCell ref="B28:C28"/>
    <mergeCell ref="D28:G28"/>
    <mergeCell ref="H28:K28"/>
    <mergeCell ref="B37:C37"/>
    <mergeCell ref="D37:Q37"/>
    <mergeCell ref="B38:C38"/>
    <mergeCell ref="D38:Q38"/>
    <mergeCell ref="B39:C39"/>
    <mergeCell ref="D39:Q39"/>
    <mergeCell ref="B33:C33"/>
    <mergeCell ref="D33:P33"/>
    <mergeCell ref="B34:C34"/>
    <mergeCell ref="D34:P34"/>
    <mergeCell ref="B35:Q35"/>
    <mergeCell ref="B36:R36"/>
    <mergeCell ref="B44:C44"/>
    <mergeCell ref="D44:E44"/>
    <mergeCell ref="F44:M44"/>
    <mergeCell ref="B45:C45"/>
    <mergeCell ref="D45:E45"/>
    <mergeCell ref="F45:M45"/>
    <mergeCell ref="B40:C40"/>
    <mergeCell ref="D40:Q40"/>
    <mergeCell ref="B41:Q41"/>
    <mergeCell ref="B42:R42"/>
    <mergeCell ref="B43:C43"/>
    <mergeCell ref="D43:E43"/>
    <mergeCell ref="F43:M43"/>
    <mergeCell ref="B48:Q48"/>
    <mergeCell ref="B49:R49"/>
    <mergeCell ref="B50:C50"/>
    <mergeCell ref="D50:Q50"/>
    <mergeCell ref="B51:C51"/>
    <mergeCell ref="D51:Q51"/>
    <mergeCell ref="B46:C46"/>
    <mergeCell ref="D46:E46"/>
    <mergeCell ref="F46:M46"/>
    <mergeCell ref="B47:C47"/>
    <mergeCell ref="D47:E47"/>
    <mergeCell ref="F47:M47"/>
    <mergeCell ref="B56:C56"/>
    <mergeCell ref="D56:E56"/>
    <mergeCell ref="F56:M56"/>
    <mergeCell ref="B57:C57"/>
    <mergeCell ref="D57:E57"/>
    <mergeCell ref="F57:M57"/>
    <mergeCell ref="B52:C52"/>
    <mergeCell ref="D52:Q52"/>
    <mergeCell ref="B53:C53"/>
    <mergeCell ref="D53:Q53"/>
    <mergeCell ref="B54:Q54"/>
    <mergeCell ref="B55:R55"/>
    <mergeCell ref="N73:P73"/>
    <mergeCell ref="C74:F74"/>
    <mergeCell ref="B58:C58"/>
    <mergeCell ref="D58:E58"/>
    <mergeCell ref="F58:M58"/>
    <mergeCell ref="B59:C59"/>
    <mergeCell ref="D59:E59"/>
    <mergeCell ref="F59:M59"/>
    <mergeCell ref="C69:G69"/>
    <mergeCell ref="I69:M69"/>
    <mergeCell ref="N69:P69"/>
    <mergeCell ref="I70:M70"/>
    <mergeCell ref="N70:P70"/>
    <mergeCell ref="N71:P71"/>
    <mergeCell ref="C72:F72"/>
    <mergeCell ref="I72:M72"/>
    <mergeCell ref="N72:P72"/>
    <mergeCell ref="I74:M74"/>
    <mergeCell ref="N74:P74"/>
    <mergeCell ref="D75:F75"/>
    <mergeCell ref="M75:Q75"/>
    <mergeCell ref="C76:E76"/>
    <mergeCell ref="I76:Q76"/>
    <mergeCell ref="B81:Q81"/>
    <mergeCell ref="B3:R3"/>
    <mergeCell ref="B77:Q77"/>
    <mergeCell ref="B78:Q78"/>
    <mergeCell ref="B79:Q79"/>
    <mergeCell ref="B80:Q80"/>
    <mergeCell ref="B64:C64"/>
    <mergeCell ref="D64:Q64"/>
    <mergeCell ref="B65:C65"/>
    <mergeCell ref="D65:Q65"/>
    <mergeCell ref="B66:Q66"/>
    <mergeCell ref="B60:P60"/>
    <mergeCell ref="B61:R61"/>
    <mergeCell ref="B62:C62"/>
    <mergeCell ref="D62:Q62"/>
    <mergeCell ref="B63:C63"/>
    <mergeCell ref="D63:Q63"/>
    <mergeCell ref="B67:R67"/>
    <mergeCell ref="C73:F73"/>
    <mergeCell ref="I73:M73"/>
  </mergeCells>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operator="notEqual" id="{1CC84B74-045C-4ABC-B656-48D96FF9D485}">
            <xm:f>Cover!$C$8</xm:f>
            <x14:dxf>
              <font>
                <color rgb="FFFF0000"/>
              </font>
            </x14:dxf>
          </x14:cfRule>
          <xm:sqref>R81</xm:sqref>
        </x14:conditionalFormatting>
        <x14:conditionalFormatting xmlns:xm="http://schemas.microsoft.com/office/excel/2006/main">
          <x14:cfRule type="cellIs" priority="1" operator="greaterThan" id="{5E1F19C3-D901-44CD-BF89-89454DE86461}">
            <xm:f>' Budget'!$N$89</xm:f>
            <x14:dxf>
              <font>
                <color rgb="FF9C0006"/>
              </font>
              <fill>
                <patternFill>
                  <bgColor rgb="FFFFC7CE"/>
                </patternFill>
              </fill>
            </x14:dxf>
          </x14:cfRule>
          <xm:sqref>R76</xm:sqref>
        </x14:conditionalFormatting>
        <x14:conditionalFormatting xmlns:xm="http://schemas.microsoft.com/office/excel/2006/main">
          <x14:cfRule type="cellIs" priority="2" operator="greaterThan" id="{9572F2BD-9005-4106-A83F-50125E3F3206}">
            <xm:f>'Match IET Budget'!#REF!</xm:f>
            <x14:dxf>
              <font>
                <color rgb="FF9C0006"/>
              </font>
              <fill>
                <patternFill>
                  <bgColor rgb="FFFFC7CE"/>
                </patternFill>
              </fill>
            </x14:dxf>
          </x14:cfRule>
          <xm:sqref>R76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1300-000000000000}">
          <x14:formula1>
            <xm:f>'DROP-DOWNS'!$J$2:$J$3</xm:f>
          </x14:formula1>
          <xm:sqref>B44:C47</xm:sqref>
        </x14:dataValidation>
        <x14:dataValidation type="list" allowBlank="1" showInputMessage="1" showErrorMessage="1" xr:uid="{00000000-0002-0000-1300-000001000000}">
          <x14:formula1>
            <xm:f>'DROP-DOWNS'!$L$2:$L$3</xm:f>
          </x14:formula1>
          <xm:sqref>B57:C59</xm:sqref>
        </x14:dataValidation>
        <x14:dataValidation type="list" allowBlank="1" showInputMessage="1" showErrorMessage="1" xr:uid="{00000000-0002-0000-1300-000002000000}">
          <x14:formula1>
            <xm:f>'IET Budget'!$Z$46:$Z$49</xm:f>
          </x14:formula1>
          <xm:sqref>B3:R3 B2:R2</xm:sqref>
        </x14:dataValidation>
        <x14:dataValidation type="list" allowBlank="1" showInputMessage="1" showErrorMessage="1" xr:uid="{00000000-0002-0000-1300-000003000000}">
          <x14:formula1>
            <xm:f>'IET Budget'!$T$46:$T$49</xm:f>
          </x14:formula1>
          <xm:sqref>D6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1"/>
  <sheetViews>
    <sheetView showGridLines="0" zoomScaleNormal="100" workbookViewId="0">
      <selection activeCell="D12" sqref="D12"/>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'IET Sub Budget'!N72</f>
        <v>0</v>
      </c>
      <c r="E10" s="21"/>
    </row>
    <row r="11" spans="1:8" x14ac:dyDescent="0.2">
      <c r="A11" s="24"/>
      <c r="B11" s="26" t="s">
        <v>106</v>
      </c>
      <c r="C11" s="40">
        <v>2.18E-2</v>
      </c>
      <c r="D11" s="232">
        <f>'IET Sub Budget'!N69</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sheetPr>
  <dimension ref="A1:Z95"/>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549" t="s">
        <v>382</v>
      </c>
      <c r="C3" s="550"/>
      <c r="D3" s="550"/>
      <c r="E3" s="550"/>
      <c r="F3" s="550"/>
      <c r="G3" s="550"/>
      <c r="H3" s="550"/>
      <c r="I3" s="550"/>
      <c r="J3" s="550"/>
      <c r="K3" s="550"/>
      <c r="L3" s="550"/>
      <c r="M3" s="550"/>
      <c r="N3" s="550"/>
      <c r="O3" s="550"/>
      <c r="P3" s="550"/>
      <c r="Q3" s="550"/>
      <c r="R3" s="551"/>
      <c r="S3" s="114"/>
      <c r="T3" s="114"/>
      <c r="U3" s="114"/>
      <c r="V3" s="114"/>
      <c r="W3" s="114"/>
    </row>
    <row r="4" spans="1:24" ht="29.45" customHeight="1" x14ac:dyDescent="0.3">
      <c r="A4" s="114"/>
      <c r="B4" s="404" t="s">
        <v>393</v>
      </c>
      <c r="C4" s="405"/>
      <c r="D4" s="405"/>
      <c r="E4" s="405"/>
      <c r="F4" s="405"/>
      <c r="G4" s="405"/>
      <c r="H4" s="405"/>
      <c r="I4" s="405"/>
      <c r="J4" s="405"/>
      <c r="K4" s="405"/>
      <c r="L4" s="405"/>
      <c r="M4" s="405"/>
      <c r="N4" s="405"/>
      <c r="O4" s="405"/>
      <c r="P4" s="405"/>
      <c r="Q4" s="405"/>
      <c r="R4" s="406"/>
      <c r="S4" s="114"/>
      <c r="T4" s="114"/>
      <c r="U4" s="114"/>
      <c r="V4" s="114"/>
      <c r="W4" s="114"/>
    </row>
    <row r="5" spans="1:24" ht="8.2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row>
    <row r="6" spans="1:24" ht="21" customHeight="1" x14ac:dyDescent="0.3">
      <c r="A6" s="114"/>
      <c r="B6" s="487" t="s">
        <v>381</v>
      </c>
      <c r="C6" s="487"/>
      <c r="D6" s="365"/>
      <c r="E6" s="114"/>
      <c r="F6" s="114"/>
      <c r="G6" s="114"/>
      <c r="H6" s="114"/>
      <c r="I6" s="114"/>
      <c r="J6" s="114"/>
      <c r="K6" s="114"/>
      <c r="L6" s="114"/>
      <c r="M6" s="114"/>
      <c r="N6" s="114"/>
      <c r="O6" s="114"/>
      <c r="P6" s="114"/>
      <c r="Q6" s="114"/>
      <c r="R6" s="114"/>
      <c r="S6" s="114"/>
      <c r="T6" s="114"/>
      <c r="U6" s="114"/>
      <c r="V6" s="114"/>
      <c r="W6" s="114"/>
    </row>
    <row r="7" spans="1:24" ht="8.2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row>
    <row r="8" spans="1:24" x14ac:dyDescent="0.3">
      <c r="A8" s="114"/>
      <c r="B8" s="407" t="s">
        <v>120</v>
      </c>
      <c r="C8" s="407"/>
      <c r="D8" s="245"/>
      <c r="E8" s="114"/>
      <c r="F8" s="114"/>
      <c r="G8" s="114"/>
      <c r="H8" s="114"/>
      <c r="I8" s="114"/>
      <c r="J8" s="114"/>
      <c r="K8" s="114"/>
      <c r="L8" s="114"/>
      <c r="M8" s="114"/>
      <c r="N8" s="114"/>
      <c r="O8" s="114"/>
      <c r="P8" s="114"/>
      <c r="Q8" s="114"/>
      <c r="R8" s="114"/>
      <c r="S8" s="114"/>
      <c r="T8" s="114"/>
      <c r="U8" s="114"/>
      <c r="V8" s="114"/>
      <c r="W8" s="114"/>
    </row>
    <row r="9" spans="1:24" ht="9"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row>
    <row r="10" spans="1:24" ht="15.75" customHeight="1" x14ac:dyDescent="0.3">
      <c r="A10" s="114"/>
      <c r="B10" s="408" t="s">
        <v>45</v>
      </c>
      <c r="C10" s="409"/>
      <c r="D10" s="409"/>
      <c r="E10" s="409"/>
      <c r="F10" s="409"/>
      <c r="G10" s="409"/>
      <c r="H10" s="409"/>
      <c r="I10" s="409"/>
      <c r="J10" s="409"/>
      <c r="K10" s="409"/>
      <c r="L10" s="409"/>
      <c r="M10" s="409"/>
      <c r="N10" s="409"/>
      <c r="O10" s="409"/>
      <c r="P10" s="409"/>
      <c r="Q10" s="409"/>
      <c r="R10" s="410"/>
      <c r="S10" s="114"/>
      <c r="T10" s="114"/>
      <c r="U10" s="114"/>
      <c r="V10" s="114"/>
      <c r="W10" s="114"/>
    </row>
    <row r="11" spans="1:24" ht="54" customHeight="1" x14ac:dyDescent="0.3">
      <c r="A11" s="114"/>
      <c r="B11" s="417" t="s">
        <v>46</v>
      </c>
      <c r="C11" s="418"/>
      <c r="D11" s="417" t="s">
        <v>47</v>
      </c>
      <c r="E11" s="419"/>
      <c r="F11" s="419"/>
      <c r="G11" s="418"/>
      <c r="H11" s="337" t="s">
        <v>115</v>
      </c>
      <c r="I11" s="337" t="s">
        <v>117</v>
      </c>
      <c r="J11" s="337" t="s">
        <v>118</v>
      </c>
      <c r="K11" s="337"/>
      <c r="L11" s="338" t="s">
        <v>48</v>
      </c>
      <c r="M11" s="338" t="s">
        <v>49</v>
      </c>
      <c r="N11" s="338" t="s">
        <v>1</v>
      </c>
      <c r="O11" s="338" t="s">
        <v>76</v>
      </c>
      <c r="P11" s="338" t="s">
        <v>4</v>
      </c>
      <c r="Q11" s="338" t="s">
        <v>119</v>
      </c>
      <c r="R11" s="338" t="s">
        <v>50</v>
      </c>
      <c r="S11" s="114"/>
      <c r="T11" s="114"/>
      <c r="U11" s="114"/>
      <c r="V11" s="114"/>
      <c r="W11" s="114"/>
    </row>
    <row r="12" spans="1:24" s="13" customFormat="1" ht="78.599999999999994" customHeight="1" x14ac:dyDescent="0.3">
      <c r="A12" s="114"/>
      <c r="B12" s="391"/>
      <c r="C12" s="392"/>
      <c r="D12" s="393"/>
      <c r="E12" s="394"/>
      <c r="F12" s="394"/>
      <c r="G12" s="395"/>
      <c r="H12" s="339"/>
      <c r="I12" s="339"/>
      <c r="J12" s="339"/>
      <c r="K12" s="337"/>
      <c r="L12" s="121"/>
      <c r="M12" s="122"/>
      <c r="N12" s="361" t="e">
        <f>L12/$D$8</f>
        <v>#DIV/0!</v>
      </c>
      <c r="O12" s="124">
        <f>L12*M12</f>
        <v>0</v>
      </c>
      <c r="P12" s="125"/>
      <c r="Q12" s="124">
        <f>O12*P12</f>
        <v>0</v>
      </c>
      <c r="R12" s="126">
        <f>ROUND(O12,0)</f>
        <v>0</v>
      </c>
      <c r="S12" s="114"/>
      <c r="T12" s="114"/>
      <c r="U12" s="114"/>
      <c r="V12" s="114"/>
      <c r="W12" s="114"/>
    </row>
    <row r="13" spans="1:24" s="13" customFormat="1" ht="78.599999999999994" customHeight="1" x14ac:dyDescent="0.3">
      <c r="A13" s="114"/>
      <c r="B13" s="391"/>
      <c r="C13" s="392"/>
      <c r="D13" s="393"/>
      <c r="E13" s="394"/>
      <c r="F13" s="394"/>
      <c r="G13" s="395"/>
      <c r="H13" s="339"/>
      <c r="I13" s="339"/>
      <c r="J13" s="339"/>
      <c r="K13" s="337"/>
      <c r="L13" s="121"/>
      <c r="M13" s="122"/>
      <c r="N13" s="361" t="e">
        <f t="shared" ref="N13:N14" si="0">L13/$D$8</f>
        <v>#DIV/0!</v>
      </c>
      <c r="O13" s="124">
        <f>L13*M13</f>
        <v>0</v>
      </c>
      <c r="P13" s="125"/>
      <c r="Q13" s="124">
        <f>O13*P13</f>
        <v>0</v>
      </c>
      <c r="R13" s="126">
        <f t="shared" ref="R13:R14" si="1">ROUND(O13,0)</f>
        <v>0</v>
      </c>
      <c r="S13" s="114"/>
      <c r="T13" s="114"/>
      <c r="U13" s="114"/>
      <c r="V13" s="114"/>
      <c r="W13" s="114"/>
    </row>
    <row r="14" spans="1:24" s="13" customFormat="1" ht="78.599999999999994" customHeight="1" x14ac:dyDescent="0.3">
      <c r="A14" s="114"/>
      <c r="B14" s="391"/>
      <c r="C14" s="392"/>
      <c r="D14" s="393"/>
      <c r="E14" s="394"/>
      <c r="F14" s="394"/>
      <c r="G14" s="395"/>
      <c r="H14" s="339"/>
      <c r="I14" s="339"/>
      <c r="J14" s="339"/>
      <c r="K14" s="337"/>
      <c r="L14" s="121"/>
      <c r="M14" s="122"/>
      <c r="N14" s="361" t="e">
        <f t="shared" si="0"/>
        <v>#DIV/0!</v>
      </c>
      <c r="O14" s="124">
        <f>L14*M14</f>
        <v>0</v>
      </c>
      <c r="P14" s="125"/>
      <c r="Q14" s="124">
        <f>O14*P14</f>
        <v>0</v>
      </c>
      <c r="R14" s="126">
        <f t="shared" si="1"/>
        <v>0</v>
      </c>
      <c r="S14" s="114"/>
      <c r="T14" s="114" t="s">
        <v>385</v>
      </c>
      <c r="U14" s="114"/>
      <c r="V14" s="114"/>
      <c r="W14" s="114"/>
    </row>
    <row r="15" spans="1:24" ht="18.600000000000001" customHeight="1" x14ac:dyDescent="0.3">
      <c r="A15" s="114"/>
      <c r="B15" s="411" t="s">
        <v>361</v>
      </c>
      <c r="C15" s="412"/>
      <c r="D15" s="412"/>
      <c r="E15" s="412"/>
      <c r="F15" s="412"/>
      <c r="G15" s="412"/>
      <c r="H15" s="412"/>
      <c r="I15" s="412"/>
      <c r="J15" s="412"/>
      <c r="K15" s="412"/>
      <c r="L15" s="412"/>
      <c r="M15" s="412"/>
      <c r="N15" s="412"/>
      <c r="O15" s="412"/>
      <c r="P15" s="413"/>
      <c r="Q15" s="116">
        <f>SUM(Q12:Q14)</f>
        <v>0</v>
      </c>
      <c r="R15" s="128">
        <f>SUM(R12:R14)</f>
        <v>0</v>
      </c>
      <c r="S15" s="114"/>
      <c r="T15" s="114">
        <f>R15+Q15</f>
        <v>0</v>
      </c>
      <c r="U15" s="114"/>
      <c r="V15" s="114"/>
      <c r="W15" s="114"/>
      <c r="X15" s="183"/>
    </row>
    <row r="16" spans="1:24" ht="15.75" customHeight="1" x14ac:dyDescent="0.3">
      <c r="A16" s="114"/>
      <c r="B16" s="408" t="s">
        <v>51</v>
      </c>
      <c r="C16" s="409"/>
      <c r="D16" s="409"/>
      <c r="E16" s="409"/>
      <c r="F16" s="409"/>
      <c r="G16" s="409"/>
      <c r="H16" s="409"/>
      <c r="I16" s="409"/>
      <c r="J16" s="409"/>
      <c r="K16" s="409"/>
      <c r="L16" s="409"/>
      <c r="M16" s="409"/>
      <c r="N16" s="409"/>
      <c r="O16" s="409"/>
      <c r="P16" s="409"/>
      <c r="Q16" s="409"/>
      <c r="R16" s="410"/>
      <c r="S16" s="114"/>
      <c r="T16" s="114"/>
      <c r="U16" s="548"/>
      <c r="V16" s="548"/>
      <c r="W16" s="114"/>
    </row>
    <row r="17" spans="1:25" ht="66" customHeight="1" x14ac:dyDescent="0.3">
      <c r="A17" s="114"/>
      <c r="B17" s="417" t="s">
        <v>46</v>
      </c>
      <c r="C17" s="418"/>
      <c r="D17" s="414" t="s">
        <v>52</v>
      </c>
      <c r="E17" s="415"/>
      <c r="F17" s="415"/>
      <c r="G17" s="416"/>
      <c r="H17" s="338" t="s">
        <v>115</v>
      </c>
      <c r="I17" s="337" t="s">
        <v>117</v>
      </c>
      <c r="J17" s="337" t="s">
        <v>118</v>
      </c>
      <c r="K17" s="162" t="s">
        <v>116</v>
      </c>
      <c r="L17" s="338" t="s">
        <v>48</v>
      </c>
      <c r="M17" s="338" t="s">
        <v>49</v>
      </c>
      <c r="N17" s="338" t="s">
        <v>1</v>
      </c>
      <c r="O17" s="338" t="s">
        <v>76</v>
      </c>
      <c r="P17" s="338" t="s">
        <v>4</v>
      </c>
      <c r="Q17" s="338" t="s">
        <v>36</v>
      </c>
      <c r="R17" s="338" t="s">
        <v>121</v>
      </c>
      <c r="S17" s="114"/>
      <c r="T17" s="114"/>
      <c r="U17" s="185" t="s">
        <v>386</v>
      </c>
      <c r="V17" s="185" t="s">
        <v>387</v>
      </c>
      <c r="W17" s="114"/>
    </row>
    <row r="18" spans="1:25" s="13" customFormat="1" ht="60" customHeight="1" x14ac:dyDescent="0.3">
      <c r="A18" s="114"/>
      <c r="B18" s="391"/>
      <c r="C18" s="392"/>
      <c r="D18" s="393"/>
      <c r="E18" s="394"/>
      <c r="F18" s="394"/>
      <c r="G18" s="395"/>
      <c r="H18" s="339"/>
      <c r="I18" s="339"/>
      <c r="J18" s="339"/>
      <c r="K18" s="339"/>
      <c r="L18" s="121"/>
      <c r="M18" s="122"/>
      <c r="N18" s="361" t="e">
        <f t="shared" ref="N18:N24" si="2">L18/$D$8</f>
        <v>#DIV/0!</v>
      </c>
      <c r="O18" s="124">
        <f t="shared" ref="O18:O24" si="3">L18*M18</f>
        <v>0</v>
      </c>
      <c r="P18" s="125"/>
      <c r="Q18" s="129">
        <f t="shared" ref="Q18:Q24" si="4">O18*P18</f>
        <v>0</v>
      </c>
      <c r="R18" s="126">
        <f t="shared" ref="R18:R24" si="5">ROUND(O18,0)</f>
        <v>0</v>
      </c>
      <c r="S18" s="114"/>
      <c r="T18" s="114"/>
      <c r="U18" s="121"/>
      <c r="V18" s="126">
        <f t="shared" ref="V18:V24" si="6">((M18)+((M18*P18)))*U18</f>
        <v>0</v>
      </c>
      <c r="W18" s="114"/>
    </row>
    <row r="19" spans="1:25"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339"/>
      <c r="I20" s="339"/>
      <c r="J20" s="339"/>
      <c r="K20" s="339"/>
      <c r="L20" s="121"/>
      <c r="M20" s="122"/>
      <c r="N20" s="361" t="e">
        <f t="shared" si="2"/>
        <v>#DIV/0!</v>
      </c>
      <c r="O20" s="124">
        <f t="shared" si="3"/>
        <v>0</v>
      </c>
      <c r="P20" s="125"/>
      <c r="Q20" s="129">
        <f t="shared" si="4"/>
        <v>0</v>
      </c>
      <c r="R20" s="126">
        <f t="shared" si="5"/>
        <v>0</v>
      </c>
      <c r="S20" s="114"/>
      <c r="T20" s="114"/>
      <c r="U20" s="121">
        <v>0</v>
      </c>
      <c r="V20" s="126">
        <f t="shared" si="6"/>
        <v>0</v>
      </c>
      <c r="W20" s="114"/>
    </row>
    <row r="21" spans="1:25" s="13" customFormat="1" ht="60" customHeight="1" x14ac:dyDescent="0.3">
      <c r="A21" s="114"/>
      <c r="B21" s="391"/>
      <c r="C21" s="392"/>
      <c r="D21" s="393"/>
      <c r="E21" s="394"/>
      <c r="F21" s="394"/>
      <c r="G21" s="395"/>
      <c r="H21" s="339"/>
      <c r="I21" s="339"/>
      <c r="J21" s="339"/>
      <c r="K21" s="339"/>
      <c r="L21" s="121"/>
      <c r="M21" s="122"/>
      <c r="N21" s="361" t="e">
        <f t="shared" si="2"/>
        <v>#DIV/0!</v>
      </c>
      <c r="O21" s="124">
        <f t="shared" si="3"/>
        <v>0</v>
      </c>
      <c r="P21" s="125"/>
      <c r="Q21" s="129">
        <f t="shared" si="4"/>
        <v>0</v>
      </c>
      <c r="R21" s="126">
        <f t="shared" si="5"/>
        <v>0</v>
      </c>
      <c r="S21" s="114"/>
      <c r="T21" s="114"/>
      <c r="U21" s="121">
        <v>0</v>
      </c>
      <c r="V21" s="126">
        <f t="shared" si="6"/>
        <v>0</v>
      </c>
      <c r="W21" s="114"/>
    </row>
    <row r="22" spans="1:25" s="13" customFormat="1" ht="60" customHeight="1" x14ac:dyDescent="0.3">
      <c r="A22" s="114"/>
      <c r="B22" s="391"/>
      <c r="C22" s="392"/>
      <c r="D22" s="393"/>
      <c r="E22" s="394"/>
      <c r="F22" s="394"/>
      <c r="G22" s="395"/>
      <c r="H22" s="339"/>
      <c r="I22" s="339"/>
      <c r="J22" s="339"/>
      <c r="K22" s="339"/>
      <c r="L22" s="121"/>
      <c r="M22" s="122"/>
      <c r="N22" s="361" t="e">
        <f t="shared" si="2"/>
        <v>#DIV/0!</v>
      </c>
      <c r="O22" s="124">
        <f t="shared" si="3"/>
        <v>0</v>
      </c>
      <c r="P22" s="125"/>
      <c r="Q22" s="129">
        <f t="shared" si="4"/>
        <v>0</v>
      </c>
      <c r="R22" s="126">
        <f t="shared" si="5"/>
        <v>0</v>
      </c>
      <c r="S22" s="114"/>
      <c r="T22" s="114"/>
      <c r="U22" s="121">
        <v>0</v>
      </c>
      <c r="V22" s="126">
        <f t="shared" si="6"/>
        <v>0</v>
      </c>
      <c r="W22" s="114"/>
    </row>
    <row r="23" spans="1:25"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c r="U23" s="121">
        <v>0</v>
      </c>
      <c r="V23" s="126">
        <f t="shared" si="6"/>
        <v>0</v>
      </c>
      <c r="W23" s="114"/>
    </row>
    <row r="24" spans="1:25" s="13" customFormat="1" ht="60" customHeight="1" x14ac:dyDescent="0.3">
      <c r="A24" s="114"/>
      <c r="B24" s="391"/>
      <c r="C24" s="392"/>
      <c r="D24" s="393"/>
      <c r="E24" s="394"/>
      <c r="F24" s="394"/>
      <c r="G24" s="395"/>
      <c r="H24" s="339"/>
      <c r="I24" s="339"/>
      <c r="J24" s="339"/>
      <c r="K24" s="339"/>
      <c r="L24" s="121"/>
      <c r="M24" s="122"/>
      <c r="N24" s="361" t="e">
        <f t="shared" si="2"/>
        <v>#DIV/0!</v>
      </c>
      <c r="O24" s="124">
        <f t="shared" si="3"/>
        <v>0</v>
      </c>
      <c r="P24" s="125"/>
      <c r="Q24" s="129">
        <f t="shared" si="4"/>
        <v>0</v>
      </c>
      <c r="R24" s="126">
        <f t="shared" si="5"/>
        <v>0</v>
      </c>
      <c r="S24" s="114"/>
      <c r="T24" s="114" t="s">
        <v>385</v>
      </c>
      <c r="U24" s="121">
        <v>0</v>
      </c>
      <c r="V24" s="126">
        <f t="shared" si="6"/>
        <v>0</v>
      </c>
      <c r="W24" s="114"/>
    </row>
    <row r="25" spans="1:25" ht="18.600000000000001" customHeight="1" x14ac:dyDescent="0.3">
      <c r="A25" s="114"/>
      <c r="B25" s="411" t="s">
        <v>362</v>
      </c>
      <c r="C25" s="412"/>
      <c r="D25" s="412"/>
      <c r="E25" s="412"/>
      <c r="F25" s="412"/>
      <c r="G25" s="412"/>
      <c r="H25" s="412"/>
      <c r="I25" s="412"/>
      <c r="J25" s="412"/>
      <c r="K25" s="412"/>
      <c r="L25" s="412"/>
      <c r="M25" s="412"/>
      <c r="N25" s="412"/>
      <c r="O25" s="412"/>
      <c r="P25" s="413"/>
      <c r="Q25" s="117">
        <f>SUM(Q18:Q24)</f>
        <v>0</v>
      </c>
      <c r="R25" s="128">
        <f>SUM(R18:R24)</f>
        <v>0</v>
      </c>
      <c r="S25" s="114"/>
      <c r="T25" s="114">
        <f>R25+Q25</f>
        <v>0</v>
      </c>
      <c r="U25" s="185"/>
      <c r="V25" s="128">
        <f>SUM(V18:V24)</f>
        <v>0</v>
      </c>
      <c r="W25" s="114"/>
      <c r="X25" s="183"/>
    </row>
    <row r="26" spans="1:25" ht="15.75" customHeight="1" x14ac:dyDescent="0.3">
      <c r="A26" s="114"/>
      <c r="B26" s="401" t="s">
        <v>53</v>
      </c>
      <c r="C26" s="402"/>
      <c r="D26" s="402"/>
      <c r="E26" s="402"/>
      <c r="F26" s="402"/>
      <c r="G26" s="402"/>
      <c r="H26" s="402"/>
      <c r="I26" s="402"/>
      <c r="J26" s="402"/>
      <c r="K26" s="402"/>
      <c r="L26" s="402"/>
      <c r="M26" s="402"/>
      <c r="N26" s="402"/>
      <c r="O26" s="402"/>
      <c r="P26" s="402"/>
      <c r="Q26" s="402"/>
      <c r="R26" s="403"/>
      <c r="S26" s="114"/>
      <c r="T26" s="114"/>
      <c r="U26" s="114"/>
      <c r="V26" s="114"/>
      <c r="W26" s="114"/>
    </row>
    <row r="27" spans="1:25" ht="49.5" customHeight="1" x14ac:dyDescent="0.3">
      <c r="A27" s="114"/>
      <c r="B27" s="417" t="s">
        <v>46</v>
      </c>
      <c r="C27" s="418"/>
      <c r="D27" s="417" t="s">
        <v>47</v>
      </c>
      <c r="E27" s="419"/>
      <c r="F27" s="419"/>
      <c r="G27" s="419"/>
      <c r="H27" s="417"/>
      <c r="I27" s="419"/>
      <c r="J27" s="419"/>
      <c r="K27" s="418"/>
      <c r="L27" s="338" t="s">
        <v>48</v>
      </c>
      <c r="M27" s="338" t="s">
        <v>49</v>
      </c>
      <c r="N27" s="338" t="s">
        <v>1</v>
      </c>
      <c r="O27" s="338" t="s">
        <v>76</v>
      </c>
      <c r="P27" s="338" t="s">
        <v>4</v>
      </c>
      <c r="Q27" s="338" t="s">
        <v>36</v>
      </c>
      <c r="R27" s="338" t="s">
        <v>50</v>
      </c>
      <c r="S27" s="114"/>
      <c r="T27" s="114"/>
      <c r="U27" s="114"/>
      <c r="V27" s="114"/>
      <c r="W27" s="114"/>
      <c r="Y27" s="13"/>
    </row>
    <row r="28" spans="1:25" s="13" customFormat="1" ht="60" customHeight="1" x14ac:dyDescent="0.3">
      <c r="A28" s="114"/>
      <c r="B28" s="393"/>
      <c r="C28" s="395"/>
      <c r="D28" s="393"/>
      <c r="E28" s="394"/>
      <c r="F28" s="394"/>
      <c r="G28" s="395"/>
      <c r="H28" s="427"/>
      <c r="I28" s="428"/>
      <c r="J28" s="428"/>
      <c r="K28" s="429"/>
      <c r="L28" s="131"/>
      <c r="M28" s="132"/>
      <c r="N28" s="361" t="e">
        <f t="shared" ref="N28:N29" si="7">L28/$D$8</f>
        <v>#DIV/0!</v>
      </c>
      <c r="O28" s="124">
        <f t="shared" ref="O28:O29" si="8">L28*M28</f>
        <v>0</v>
      </c>
      <c r="P28" s="133"/>
      <c r="Q28" s="129">
        <f t="shared" ref="Q28:Q29" si="9">O28*P28</f>
        <v>0</v>
      </c>
      <c r="R28" s="126">
        <f t="shared" ref="R28:R29" si="10">ROUND(O28,0)</f>
        <v>0</v>
      </c>
      <c r="S28" s="114"/>
      <c r="T28" s="114"/>
      <c r="U28" s="114"/>
      <c r="V28" s="114"/>
      <c r="W28" s="114"/>
    </row>
    <row r="29" spans="1:25" s="13" customFormat="1" ht="60" customHeight="1" x14ac:dyDescent="0.3">
      <c r="A29" s="114"/>
      <c r="B29" s="393"/>
      <c r="C29" s="395"/>
      <c r="D29" s="393"/>
      <c r="E29" s="394"/>
      <c r="F29" s="394"/>
      <c r="G29" s="395"/>
      <c r="H29" s="427"/>
      <c r="I29" s="428"/>
      <c r="J29" s="428"/>
      <c r="K29" s="429"/>
      <c r="L29" s="131"/>
      <c r="M29" s="132"/>
      <c r="N29" s="361" t="e">
        <f t="shared" si="7"/>
        <v>#DIV/0!</v>
      </c>
      <c r="O29" s="124">
        <f t="shared" si="8"/>
        <v>0</v>
      </c>
      <c r="P29" s="133"/>
      <c r="Q29" s="129">
        <f t="shared" si="9"/>
        <v>0</v>
      </c>
      <c r="R29" s="126">
        <f t="shared" si="10"/>
        <v>0</v>
      </c>
      <c r="S29" s="114"/>
      <c r="T29" s="114" t="s">
        <v>385</v>
      </c>
      <c r="U29" s="114"/>
      <c r="V29" s="114"/>
      <c r="W29" s="114"/>
    </row>
    <row r="30" spans="1:25" ht="18.600000000000001" customHeight="1" x14ac:dyDescent="0.3">
      <c r="A30" s="114"/>
      <c r="B30" s="423" t="s">
        <v>86</v>
      </c>
      <c r="C30" s="424"/>
      <c r="D30" s="424"/>
      <c r="E30" s="424"/>
      <c r="F30" s="424"/>
      <c r="G30" s="424"/>
      <c r="H30" s="424"/>
      <c r="I30" s="424"/>
      <c r="J30" s="424"/>
      <c r="K30" s="424"/>
      <c r="L30" s="424"/>
      <c r="M30" s="424"/>
      <c r="N30" s="424"/>
      <c r="O30" s="424"/>
      <c r="P30" s="425"/>
      <c r="Q30" s="130">
        <f>SUM(Q28:Q29)</f>
        <v>0</v>
      </c>
      <c r="R30" s="134">
        <f>SUM(R28:R29)</f>
        <v>0</v>
      </c>
      <c r="S30" s="114"/>
      <c r="T30" s="114">
        <f>R30+Q30</f>
        <v>0</v>
      </c>
      <c r="U30" s="114"/>
      <c r="V30" s="114"/>
      <c r="W30" s="114"/>
      <c r="X30" s="183"/>
    </row>
    <row r="31" spans="1:25" ht="15.75" customHeight="1" x14ac:dyDescent="0.3">
      <c r="A31" s="114"/>
      <c r="B31" s="401" t="s">
        <v>68</v>
      </c>
      <c r="C31" s="402"/>
      <c r="D31" s="402"/>
      <c r="E31" s="402"/>
      <c r="F31" s="402"/>
      <c r="G31" s="402"/>
      <c r="H31" s="402"/>
      <c r="I31" s="402"/>
      <c r="J31" s="402"/>
      <c r="K31" s="402"/>
      <c r="L31" s="402"/>
      <c r="M31" s="402"/>
      <c r="N31" s="402"/>
      <c r="O31" s="402"/>
      <c r="P31" s="402"/>
      <c r="Q31" s="402"/>
      <c r="R31" s="403"/>
      <c r="S31" s="114"/>
      <c r="T31" s="114"/>
      <c r="U31" s="114"/>
      <c r="V31" s="114"/>
      <c r="W31" s="114"/>
    </row>
    <row r="32" spans="1:25" ht="36.75" customHeight="1" x14ac:dyDescent="0.3">
      <c r="A32" s="114"/>
      <c r="B32" s="426" t="s">
        <v>78</v>
      </c>
      <c r="C32" s="426"/>
      <c r="D32" s="417" t="s">
        <v>77</v>
      </c>
      <c r="E32" s="419"/>
      <c r="F32" s="419"/>
      <c r="G32" s="419"/>
      <c r="H32" s="419"/>
      <c r="I32" s="419"/>
      <c r="J32" s="419"/>
      <c r="K32" s="419"/>
      <c r="L32" s="419"/>
      <c r="M32" s="419"/>
      <c r="N32" s="419"/>
      <c r="O32" s="419"/>
      <c r="P32" s="419"/>
      <c r="Q32" s="337"/>
      <c r="R32" s="338" t="s">
        <v>50</v>
      </c>
      <c r="S32" s="114"/>
      <c r="T32" s="114"/>
      <c r="U32" s="114"/>
      <c r="V32" s="185" t="s">
        <v>392</v>
      </c>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336"/>
      <c r="R33" s="138"/>
      <c r="S33" s="114"/>
      <c r="T33" s="114"/>
      <c r="U33" s="114"/>
      <c r="V33" s="324"/>
      <c r="W33" s="114"/>
    </row>
    <row r="34" spans="1:26" s="13" customFormat="1" ht="30" customHeight="1" x14ac:dyDescent="0.3">
      <c r="A34" s="114"/>
      <c r="B34" s="432"/>
      <c r="C34" s="432"/>
      <c r="D34" s="393"/>
      <c r="E34" s="394"/>
      <c r="F34" s="394"/>
      <c r="G34" s="394"/>
      <c r="H34" s="394"/>
      <c r="I34" s="394"/>
      <c r="J34" s="394"/>
      <c r="K34" s="394"/>
      <c r="L34" s="394"/>
      <c r="M34" s="394"/>
      <c r="N34" s="394"/>
      <c r="O34" s="394"/>
      <c r="P34" s="394"/>
      <c r="Q34" s="336"/>
      <c r="R34" s="138"/>
      <c r="S34" s="114"/>
      <c r="T34" s="114"/>
      <c r="U34" s="114"/>
      <c r="V34" s="324">
        <f t="shared" ref="V34" si="11">((M34)+((M34*P34)))*U34</f>
        <v>0</v>
      </c>
      <c r="W34" s="114"/>
    </row>
    <row r="35" spans="1:26" ht="18.600000000000001" customHeight="1" x14ac:dyDescent="0.3">
      <c r="A35" s="114"/>
      <c r="B35" s="423" t="s">
        <v>56</v>
      </c>
      <c r="C35" s="424"/>
      <c r="D35" s="424"/>
      <c r="E35" s="424"/>
      <c r="F35" s="424"/>
      <c r="G35" s="424"/>
      <c r="H35" s="424"/>
      <c r="I35" s="424"/>
      <c r="J35" s="424"/>
      <c r="K35" s="424"/>
      <c r="L35" s="424"/>
      <c r="M35" s="424"/>
      <c r="N35" s="424"/>
      <c r="O35" s="424"/>
      <c r="P35" s="424"/>
      <c r="Q35" s="425"/>
      <c r="R35" s="134">
        <f>R33+R34</f>
        <v>0</v>
      </c>
      <c r="S35" s="114"/>
      <c r="T35" s="114"/>
      <c r="U35" s="114"/>
      <c r="V35" s="134">
        <f>SUM(V33:V34)</f>
        <v>0</v>
      </c>
      <c r="W35" s="114"/>
    </row>
    <row r="36" spans="1:26" ht="15.75" customHeight="1" x14ac:dyDescent="0.3">
      <c r="A36" s="114"/>
      <c r="B36" s="401" t="s">
        <v>69</v>
      </c>
      <c r="C36" s="402"/>
      <c r="D36" s="402"/>
      <c r="E36" s="402"/>
      <c r="F36" s="402"/>
      <c r="G36" s="402"/>
      <c r="H36" s="402"/>
      <c r="I36" s="402"/>
      <c r="J36" s="402"/>
      <c r="K36" s="402"/>
      <c r="L36" s="402"/>
      <c r="M36" s="402"/>
      <c r="N36" s="402"/>
      <c r="O36" s="402"/>
      <c r="P36" s="402"/>
      <c r="Q36" s="402"/>
      <c r="R36" s="403"/>
      <c r="S36" s="114"/>
      <c r="T36" s="114"/>
      <c r="U36" s="114"/>
      <c r="V36" s="114"/>
      <c r="W36" s="114"/>
    </row>
    <row r="37" spans="1:26" ht="16.5" customHeight="1" x14ac:dyDescent="0.3">
      <c r="A37" s="114"/>
      <c r="B37" s="414"/>
      <c r="C37" s="415"/>
      <c r="D37" s="415" t="s">
        <v>54</v>
      </c>
      <c r="E37" s="415"/>
      <c r="F37" s="415"/>
      <c r="G37" s="415"/>
      <c r="H37" s="415"/>
      <c r="I37" s="415"/>
      <c r="J37" s="415"/>
      <c r="K37" s="415"/>
      <c r="L37" s="415"/>
      <c r="M37" s="415"/>
      <c r="N37" s="415"/>
      <c r="O37" s="415"/>
      <c r="P37" s="415"/>
      <c r="Q37" s="416"/>
      <c r="R37" s="338" t="s">
        <v>55</v>
      </c>
      <c r="S37" s="114"/>
      <c r="T37" s="114"/>
      <c r="U37" s="114"/>
      <c r="V37" s="114"/>
      <c r="W37" s="114"/>
    </row>
    <row r="38" spans="1:26" s="13" customFormat="1" ht="30" customHeight="1" x14ac:dyDescent="0.3">
      <c r="A38" s="114"/>
      <c r="B38" s="430" t="s">
        <v>79</v>
      </c>
      <c r="C38" s="430"/>
      <c r="D38" s="431"/>
      <c r="E38" s="431"/>
      <c r="F38" s="431"/>
      <c r="G38" s="431"/>
      <c r="H38" s="431"/>
      <c r="I38" s="431"/>
      <c r="J38" s="431"/>
      <c r="K38" s="431"/>
      <c r="L38" s="431"/>
      <c r="M38" s="431"/>
      <c r="N38" s="431"/>
      <c r="O38" s="431"/>
      <c r="P38" s="431"/>
      <c r="Q38" s="431"/>
      <c r="R38" s="139">
        <f>ROUND(Q15,0)</f>
        <v>0</v>
      </c>
      <c r="S38" s="114"/>
      <c r="T38" s="114"/>
      <c r="U38" s="114"/>
      <c r="V38" s="114"/>
      <c r="W38" s="114"/>
    </row>
    <row r="39" spans="1:26" s="13" customFormat="1" ht="30" customHeight="1" x14ac:dyDescent="0.3">
      <c r="A39" s="114"/>
      <c r="B39" s="430" t="s">
        <v>80</v>
      </c>
      <c r="C39" s="430"/>
      <c r="D39" s="431"/>
      <c r="E39" s="431"/>
      <c r="F39" s="431"/>
      <c r="G39" s="431"/>
      <c r="H39" s="431"/>
      <c r="I39" s="431"/>
      <c r="J39" s="431"/>
      <c r="K39" s="431"/>
      <c r="L39" s="431"/>
      <c r="M39" s="431"/>
      <c r="N39" s="431"/>
      <c r="O39" s="431"/>
      <c r="P39" s="431"/>
      <c r="Q39" s="431"/>
      <c r="R39" s="139">
        <f>ROUND(Q25,0)</f>
        <v>0</v>
      </c>
      <c r="S39" s="114"/>
      <c r="T39" s="114"/>
      <c r="U39" s="114"/>
      <c r="V39" s="114"/>
      <c r="W39" s="114"/>
    </row>
    <row r="40" spans="1:26" s="13" customFormat="1" ht="30" customHeight="1" x14ac:dyDescent="0.3">
      <c r="A40" s="114"/>
      <c r="B40" s="430" t="s">
        <v>81</v>
      </c>
      <c r="C40" s="430"/>
      <c r="D40" s="431"/>
      <c r="E40" s="431"/>
      <c r="F40" s="431"/>
      <c r="G40" s="431"/>
      <c r="H40" s="431"/>
      <c r="I40" s="431"/>
      <c r="J40" s="431"/>
      <c r="K40" s="431"/>
      <c r="L40" s="431"/>
      <c r="M40" s="431"/>
      <c r="N40" s="431"/>
      <c r="O40" s="431"/>
      <c r="P40" s="431"/>
      <c r="Q40" s="431"/>
      <c r="R40" s="139">
        <f>ROUND(Q30,0)</f>
        <v>0</v>
      </c>
      <c r="S40" s="114"/>
      <c r="T40" s="114"/>
      <c r="U40" s="114"/>
      <c r="V40" s="114"/>
      <c r="W40" s="114"/>
    </row>
    <row r="41" spans="1:26" ht="18.600000000000001" customHeight="1" x14ac:dyDescent="0.3">
      <c r="A41" s="114"/>
      <c r="B41" s="411" t="s">
        <v>60</v>
      </c>
      <c r="C41" s="412"/>
      <c r="D41" s="412"/>
      <c r="E41" s="412"/>
      <c r="F41" s="412"/>
      <c r="G41" s="412"/>
      <c r="H41" s="412"/>
      <c r="I41" s="412"/>
      <c r="J41" s="412"/>
      <c r="K41" s="412"/>
      <c r="L41" s="412"/>
      <c r="M41" s="412"/>
      <c r="N41" s="412"/>
      <c r="O41" s="412"/>
      <c r="P41" s="412"/>
      <c r="Q41" s="413"/>
      <c r="R41" s="140">
        <f>SUM(R38:R40)</f>
        <v>0</v>
      </c>
      <c r="S41" s="114"/>
      <c r="T41" s="114"/>
      <c r="U41" s="114"/>
      <c r="V41" s="114"/>
      <c r="W41" s="114"/>
    </row>
    <row r="42" spans="1:26" ht="15.75" customHeight="1" x14ac:dyDescent="0.3">
      <c r="A42" s="114"/>
      <c r="B42" s="408" t="s">
        <v>70</v>
      </c>
      <c r="C42" s="409"/>
      <c r="D42" s="409"/>
      <c r="E42" s="409"/>
      <c r="F42" s="409"/>
      <c r="G42" s="409"/>
      <c r="H42" s="409"/>
      <c r="I42" s="409"/>
      <c r="J42" s="409"/>
      <c r="K42" s="409"/>
      <c r="L42" s="409"/>
      <c r="M42" s="409"/>
      <c r="N42" s="409"/>
      <c r="O42" s="409"/>
      <c r="P42" s="409"/>
      <c r="Q42" s="409"/>
      <c r="R42" s="410"/>
      <c r="S42" s="114"/>
      <c r="T42" s="114"/>
      <c r="U42" s="114"/>
      <c r="V42" s="114"/>
      <c r="W42" s="114"/>
    </row>
    <row r="43" spans="1:26" ht="49.5" customHeight="1" x14ac:dyDescent="0.3">
      <c r="A43" s="114"/>
      <c r="B43" s="436" t="s">
        <v>372</v>
      </c>
      <c r="C43" s="437"/>
      <c r="D43" s="442" t="s">
        <v>373</v>
      </c>
      <c r="E43" s="440"/>
      <c r="F43" s="440" t="s">
        <v>122</v>
      </c>
      <c r="G43" s="440"/>
      <c r="H43" s="440"/>
      <c r="I43" s="440"/>
      <c r="J43" s="440"/>
      <c r="K43" s="440"/>
      <c r="L43" s="440"/>
      <c r="M43" s="441"/>
      <c r="N43" s="160" t="s">
        <v>58</v>
      </c>
      <c r="O43" s="161"/>
      <c r="P43" s="141" t="s">
        <v>59</v>
      </c>
      <c r="Q43" s="142"/>
      <c r="R43" s="115" t="s">
        <v>50</v>
      </c>
      <c r="S43" s="114"/>
      <c r="T43" s="114"/>
      <c r="U43" s="114"/>
      <c r="V43" s="185" t="s">
        <v>391</v>
      </c>
      <c r="W43" s="114"/>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ROUND(N44*P44,0)</f>
        <v>0</v>
      </c>
      <c r="S44" s="114"/>
      <c r="T44" s="176">
        <f>IF(B44="Sub Grantee",R44,0)</f>
        <v>0</v>
      </c>
      <c r="U44" s="114"/>
      <c r="V44" s="324"/>
      <c r="W44" s="114"/>
      <c r="Y44" s="176">
        <f t="shared" ref="Y44:Z47" si="12">IF(A44="Sub Grantee",C44,0)</f>
        <v>0</v>
      </c>
      <c r="Z44" s="176">
        <f t="shared" si="12"/>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ref="R45:R47" si="13">ROUND(N45*P45,0)</f>
        <v>0</v>
      </c>
      <c r="S45" s="114"/>
      <c r="T45" s="176">
        <f t="shared" ref="T45:T47" si="14">IF(B45="Sub Grantee",R45,0)</f>
        <v>0</v>
      </c>
      <c r="U45" s="114"/>
      <c r="V45" s="324">
        <v>0</v>
      </c>
      <c r="W45" s="114"/>
      <c r="Y45" s="176">
        <f t="shared" si="12"/>
        <v>0</v>
      </c>
      <c r="Z45" s="176">
        <f t="shared" si="12"/>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3"/>
        <v>0</v>
      </c>
      <c r="S46" s="114"/>
      <c r="T46" s="176">
        <f t="shared" si="14"/>
        <v>0</v>
      </c>
      <c r="U46" s="114"/>
      <c r="V46" s="324">
        <v>0</v>
      </c>
      <c r="W46" s="114"/>
      <c r="Y46" s="176">
        <f t="shared" si="12"/>
        <v>0</v>
      </c>
      <c r="Z46" s="176">
        <f t="shared" si="12"/>
        <v>0</v>
      </c>
    </row>
    <row r="47" spans="1:26" ht="39.950000000000003" customHeight="1" x14ac:dyDescent="0.3">
      <c r="A47" s="114"/>
      <c r="B47" s="438"/>
      <c r="C47" s="438"/>
      <c r="D47" s="439"/>
      <c r="E47" s="439"/>
      <c r="F47" s="439"/>
      <c r="G47" s="439"/>
      <c r="H47" s="439"/>
      <c r="I47" s="439"/>
      <c r="J47" s="439"/>
      <c r="K47" s="439"/>
      <c r="L47" s="439"/>
      <c r="M47" s="439"/>
      <c r="N47" s="158"/>
      <c r="O47" s="159"/>
      <c r="P47" s="184"/>
      <c r="Q47" s="135"/>
      <c r="R47" s="143">
        <f t="shared" si="13"/>
        <v>0</v>
      </c>
      <c r="S47" s="114"/>
      <c r="T47" s="176">
        <f t="shared" si="14"/>
        <v>0</v>
      </c>
      <c r="U47" s="114"/>
      <c r="V47" s="324">
        <v>0</v>
      </c>
      <c r="W47" s="114"/>
      <c r="Y47" s="176">
        <f t="shared" si="12"/>
        <v>0</v>
      </c>
      <c r="Z47" s="176">
        <f t="shared" si="12"/>
        <v>0</v>
      </c>
    </row>
    <row r="48" spans="1:26" ht="18.600000000000001" customHeight="1" x14ac:dyDescent="0.3">
      <c r="A48" s="114"/>
      <c r="B48" s="433" t="s">
        <v>62</v>
      </c>
      <c r="C48" s="434"/>
      <c r="D48" s="434"/>
      <c r="E48" s="434"/>
      <c r="F48" s="434"/>
      <c r="G48" s="434"/>
      <c r="H48" s="434"/>
      <c r="I48" s="434"/>
      <c r="J48" s="434"/>
      <c r="K48" s="434"/>
      <c r="L48" s="434"/>
      <c r="M48" s="434"/>
      <c r="N48" s="434"/>
      <c r="O48" s="434"/>
      <c r="P48" s="434"/>
      <c r="Q48" s="435"/>
      <c r="R48" s="143">
        <f>SUM(R44:R47)</f>
        <v>0</v>
      </c>
      <c r="S48" s="114"/>
      <c r="T48" s="176">
        <f>SUM(T44:T47)</f>
        <v>0</v>
      </c>
      <c r="U48" s="114"/>
      <c r="V48" s="134">
        <f>SUM(V44:V47)</f>
        <v>0</v>
      </c>
      <c r="W48" s="114"/>
    </row>
    <row r="49" spans="1:23" ht="15.75" customHeight="1" x14ac:dyDescent="0.3">
      <c r="A49" s="114"/>
      <c r="B49" s="408" t="s">
        <v>71</v>
      </c>
      <c r="C49" s="409"/>
      <c r="D49" s="409"/>
      <c r="E49" s="409"/>
      <c r="F49" s="409"/>
      <c r="G49" s="409"/>
      <c r="H49" s="409"/>
      <c r="I49" s="409"/>
      <c r="J49" s="409"/>
      <c r="K49" s="409"/>
      <c r="L49" s="409"/>
      <c r="M49" s="409"/>
      <c r="N49" s="409"/>
      <c r="O49" s="409"/>
      <c r="P49" s="409"/>
      <c r="Q49" s="409"/>
      <c r="R49" s="410"/>
      <c r="S49" s="114"/>
      <c r="T49" s="114"/>
      <c r="U49" s="114"/>
      <c r="V49" s="347"/>
      <c r="W49" s="114"/>
    </row>
    <row r="50" spans="1:23" ht="49.5" customHeight="1" x14ac:dyDescent="0.3">
      <c r="A50" s="114"/>
      <c r="B50" s="427" t="s">
        <v>57</v>
      </c>
      <c r="C50" s="429"/>
      <c r="D50" s="427" t="s">
        <v>61</v>
      </c>
      <c r="E50" s="428"/>
      <c r="F50" s="428"/>
      <c r="G50" s="428"/>
      <c r="H50" s="428"/>
      <c r="I50" s="428"/>
      <c r="J50" s="428"/>
      <c r="K50" s="428"/>
      <c r="L50" s="428"/>
      <c r="M50" s="428"/>
      <c r="N50" s="428"/>
      <c r="O50" s="428"/>
      <c r="P50" s="428"/>
      <c r="Q50" s="429"/>
      <c r="R50" s="338" t="s">
        <v>50</v>
      </c>
      <c r="S50" s="114"/>
      <c r="T50" s="114"/>
      <c r="U50" s="114"/>
      <c r="V50" s="185" t="s">
        <v>390</v>
      </c>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324"/>
      <c r="W53" s="114"/>
    </row>
    <row r="54" spans="1:23" ht="18" customHeight="1" x14ac:dyDescent="0.3">
      <c r="A54" s="114"/>
      <c r="B54" s="411" t="s">
        <v>64</v>
      </c>
      <c r="C54" s="412"/>
      <c r="D54" s="412"/>
      <c r="E54" s="412"/>
      <c r="F54" s="412"/>
      <c r="G54" s="412"/>
      <c r="H54" s="412"/>
      <c r="I54" s="412"/>
      <c r="J54" s="412"/>
      <c r="K54" s="412"/>
      <c r="L54" s="412"/>
      <c r="M54" s="412"/>
      <c r="N54" s="412"/>
      <c r="O54" s="412"/>
      <c r="P54" s="412"/>
      <c r="Q54" s="413"/>
      <c r="R54" s="128">
        <f>SUM(R51:R53)</f>
        <v>0</v>
      </c>
      <c r="S54" s="114"/>
      <c r="T54" s="114"/>
      <c r="U54" s="114"/>
      <c r="V54" s="134">
        <f>SUM(V51:V53)</f>
        <v>0</v>
      </c>
      <c r="W54" s="114"/>
    </row>
    <row r="55" spans="1:23" ht="15.75" customHeight="1" x14ac:dyDescent="0.3">
      <c r="A55" s="114"/>
      <c r="B55" s="401" t="s">
        <v>72</v>
      </c>
      <c r="C55" s="402"/>
      <c r="D55" s="402"/>
      <c r="E55" s="402"/>
      <c r="F55" s="402"/>
      <c r="G55" s="402"/>
      <c r="H55" s="402"/>
      <c r="I55" s="402"/>
      <c r="J55" s="402"/>
      <c r="K55" s="402"/>
      <c r="L55" s="402"/>
      <c r="M55" s="402"/>
      <c r="N55" s="402"/>
      <c r="O55" s="402"/>
      <c r="P55" s="402"/>
      <c r="Q55" s="402"/>
      <c r="R55" s="403"/>
      <c r="S55" s="114"/>
      <c r="T55" s="114"/>
      <c r="U55" s="114"/>
      <c r="V55" s="114"/>
      <c r="W55" s="114"/>
    </row>
    <row r="56" spans="1:23" s="13" customFormat="1" ht="33.75" customHeight="1" x14ac:dyDescent="0.3">
      <c r="A56" s="114"/>
      <c r="B56" s="397" t="s">
        <v>376</v>
      </c>
      <c r="C56" s="397"/>
      <c r="D56" s="397" t="s">
        <v>374</v>
      </c>
      <c r="E56" s="397"/>
      <c r="F56" s="398" t="s">
        <v>375</v>
      </c>
      <c r="G56" s="399"/>
      <c r="H56" s="399"/>
      <c r="I56" s="399"/>
      <c r="J56" s="399"/>
      <c r="K56" s="399"/>
      <c r="L56" s="399"/>
      <c r="M56" s="400"/>
      <c r="N56" s="177" t="s">
        <v>63</v>
      </c>
      <c r="O56" s="145"/>
      <c r="P56" s="177" t="s">
        <v>142</v>
      </c>
      <c r="Q56" s="177" t="s">
        <v>59</v>
      </c>
      <c r="R56" s="178" t="s">
        <v>55</v>
      </c>
      <c r="S56" s="114"/>
      <c r="T56" s="114"/>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2"/>
      <c r="Q57" s="179"/>
      <c r="R57" s="143">
        <f>ROUND(N57*P57,0)</f>
        <v>0</v>
      </c>
      <c r="S57" s="114"/>
      <c r="T57" s="176">
        <f>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3"/>
      <c r="Q58" s="179"/>
      <c r="R58" s="143">
        <f>ROUND(N58*P58,0)</f>
        <v>0</v>
      </c>
      <c r="S58" s="114"/>
      <c r="T58" s="176">
        <f t="shared" ref="T58:T59" si="15">IF(B58="Yes",R58,0)</f>
        <v>0</v>
      </c>
      <c r="U58" s="114"/>
      <c r="V58" s="114"/>
      <c r="W58" s="114"/>
    </row>
    <row r="59" spans="1:23" s="13" customFormat="1" ht="33.75" customHeight="1" x14ac:dyDescent="0.3">
      <c r="A59" s="114"/>
      <c r="B59" s="396"/>
      <c r="C59" s="396"/>
      <c r="D59" s="396"/>
      <c r="E59" s="396"/>
      <c r="F59" s="396"/>
      <c r="G59" s="396"/>
      <c r="H59" s="396"/>
      <c r="I59" s="396"/>
      <c r="J59" s="396"/>
      <c r="K59" s="396"/>
      <c r="L59" s="396"/>
      <c r="M59" s="396"/>
      <c r="N59" s="321"/>
      <c r="O59" s="246"/>
      <c r="P59" s="322"/>
      <c r="Q59" s="179"/>
      <c r="R59" s="143">
        <f>ROUND(N59*P59,0)</f>
        <v>0</v>
      </c>
      <c r="S59" s="114"/>
      <c r="T59" s="176">
        <f t="shared" si="15"/>
        <v>0</v>
      </c>
      <c r="U59" s="114"/>
      <c r="V59" s="114"/>
      <c r="W59" s="114"/>
    </row>
    <row r="60" spans="1:23" ht="18" customHeight="1" x14ac:dyDescent="0.3">
      <c r="A60" s="114"/>
      <c r="B60" s="411" t="s">
        <v>66</v>
      </c>
      <c r="C60" s="412"/>
      <c r="D60" s="412"/>
      <c r="E60" s="412"/>
      <c r="F60" s="412"/>
      <c r="G60" s="412"/>
      <c r="H60" s="412"/>
      <c r="I60" s="412"/>
      <c r="J60" s="412"/>
      <c r="K60" s="412"/>
      <c r="L60" s="412"/>
      <c r="M60" s="412"/>
      <c r="N60" s="412"/>
      <c r="O60" s="412"/>
      <c r="P60" s="413"/>
      <c r="Q60" s="136"/>
      <c r="R60" s="128">
        <f>SUM(R57:R59)</f>
        <v>0</v>
      </c>
      <c r="S60" s="114"/>
      <c r="T60" s="152">
        <f>SUM(T57:T59)</f>
        <v>0</v>
      </c>
      <c r="U60" s="114"/>
      <c r="V60" s="114"/>
      <c r="W60" s="114"/>
    </row>
    <row r="61" spans="1:23" ht="15.75" customHeight="1" x14ac:dyDescent="0.3">
      <c r="A61" s="114"/>
      <c r="B61" s="401" t="s">
        <v>73</v>
      </c>
      <c r="C61" s="402"/>
      <c r="D61" s="402"/>
      <c r="E61" s="402"/>
      <c r="F61" s="402"/>
      <c r="G61" s="402"/>
      <c r="H61" s="402"/>
      <c r="I61" s="402"/>
      <c r="J61" s="402"/>
      <c r="K61" s="402"/>
      <c r="L61" s="402"/>
      <c r="M61" s="402"/>
      <c r="N61" s="402"/>
      <c r="O61" s="402"/>
      <c r="P61" s="402"/>
      <c r="Q61" s="402"/>
      <c r="R61" s="403"/>
      <c r="S61" s="114"/>
      <c r="T61" s="114"/>
      <c r="U61" s="114"/>
      <c r="V61" s="347"/>
      <c r="W61" s="114"/>
    </row>
    <row r="62" spans="1:23" ht="27.75" customHeight="1" x14ac:dyDescent="0.3">
      <c r="A62" s="114"/>
      <c r="B62" s="470" t="s">
        <v>82</v>
      </c>
      <c r="C62" s="470"/>
      <c r="D62" s="471" t="s">
        <v>65</v>
      </c>
      <c r="E62" s="472"/>
      <c r="F62" s="472"/>
      <c r="G62" s="472"/>
      <c r="H62" s="472"/>
      <c r="I62" s="472"/>
      <c r="J62" s="472"/>
      <c r="K62" s="472"/>
      <c r="L62" s="472"/>
      <c r="M62" s="472"/>
      <c r="N62" s="472"/>
      <c r="O62" s="472"/>
      <c r="P62" s="472"/>
      <c r="Q62" s="473"/>
      <c r="R62" s="338" t="s">
        <v>50</v>
      </c>
      <c r="S62" s="114"/>
      <c r="T62" s="114"/>
      <c r="U62" s="114"/>
      <c r="V62" s="185" t="s">
        <v>389</v>
      </c>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39.950000000000003" customHeight="1" x14ac:dyDescent="0.3">
      <c r="A65" s="114"/>
      <c r="B65" s="467"/>
      <c r="C65" s="468"/>
      <c r="D65" s="467"/>
      <c r="E65" s="469"/>
      <c r="F65" s="469"/>
      <c r="G65" s="469"/>
      <c r="H65" s="469"/>
      <c r="I65" s="469"/>
      <c r="J65" s="469"/>
      <c r="K65" s="469"/>
      <c r="L65" s="469"/>
      <c r="M65" s="469"/>
      <c r="N65" s="469"/>
      <c r="O65" s="469"/>
      <c r="P65" s="469"/>
      <c r="Q65" s="468"/>
      <c r="R65" s="144"/>
      <c r="S65" s="114"/>
      <c r="T65" s="114"/>
      <c r="U65" s="114"/>
      <c r="V65" s="324">
        <v>0</v>
      </c>
      <c r="W65" s="114"/>
    </row>
    <row r="66" spans="1:23" ht="19.350000000000001" customHeight="1" x14ac:dyDescent="0.3">
      <c r="A66" s="114"/>
      <c r="B66" s="411" t="s">
        <v>83</v>
      </c>
      <c r="C66" s="412"/>
      <c r="D66" s="412"/>
      <c r="E66" s="412"/>
      <c r="F66" s="412"/>
      <c r="G66" s="412"/>
      <c r="H66" s="412"/>
      <c r="I66" s="412"/>
      <c r="J66" s="412"/>
      <c r="K66" s="412"/>
      <c r="L66" s="412"/>
      <c r="M66" s="412"/>
      <c r="N66" s="412"/>
      <c r="O66" s="412"/>
      <c r="P66" s="412"/>
      <c r="Q66" s="413"/>
      <c r="R66" s="128">
        <f>SUM(R63:R65)</f>
        <v>0</v>
      </c>
      <c r="S66" s="114"/>
      <c r="T66" s="114"/>
      <c r="U66" s="114"/>
      <c r="V66" s="134">
        <f>SUM(V63:V65)</f>
        <v>0</v>
      </c>
      <c r="W66" s="114"/>
    </row>
    <row r="67" spans="1:23" ht="15.75" customHeight="1" x14ac:dyDescent="0.3">
      <c r="A67" s="114"/>
      <c r="B67" s="462" t="s">
        <v>74</v>
      </c>
      <c r="C67" s="463"/>
      <c r="D67" s="463"/>
      <c r="E67" s="463"/>
      <c r="F67" s="463"/>
      <c r="G67" s="463"/>
      <c r="H67" s="463"/>
      <c r="I67" s="463"/>
      <c r="J67" s="463"/>
      <c r="K67" s="463"/>
      <c r="L67" s="463"/>
      <c r="M67" s="463"/>
      <c r="N67" s="463"/>
      <c r="O67" s="463"/>
      <c r="P67" s="463"/>
      <c r="Q67" s="463"/>
      <c r="R67" s="403"/>
      <c r="S67" s="114"/>
      <c r="T67" s="114"/>
      <c r="U67" s="114"/>
      <c r="V67" s="114"/>
      <c r="W67" s="114"/>
    </row>
    <row r="68" spans="1:23" ht="15.75" customHeight="1" x14ac:dyDescent="0.3">
      <c r="A68" s="114"/>
      <c r="B68" s="345"/>
      <c r="C68" s="346"/>
      <c r="D68" s="346"/>
      <c r="E68" s="346"/>
      <c r="F68" s="346"/>
      <c r="G68" s="346"/>
      <c r="H68" s="346"/>
      <c r="I68" s="346"/>
      <c r="J68" s="346"/>
      <c r="K68" s="346"/>
      <c r="L68" s="346"/>
      <c r="M68" s="346"/>
      <c r="N68" s="346"/>
      <c r="O68" s="346"/>
      <c r="P68" s="346"/>
      <c r="Q68" s="346"/>
      <c r="R68" s="316"/>
      <c r="S68" s="114"/>
      <c r="T68" s="114"/>
      <c r="U68" s="114"/>
      <c r="V68" s="114"/>
      <c r="W68" s="114"/>
    </row>
    <row r="69" spans="1:23" ht="15.75" customHeight="1" x14ac:dyDescent="0.3">
      <c r="A69" s="114"/>
      <c r="B69" s="344"/>
      <c r="C69" s="446" t="s">
        <v>528</v>
      </c>
      <c r="D69" s="446"/>
      <c r="E69" s="446"/>
      <c r="F69" s="446"/>
      <c r="G69" s="446"/>
      <c r="H69" s="341"/>
      <c r="I69" s="447" t="s">
        <v>529</v>
      </c>
      <c r="J69" s="448"/>
      <c r="K69" s="448"/>
      <c r="L69" s="448"/>
      <c r="M69" s="448"/>
      <c r="N69" s="488"/>
      <c r="O69" s="489"/>
      <c r="P69" s="490"/>
      <c r="Q69" s="317"/>
      <c r="R69" s="146"/>
      <c r="S69" s="114"/>
      <c r="T69" s="114"/>
      <c r="U69" s="114"/>
      <c r="V69" s="114"/>
      <c r="W69" s="114"/>
    </row>
    <row r="70" spans="1:23" ht="15.75" hidden="1" customHeight="1" x14ac:dyDescent="0.3">
      <c r="A70" s="114"/>
      <c r="B70" s="344"/>
      <c r="C70" s="346"/>
      <c r="D70" s="346"/>
      <c r="E70" s="346"/>
      <c r="F70" s="346"/>
      <c r="G70" s="346"/>
      <c r="H70" s="341"/>
      <c r="I70" s="477" t="s">
        <v>138</v>
      </c>
      <c r="J70" s="452"/>
      <c r="K70" s="452"/>
      <c r="L70" s="452"/>
      <c r="M70" s="452"/>
      <c r="N70" s="443" t="e">
        <f>(R66+R60+R54+R48+R41+R35+R30+R25+R15)-#REF!</f>
        <v>#REF!</v>
      </c>
      <c r="O70" s="443"/>
      <c r="P70" s="444"/>
      <c r="Q70" s="317"/>
      <c r="R70" s="146"/>
      <c r="S70" s="114"/>
      <c r="T70" s="114"/>
      <c r="U70" s="114"/>
      <c r="V70" s="114"/>
      <c r="W70" s="114"/>
    </row>
    <row r="71" spans="1:23" ht="15.75" hidden="1" customHeight="1" x14ac:dyDescent="0.3">
      <c r="A71" s="114"/>
      <c r="B71" s="344" t="s">
        <v>139</v>
      </c>
      <c r="C71" s="310"/>
      <c r="D71" s="310"/>
      <c r="E71" s="310"/>
      <c r="F71" s="310"/>
      <c r="G71" s="314"/>
      <c r="H71" s="341"/>
      <c r="I71" s="343"/>
      <c r="J71" s="340"/>
      <c r="K71" s="340"/>
      <c r="L71" s="340"/>
      <c r="M71" s="340"/>
      <c r="N71" s="445" t="e">
        <f>(N69+1)*N70</f>
        <v>#REF!</v>
      </c>
      <c r="O71" s="443"/>
      <c r="P71" s="444"/>
      <c r="Q71" s="317"/>
      <c r="R71" s="146"/>
      <c r="S71" s="114"/>
      <c r="T71" s="114"/>
      <c r="U71" s="114"/>
      <c r="V71" s="114"/>
      <c r="W71" s="114"/>
    </row>
    <row r="72" spans="1:23" ht="15.75" customHeight="1" x14ac:dyDescent="0.3">
      <c r="A72" s="114"/>
      <c r="B72" s="344"/>
      <c r="C72" s="446" t="s">
        <v>467</v>
      </c>
      <c r="D72" s="446"/>
      <c r="E72" s="446"/>
      <c r="F72" s="446"/>
      <c r="G72" s="348">
        <f>F87</f>
        <v>0</v>
      </c>
      <c r="H72" s="341"/>
      <c r="I72" s="446" t="s">
        <v>581</v>
      </c>
      <c r="J72" s="446"/>
      <c r="K72" s="446"/>
      <c r="L72" s="446"/>
      <c r="M72" s="446"/>
      <c r="N72" s="454">
        <f>(R80+R66+R60+R54+R48+R41+R35+R30+R25+R15)-F94</f>
        <v>0</v>
      </c>
      <c r="O72" s="454"/>
      <c r="P72" s="454"/>
      <c r="Q72" s="317"/>
      <c r="R72" s="146"/>
      <c r="S72" s="114"/>
      <c r="T72" s="114"/>
      <c r="U72" s="114"/>
      <c r="V72" s="114"/>
      <c r="W72" s="114"/>
    </row>
    <row r="73" spans="1:23" ht="15.75" customHeight="1" x14ac:dyDescent="0.3">
      <c r="A73" s="114"/>
      <c r="B73" s="344"/>
      <c r="C73" s="446" t="s">
        <v>530</v>
      </c>
      <c r="D73" s="446"/>
      <c r="E73" s="446"/>
      <c r="F73" s="446"/>
      <c r="G73" s="348">
        <f>F88+F89+F90+F91</f>
        <v>0</v>
      </c>
      <c r="H73" s="341"/>
      <c r="I73" s="446" t="s">
        <v>582</v>
      </c>
      <c r="J73" s="446"/>
      <c r="K73" s="446"/>
      <c r="L73" s="446"/>
      <c r="M73" s="446"/>
      <c r="N73" s="454">
        <f>'Indirect Cost Calculator'!D13</f>
        <v>0</v>
      </c>
      <c r="O73" s="454"/>
      <c r="P73" s="454"/>
      <c r="Q73" s="317"/>
      <c r="R73" s="146"/>
      <c r="S73" s="114"/>
      <c r="T73" s="114"/>
      <c r="U73" s="114"/>
      <c r="V73" s="114"/>
      <c r="W73" s="114"/>
    </row>
    <row r="74" spans="1:23" ht="15.75" customHeight="1" x14ac:dyDescent="0.3">
      <c r="A74" s="114"/>
      <c r="B74" s="344"/>
      <c r="C74" s="446" t="s">
        <v>468</v>
      </c>
      <c r="D74" s="446"/>
      <c r="E74" s="446"/>
      <c r="F74" s="446"/>
      <c r="G74" s="315">
        <f>F92</f>
        <v>0</v>
      </c>
      <c r="H74" s="341"/>
      <c r="I74" s="447" t="s">
        <v>137</v>
      </c>
      <c r="J74" s="448"/>
      <c r="K74" s="448"/>
      <c r="L74" s="448"/>
      <c r="M74" s="448"/>
      <c r="N74" s="449">
        <f>'IET IELCE Sub IDC Calc (2)'!D13</f>
        <v>0</v>
      </c>
      <c r="O74" s="450"/>
      <c r="P74" s="451"/>
      <c r="Q74" s="317"/>
      <c r="R74" s="146"/>
      <c r="S74" s="114"/>
      <c r="T74" s="114"/>
      <c r="U74" s="114"/>
      <c r="V74" s="114"/>
      <c r="W74" s="114"/>
    </row>
    <row r="75" spans="1:23" ht="16.5" customHeight="1" x14ac:dyDescent="0.3">
      <c r="A75" s="114"/>
      <c r="B75" s="344"/>
      <c r="C75" s="341"/>
      <c r="D75" s="452"/>
      <c r="E75" s="452"/>
      <c r="F75" s="452"/>
      <c r="G75" s="341"/>
      <c r="H75" s="341"/>
      <c r="I75" s="341"/>
      <c r="J75" s="341"/>
      <c r="K75" s="341"/>
      <c r="L75" s="341"/>
      <c r="M75" s="453"/>
      <c r="N75" s="453"/>
      <c r="O75" s="453"/>
      <c r="P75" s="453"/>
      <c r="Q75" s="453"/>
      <c r="R75" s="319" t="s">
        <v>55</v>
      </c>
      <c r="S75" s="114"/>
      <c r="T75" s="114"/>
      <c r="U75" s="114"/>
      <c r="V75" s="114"/>
      <c r="W75" s="114"/>
    </row>
    <row r="76" spans="1:23" x14ac:dyDescent="0.3">
      <c r="A76" s="114"/>
      <c r="B76" s="312"/>
      <c r="C76" s="455"/>
      <c r="D76" s="455"/>
      <c r="E76" s="455"/>
      <c r="F76" s="342"/>
      <c r="G76" s="342"/>
      <c r="H76" s="342"/>
      <c r="I76" s="412" t="s">
        <v>532</v>
      </c>
      <c r="J76" s="412"/>
      <c r="K76" s="412"/>
      <c r="L76" s="412"/>
      <c r="M76" s="412"/>
      <c r="N76" s="412"/>
      <c r="O76" s="412"/>
      <c r="P76" s="412"/>
      <c r="Q76" s="413"/>
      <c r="R76" s="147"/>
      <c r="S76" s="114"/>
      <c r="T76" s="114"/>
      <c r="U76" s="114"/>
      <c r="V76" s="114"/>
      <c r="W76" s="114"/>
    </row>
    <row r="77" spans="1:23" ht="15.75" customHeight="1" x14ac:dyDescent="0.3">
      <c r="A77" s="114"/>
      <c r="B77" s="462" t="s">
        <v>75</v>
      </c>
      <c r="C77" s="463"/>
      <c r="D77" s="463"/>
      <c r="E77" s="463"/>
      <c r="F77" s="463"/>
      <c r="G77" s="463"/>
      <c r="H77" s="463"/>
      <c r="I77" s="463"/>
      <c r="J77" s="463"/>
      <c r="K77" s="463"/>
      <c r="L77" s="463"/>
      <c r="M77" s="463"/>
      <c r="N77" s="463"/>
      <c r="O77" s="463"/>
      <c r="P77" s="463"/>
      <c r="Q77" s="463"/>
      <c r="R77" s="335"/>
      <c r="S77" s="114"/>
      <c r="T77" s="114"/>
      <c r="U77" s="114"/>
      <c r="V77" s="347"/>
      <c r="W77" s="114"/>
    </row>
    <row r="78" spans="1:23" ht="15.6" customHeight="1" x14ac:dyDescent="0.3">
      <c r="A78" s="114"/>
      <c r="B78" s="427" t="s">
        <v>84</v>
      </c>
      <c r="C78" s="428"/>
      <c r="D78" s="428"/>
      <c r="E78" s="428"/>
      <c r="F78" s="428"/>
      <c r="G78" s="428"/>
      <c r="H78" s="428"/>
      <c r="I78" s="428"/>
      <c r="J78" s="428"/>
      <c r="K78" s="428"/>
      <c r="L78" s="428"/>
      <c r="M78" s="428"/>
      <c r="N78" s="428"/>
      <c r="O78" s="428"/>
      <c r="P78" s="428"/>
      <c r="Q78" s="429"/>
      <c r="R78" s="337" t="s">
        <v>55</v>
      </c>
      <c r="S78" s="114"/>
      <c r="T78" s="114"/>
      <c r="U78" s="114"/>
      <c r="V78" s="185" t="s">
        <v>534</v>
      </c>
      <c r="W78" s="114"/>
    </row>
    <row r="79" spans="1:23" ht="30" customHeight="1" x14ac:dyDescent="0.3">
      <c r="A79" s="114"/>
      <c r="B79" s="464"/>
      <c r="C79" s="465"/>
      <c r="D79" s="465"/>
      <c r="E79" s="465"/>
      <c r="F79" s="465"/>
      <c r="G79" s="465"/>
      <c r="H79" s="465"/>
      <c r="I79" s="465"/>
      <c r="J79" s="465"/>
      <c r="K79" s="465"/>
      <c r="L79" s="465"/>
      <c r="M79" s="465"/>
      <c r="N79" s="465"/>
      <c r="O79" s="465"/>
      <c r="P79" s="465"/>
      <c r="Q79" s="466"/>
      <c r="R79" s="150"/>
      <c r="S79" s="114"/>
      <c r="T79" s="114"/>
      <c r="U79" s="114"/>
      <c r="V79" s="324"/>
      <c r="W79" s="114"/>
    </row>
    <row r="80" spans="1:23" ht="18.600000000000001" customHeight="1" x14ac:dyDescent="0.3">
      <c r="A80" s="114"/>
      <c r="B80" s="411" t="s">
        <v>85</v>
      </c>
      <c r="C80" s="412"/>
      <c r="D80" s="412"/>
      <c r="E80" s="412"/>
      <c r="F80" s="412"/>
      <c r="G80" s="412"/>
      <c r="H80" s="412"/>
      <c r="I80" s="412"/>
      <c r="J80" s="412"/>
      <c r="K80" s="412"/>
      <c r="L80" s="412"/>
      <c r="M80" s="412"/>
      <c r="N80" s="412"/>
      <c r="O80" s="412"/>
      <c r="P80" s="412"/>
      <c r="Q80" s="413"/>
      <c r="R80" s="149">
        <f>SUM(R79:R79)</f>
        <v>0</v>
      </c>
      <c r="S80" s="114"/>
      <c r="T80" s="114"/>
      <c r="U80" s="114"/>
      <c r="V80" s="134">
        <f>SUM(V77:V79)</f>
        <v>0</v>
      </c>
      <c r="W80" s="114"/>
    </row>
    <row r="81" spans="1:23" ht="34.5" customHeight="1" x14ac:dyDescent="0.3">
      <c r="A81" s="114"/>
      <c r="B81" s="456" t="s">
        <v>67</v>
      </c>
      <c r="C81" s="457"/>
      <c r="D81" s="457"/>
      <c r="E81" s="457"/>
      <c r="F81" s="457"/>
      <c r="G81" s="457"/>
      <c r="H81" s="457"/>
      <c r="I81" s="457"/>
      <c r="J81" s="457"/>
      <c r="K81" s="457"/>
      <c r="L81" s="457"/>
      <c r="M81" s="457"/>
      <c r="N81" s="457"/>
      <c r="O81" s="457"/>
      <c r="P81" s="457"/>
      <c r="Q81" s="458"/>
      <c r="R81" s="151">
        <f>SUM(R80+R76+R66+R60+R54+R48+R41+R35+R30+R25+R15)</f>
        <v>0</v>
      </c>
      <c r="S81" s="114"/>
      <c r="T81" s="79"/>
      <c r="U81" s="188" t="s">
        <v>388</v>
      </c>
      <c r="V81" s="134">
        <f>V80+V66+V54+V48+V35+V25</f>
        <v>0</v>
      </c>
      <c r="W81" s="114"/>
    </row>
    <row r="82" spans="1:23" ht="34.5" customHeight="1" x14ac:dyDescent="0.3">
      <c r="A82" s="114"/>
      <c r="B82" s="114"/>
      <c r="C82" s="114"/>
      <c r="D82" s="114"/>
      <c r="E82" s="114"/>
      <c r="F82" s="114"/>
      <c r="G82" s="114"/>
      <c r="H82" s="114"/>
      <c r="I82" s="114"/>
      <c r="J82" s="114"/>
      <c r="K82" s="114"/>
      <c r="L82" s="114"/>
      <c r="M82" s="114"/>
      <c r="N82" s="114"/>
      <c r="O82" s="114"/>
      <c r="P82" s="114"/>
      <c r="Q82" s="114"/>
      <c r="R82" s="114"/>
      <c r="S82" s="114"/>
      <c r="T82" s="79" t="s">
        <v>141</v>
      </c>
      <c r="U82" s="114"/>
      <c r="V82" s="114"/>
      <c r="W82" s="114"/>
    </row>
    <row r="83" spans="1:23"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row>
    <row r="84" spans="1:23" hidden="1" x14ac:dyDescent="0.3"/>
    <row r="85" spans="1:23" hidden="1" x14ac:dyDescent="0.3"/>
    <row r="86" spans="1:23" hidden="1" x14ac:dyDescent="0.3">
      <c r="C86" s="256" t="s">
        <v>473</v>
      </c>
      <c r="D86" s="256"/>
      <c r="E86" s="257"/>
      <c r="F86" s="258"/>
    </row>
    <row r="87" spans="1:23" hidden="1" x14ac:dyDescent="0.3">
      <c r="C87" s="256" t="s">
        <v>467</v>
      </c>
      <c r="D87" s="256"/>
      <c r="E87" s="257"/>
      <c r="F87" s="259">
        <f>R35</f>
        <v>0</v>
      </c>
    </row>
    <row r="88" spans="1:23" hidden="1" x14ac:dyDescent="0.3">
      <c r="C88" s="256" t="s">
        <v>469</v>
      </c>
      <c r="D88" s="256"/>
      <c r="E88" s="259">
        <f>R44</f>
        <v>0</v>
      </c>
      <c r="F88" s="259">
        <f>IF(E88&gt;25000,(E88-25000),0)</f>
        <v>0</v>
      </c>
    </row>
    <row r="89" spans="1:23" hidden="1" x14ac:dyDescent="0.3">
      <c r="C89" s="256" t="s">
        <v>470</v>
      </c>
      <c r="D89" s="256"/>
      <c r="E89" s="259">
        <f t="shared" ref="E89:E91" si="16">R45</f>
        <v>0</v>
      </c>
      <c r="F89" s="259">
        <f t="shared" ref="F89:F91" si="17">IF(E89&gt;25000,(E89-25000),0)</f>
        <v>0</v>
      </c>
    </row>
    <row r="90" spans="1:23" hidden="1" x14ac:dyDescent="0.3">
      <c r="C90" s="256" t="s">
        <v>471</v>
      </c>
      <c r="D90" s="256"/>
      <c r="E90" s="259">
        <f t="shared" si="16"/>
        <v>0</v>
      </c>
      <c r="F90" s="259">
        <f t="shared" si="17"/>
        <v>0</v>
      </c>
    </row>
    <row r="91" spans="1:23" hidden="1" x14ac:dyDescent="0.3">
      <c r="C91" s="256" t="s">
        <v>472</v>
      </c>
      <c r="D91" s="256"/>
      <c r="E91" s="259">
        <f t="shared" si="16"/>
        <v>0</v>
      </c>
      <c r="F91" s="259">
        <f t="shared" si="17"/>
        <v>0</v>
      </c>
      <c r="K91" s="259">
        <f>X47</f>
        <v>0</v>
      </c>
    </row>
    <row r="92" spans="1:23" hidden="1" x14ac:dyDescent="0.3">
      <c r="C92" s="256" t="s">
        <v>468</v>
      </c>
      <c r="D92" s="256"/>
      <c r="E92" s="257"/>
      <c r="F92" s="259">
        <f>R80</f>
        <v>0</v>
      </c>
    </row>
    <row r="93" spans="1:23" hidden="1" x14ac:dyDescent="0.3">
      <c r="F93" s="260">
        <f>SUM(F87:F92)</f>
        <v>0</v>
      </c>
    </row>
    <row r="94" spans="1:23" hidden="1" x14ac:dyDescent="0.3"/>
    <row r="95" spans="1:23" hidden="1" x14ac:dyDescent="0.3"/>
  </sheetData>
  <sheetProtection algorithmName="SHA-512" hashValue="AQsx5iqAKV4VlgEsZYDIARQkhJ6FgjEewGoU8/V86XcQ5QLJec04PV9yblV6wFyFG2Mi2kXIQ0UvxEajNXzX4Q==" saltValue="/wLNH1AkoLzBZZ8H1oosSw==" spinCount="100000" sheet="1" formatCells="0" formatRows="0" insertRows="0" deleteRows="0" selectLockedCells="1"/>
  <mergeCells count="139">
    <mergeCell ref="B2:R2"/>
    <mergeCell ref="B3:R3"/>
    <mergeCell ref="B4:R4"/>
    <mergeCell ref="B6:C6"/>
    <mergeCell ref="B8:C8"/>
    <mergeCell ref="B10:R10"/>
    <mergeCell ref="U16:V16"/>
    <mergeCell ref="B17:C17"/>
    <mergeCell ref="D17:G17"/>
    <mergeCell ref="B11:C11"/>
    <mergeCell ref="D11:G11"/>
    <mergeCell ref="B12:C12"/>
    <mergeCell ref="D12:G12"/>
    <mergeCell ref="B13:C13"/>
    <mergeCell ref="D13:G13"/>
    <mergeCell ref="B18:C18"/>
    <mergeCell ref="D18:G18"/>
    <mergeCell ref="B19:C19"/>
    <mergeCell ref="D19:G19"/>
    <mergeCell ref="B20:C20"/>
    <mergeCell ref="D20:G20"/>
    <mergeCell ref="B14:C14"/>
    <mergeCell ref="D14:G14"/>
    <mergeCell ref="B15:P15"/>
    <mergeCell ref="B16:R16"/>
    <mergeCell ref="B24:C24"/>
    <mergeCell ref="D24:G24"/>
    <mergeCell ref="B25:P25"/>
    <mergeCell ref="B26:R26"/>
    <mergeCell ref="B27:C27"/>
    <mergeCell ref="D27:G27"/>
    <mergeCell ref="H27:K27"/>
    <mergeCell ref="B21:C21"/>
    <mergeCell ref="D21:G21"/>
    <mergeCell ref="B22:C22"/>
    <mergeCell ref="D22:G22"/>
    <mergeCell ref="B23:C23"/>
    <mergeCell ref="D23:G23"/>
    <mergeCell ref="B30:P30"/>
    <mergeCell ref="B31:R31"/>
    <mergeCell ref="B32:C32"/>
    <mergeCell ref="D32:P32"/>
    <mergeCell ref="B33:C33"/>
    <mergeCell ref="D33:P33"/>
    <mergeCell ref="B28:C28"/>
    <mergeCell ref="D28:G28"/>
    <mergeCell ref="H28:K28"/>
    <mergeCell ref="B29:C29"/>
    <mergeCell ref="D29:G29"/>
    <mergeCell ref="H29:K29"/>
    <mergeCell ref="B38:C38"/>
    <mergeCell ref="D38:Q38"/>
    <mergeCell ref="B39:C39"/>
    <mergeCell ref="D39:Q39"/>
    <mergeCell ref="B40:C40"/>
    <mergeCell ref="D40:Q40"/>
    <mergeCell ref="B34:C34"/>
    <mergeCell ref="D34:P34"/>
    <mergeCell ref="B35:Q35"/>
    <mergeCell ref="B36:R36"/>
    <mergeCell ref="B37:C37"/>
    <mergeCell ref="D37:Q37"/>
    <mergeCell ref="B45:C45"/>
    <mergeCell ref="D45:E45"/>
    <mergeCell ref="F45:M45"/>
    <mergeCell ref="B46:C46"/>
    <mergeCell ref="D46:E46"/>
    <mergeCell ref="F46:M46"/>
    <mergeCell ref="B41:Q41"/>
    <mergeCell ref="B42:R42"/>
    <mergeCell ref="B43:C43"/>
    <mergeCell ref="D43:E43"/>
    <mergeCell ref="F43:M43"/>
    <mergeCell ref="B44:C44"/>
    <mergeCell ref="D44:E44"/>
    <mergeCell ref="F44:M44"/>
    <mergeCell ref="B51:C51"/>
    <mergeCell ref="D51:Q51"/>
    <mergeCell ref="B52:C52"/>
    <mergeCell ref="D52:Q52"/>
    <mergeCell ref="B53:C53"/>
    <mergeCell ref="D53:Q53"/>
    <mergeCell ref="B47:C47"/>
    <mergeCell ref="D47:E47"/>
    <mergeCell ref="F47:M47"/>
    <mergeCell ref="B48:Q48"/>
    <mergeCell ref="B49:R49"/>
    <mergeCell ref="B50:C50"/>
    <mergeCell ref="D50:Q50"/>
    <mergeCell ref="B58:C58"/>
    <mergeCell ref="D58:E58"/>
    <mergeCell ref="F58:M58"/>
    <mergeCell ref="B59:C59"/>
    <mergeCell ref="D59:E59"/>
    <mergeCell ref="F59:M59"/>
    <mergeCell ref="B54:Q54"/>
    <mergeCell ref="B55:R55"/>
    <mergeCell ref="B56:C56"/>
    <mergeCell ref="D56:E56"/>
    <mergeCell ref="F56:M56"/>
    <mergeCell ref="B57:C57"/>
    <mergeCell ref="D57:E57"/>
    <mergeCell ref="F57:M57"/>
    <mergeCell ref="B64:C64"/>
    <mergeCell ref="D64:Q64"/>
    <mergeCell ref="B65:C65"/>
    <mergeCell ref="D65:Q65"/>
    <mergeCell ref="B66:Q66"/>
    <mergeCell ref="B67:R67"/>
    <mergeCell ref="B60:P60"/>
    <mergeCell ref="B61:R61"/>
    <mergeCell ref="B62:C62"/>
    <mergeCell ref="D62:Q62"/>
    <mergeCell ref="B63:C63"/>
    <mergeCell ref="D63:Q63"/>
    <mergeCell ref="C72:F72"/>
    <mergeCell ref="I72:M72"/>
    <mergeCell ref="N72:P72"/>
    <mergeCell ref="C73:F73"/>
    <mergeCell ref="I73:M73"/>
    <mergeCell ref="N73:P73"/>
    <mergeCell ref="C69:G69"/>
    <mergeCell ref="I69:M69"/>
    <mergeCell ref="N69:P69"/>
    <mergeCell ref="I70:M70"/>
    <mergeCell ref="N70:P70"/>
    <mergeCell ref="N71:P71"/>
    <mergeCell ref="B77:Q77"/>
    <mergeCell ref="B78:Q78"/>
    <mergeCell ref="B79:Q79"/>
    <mergeCell ref="B80:Q80"/>
    <mergeCell ref="B81:Q81"/>
    <mergeCell ref="C74:F74"/>
    <mergeCell ref="I74:M74"/>
    <mergeCell ref="N74:P74"/>
    <mergeCell ref="D75:F75"/>
    <mergeCell ref="M75:Q75"/>
    <mergeCell ref="C76:E76"/>
    <mergeCell ref="I76:Q76"/>
  </mergeCells>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operator="notEqual" id="{23F864ED-13F8-4319-A64A-FABD7656C6F5}">
            <xm:f>Cover!$C$8</xm:f>
            <x14:dxf>
              <font>
                <color rgb="FFFF0000"/>
              </font>
            </x14:dxf>
          </x14:cfRule>
          <xm:sqref>R81</xm:sqref>
        </x14:conditionalFormatting>
        <x14:conditionalFormatting xmlns:xm="http://schemas.microsoft.com/office/excel/2006/main">
          <x14:cfRule type="cellIs" priority="1" operator="greaterThan" id="{CA11BF01-F3D5-4E62-A2A3-A84F346E6243}">
            <xm:f>' Budget'!$N$89</xm:f>
            <x14:dxf>
              <font>
                <color rgb="FF9C0006"/>
              </font>
              <fill>
                <patternFill>
                  <bgColor rgb="FFFFC7CE"/>
                </patternFill>
              </fill>
            </x14:dxf>
          </x14:cfRule>
          <xm:sqref>R76</xm:sqref>
        </x14:conditionalFormatting>
        <x14:conditionalFormatting xmlns:xm="http://schemas.microsoft.com/office/excel/2006/main">
          <x14:cfRule type="cellIs" priority="2" operator="greaterThan" id="{DF5506D8-AECF-4745-9223-18552E748C5B}">
            <xm:f>'Match IET Budget'!#REF!</xm:f>
            <x14:dxf>
              <font>
                <color rgb="FF9C0006"/>
              </font>
              <fill>
                <patternFill>
                  <bgColor rgb="FFFFC7CE"/>
                </patternFill>
              </fill>
            </x14:dxf>
          </x14:cfRule>
          <xm:sqref>R76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1500-000000000000}">
          <x14:formula1>
            <xm:f>'IET Budget'!$Z$46:$Z$49</xm:f>
          </x14:formula1>
          <xm:sqref>B3:R3</xm:sqref>
        </x14:dataValidation>
        <x14:dataValidation type="list" allowBlank="1" showInputMessage="1" showErrorMessage="1" xr:uid="{00000000-0002-0000-1500-000001000000}">
          <x14:formula1>
            <xm:f>'DROP-DOWNS'!$L$2:$L$3</xm:f>
          </x14:formula1>
          <xm:sqref>B57:C59</xm:sqref>
        </x14:dataValidation>
        <x14:dataValidation type="list" allowBlank="1" showInputMessage="1" showErrorMessage="1" xr:uid="{00000000-0002-0000-1500-000002000000}">
          <x14:formula1>
            <xm:f>'DROP-DOWNS'!$J$2:$J$3</xm:f>
          </x14:formula1>
          <xm:sqref>B44:C47</xm:sqref>
        </x14:dataValidation>
        <x14:dataValidation type="list" allowBlank="1" showInputMessage="1" showErrorMessage="1" xr:uid="{00000000-0002-0000-1500-000003000000}">
          <x14:formula1>
            <xm:f>'IET Budget'!$T$46:$T$49</xm:f>
          </x14:formula1>
          <xm:sqref>D6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1"/>
  <sheetViews>
    <sheetView showGridLines="0" zoomScaleNormal="100" workbookViewId="0">
      <selection activeCell="D12" sqref="D12"/>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'IET Sub Budget (2)'!N72</f>
        <v>0</v>
      </c>
      <c r="E10" s="21"/>
    </row>
    <row r="11" spans="1:8" x14ac:dyDescent="0.2">
      <c r="A11" s="24"/>
      <c r="B11" s="26" t="s">
        <v>106</v>
      </c>
      <c r="C11" s="40">
        <v>2.18E-2</v>
      </c>
      <c r="D11" s="232">
        <f>'IET Sub Budget (2)'!N69</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B2:J63"/>
  <sheetViews>
    <sheetView showGridLines="0" zoomScaleNormal="100" workbookViewId="0">
      <selection activeCell="J5" sqref="J5"/>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2" spans="2:10" ht="18.75" x14ac:dyDescent="0.25">
      <c r="B2" s="555"/>
      <c r="C2" s="556"/>
      <c r="D2" s="556"/>
      <c r="E2" s="556"/>
      <c r="F2" s="556"/>
      <c r="G2" s="556"/>
      <c r="H2" s="556"/>
      <c r="I2" s="556"/>
      <c r="J2" s="557"/>
    </row>
    <row r="3" spans="2:10" ht="29.45" customHeight="1" x14ac:dyDescent="0.25">
      <c r="B3" s="521" t="s">
        <v>589</v>
      </c>
      <c r="C3" s="521"/>
      <c r="D3" s="521"/>
      <c r="E3" s="521"/>
      <c r="F3" s="521"/>
      <c r="G3" s="521"/>
      <c r="H3" s="521"/>
      <c r="I3" s="521"/>
      <c r="J3" s="521"/>
    </row>
    <row r="4" spans="2:10" s="196" customFormat="1" ht="27.95" customHeight="1" x14ac:dyDescent="0.25">
      <c r="B4" s="515" t="s">
        <v>590</v>
      </c>
      <c r="C4" s="516"/>
      <c r="D4" s="516"/>
      <c r="E4" s="516"/>
      <c r="F4" s="516"/>
      <c r="G4" s="516"/>
      <c r="H4" s="516"/>
      <c r="I4" s="517"/>
      <c r="J4" s="194"/>
    </row>
    <row r="5" spans="2:10" s="196" customFormat="1" ht="24.95" customHeight="1" x14ac:dyDescent="0.25">
      <c r="B5" s="512" t="s">
        <v>410</v>
      </c>
      <c r="C5" s="513"/>
      <c r="D5" s="513"/>
      <c r="E5" s="513"/>
      <c r="F5" s="513"/>
      <c r="G5" s="513"/>
      <c r="H5" s="513"/>
      <c r="I5" s="514"/>
      <c r="J5" s="198">
        <f>Cover!C12</f>
        <v>0</v>
      </c>
    </row>
    <row r="6" spans="2:10" s="196" customFormat="1" ht="24.95" hidden="1" customHeight="1" x14ac:dyDescent="0.25">
      <c r="B6" s="552" t="s">
        <v>396</v>
      </c>
      <c r="C6" s="553"/>
      <c r="D6" s="553"/>
      <c r="E6" s="553"/>
      <c r="F6" s="553"/>
      <c r="G6" s="553"/>
      <c r="H6" s="553"/>
      <c r="I6" s="554"/>
      <c r="J6" s="213">
        <f>Cover!C8</f>
        <v>0</v>
      </c>
    </row>
    <row r="7" spans="2:10" s="196" customFormat="1" ht="24.95" hidden="1" customHeight="1" x14ac:dyDescent="0.25">
      <c r="B7" s="552" t="s">
        <v>397</v>
      </c>
      <c r="C7" s="553"/>
      <c r="D7" s="553"/>
      <c r="E7" s="553"/>
      <c r="F7" s="553"/>
      <c r="G7" s="553"/>
      <c r="H7" s="553"/>
      <c r="I7" s="554"/>
      <c r="J7" s="213">
        <f>Cover!C11</f>
        <v>0</v>
      </c>
    </row>
    <row r="8" spans="2:10" s="196" customFormat="1" ht="24.95" hidden="1" customHeight="1" x14ac:dyDescent="0.25">
      <c r="B8" s="552" t="s">
        <v>398</v>
      </c>
      <c r="C8" s="553"/>
      <c r="D8" s="553"/>
      <c r="E8" s="553"/>
      <c r="F8" s="553"/>
      <c r="G8" s="553"/>
      <c r="H8" s="553"/>
      <c r="I8" s="554"/>
      <c r="J8" s="213">
        <f>Cover!C14</f>
        <v>0</v>
      </c>
    </row>
    <row r="9" spans="2:10" s="196" customFormat="1" ht="24.95" customHeight="1" x14ac:dyDescent="0.25">
      <c r="B9" s="217"/>
      <c r="C9" s="218"/>
      <c r="D9" s="218"/>
      <c r="E9" s="218"/>
      <c r="F9" s="218"/>
      <c r="G9" s="218"/>
      <c r="H9" s="218"/>
      <c r="I9" s="219"/>
      <c r="J9" s="198"/>
    </row>
    <row r="10" spans="2:10" s="225" customFormat="1" ht="27.95" hidden="1" customHeight="1" x14ac:dyDescent="0.25">
      <c r="B10" s="558" t="s">
        <v>403</v>
      </c>
      <c r="C10" s="559"/>
      <c r="D10" s="559"/>
      <c r="E10" s="559"/>
      <c r="F10" s="559"/>
      <c r="G10" s="559"/>
      <c r="H10" s="559"/>
      <c r="I10" s="560"/>
      <c r="J10" s="224"/>
    </row>
    <row r="11" spans="2:10" s="225" customFormat="1" ht="24.75" hidden="1" customHeight="1" x14ac:dyDescent="0.25">
      <c r="B11" s="561" t="s">
        <v>399</v>
      </c>
      <c r="C11" s="562"/>
      <c r="D11" s="562"/>
      <c r="E11" s="562"/>
      <c r="F11" s="562"/>
      <c r="G11" s="562"/>
      <c r="H11" s="563"/>
      <c r="I11" s="226">
        <f>'ABE Class Plan'!D4</f>
        <v>0</v>
      </c>
      <c r="J11" s="213">
        <f>'ABE Class Plan'!J4</f>
        <v>0</v>
      </c>
    </row>
    <row r="12" spans="2:10" s="225" customFormat="1" ht="24.75" hidden="1" customHeight="1" x14ac:dyDescent="0.25">
      <c r="B12" s="561" t="s">
        <v>400</v>
      </c>
      <c r="C12" s="562"/>
      <c r="D12" s="562"/>
      <c r="E12" s="562"/>
      <c r="F12" s="562"/>
      <c r="G12" s="562"/>
      <c r="H12" s="563"/>
      <c r="I12" s="226">
        <f>'ESOL Class Plan'!D4</f>
        <v>0</v>
      </c>
      <c r="J12" s="213">
        <f>'ESOL Class Plan'!J4</f>
        <v>0</v>
      </c>
    </row>
    <row r="13" spans="2:10" s="225" customFormat="1" ht="24.75" hidden="1" customHeight="1" x14ac:dyDescent="0.25">
      <c r="B13" s="561" t="s">
        <v>401</v>
      </c>
      <c r="C13" s="562"/>
      <c r="D13" s="562"/>
      <c r="E13" s="562"/>
      <c r="F13" s="562"/>
      <c r="G13" s="562"/>
      <c r="H13" s="563"/>
      <c r="I13" s="226">
        <f>SUM(I11:I12)</f>
        <v>0</v>
      </c>
      <c r="J13" s="213">
        <f>SUM(J11:J12)</f>
        <v>0</v>
      </c>
    </row>
    <row r="14" spans="2:10" s="225" customFormat="1" ht="24.95" hidden="1" customHeight="1" x14ac:dyDescent="0.25">
      <c r="B14" s="552" t="s">
        <v>402</v>
      </c>
      <c r="C14" s="553"/>
      <c r="D14" s="553"/>
      <c r="E14" s="553"/>
      <c r="F14" s="553"/>
      <c r="G14" s="553"/>
      <c r="H14" s="553"/>
      <c r="I14" s="554"/>
      <c r="J14" s="227" t="e">
        <f>J13/I13</f>
        <v>#DIV/0!</v>
      </c>
    </row>
    <row r="15" spans="2:10" s="225" customFormat="1" ht="24.95" hidden="1" customHeight="1" x14ac:dyDescent="0.25">
      <c r="B15" s="552" t="s">
        <v>409</v>
      </c>
      <c r="C15" s="553"/>
      <c r="D15" s="553"/>
      <c r="E15" s="553"/>
      <c r="F15" s="553"/>
      <c r="G15" s="553"/>
      <c r="H15" s="553"/>
      <c r="I15" s="554"/>
      <c r="J15" s="213">
        <f>J13-J5</f>
        <v>0</v>
      </c>
    </row>
    <row r="16" spans="2:10" s="225" customFormat="1" ht="24.95" hidden="1" customHeight="1" x14ac:dyDescent="0.25">
      <c r="B16" s="221"/>
      <c r="C16" s="222"/>
      <c r="D16" s="222"/>
      <c r="E16" s="222"/>
      <c r="F16" s="222"/>
      <c r="G16" s="222"/>
      <c r="H16" s="222"/>
      <c r="I16" s="223"/>
      <c r="J16" s="213"/>
    </row>
    <row r="17" spans="2:10" s="197" customFormat="1" ht="27.95" customHeight="1" x14ac:dyDescent="0.25">
      <c r="B17" s="525" t="s">
        <v>591</v>
      </c>
      <c r="C17" s="526"/>
      <c r="D17" s="526"/>
      <c r="E17" s="526"/>
      <c r="F17" s="526"/>
      <c r="G17" s="526"/>
      <c r="H17" s="526"/>
      <c r="I17" s="526"/>
      <c r="J17" s="195" t="s">
        <v>366</v>
      </c>
    </row>
    <row r="18" spans="2:10" s="196" customFormat="1" ht="24.95" customHeight="1" x14ac:dyDescent="0.25">
      <c r="B18" s="512" t="s">
        <v>45</v>
      </c>
      <c r="C18" s="513"/>
      <c r="D18" s="513"/>
      <c r="E18" s="513"/>
      <c r="F18" s="513"/>
      <c r="G18" s="513"/>
      <c r="H18" s="513"/>
      <c r="I18" s="514"/>
      <c r="J18" s="198">
        <f>'IET Budget'!R14</f>
        <v>0</v>
      </c>
    </row>
    <row r="19" spans="2:10" s="196" customFormat="1" ht="24.95" customHeight="1" x14ac:dyDescent="0.25">
      <c r="B19" s="512" t="s">
        <v>51</v>
      </c>
      <c r="C19" s="513"/>
      <c r="D19" s="513"/>
      <c r="E19" s="513"/>
      <c r="F19" s="513"/>
      <c r="G19" s="513"/>
      <c r="H19" s="513"/>
      <c r="I19" s="514"/>
      <c r="J19" s="198">
        <f>'IET Budget'!R27</f>
        <v>0</v>
      </c>
    </row>
    <row r="20" spans="2:10" s="196" customFormat="1" ht="24.95" customHeight="1" x14ac:dyDescent="0.25">
      <c r="B20" s="512" t="s">
        <v>53</v>
      </c>
      <c r="C20" s="513"/>
      <c r="D20" s="513"/>
      <c r="E20" s="513"/>
      <c r="F20" s="513"/>
      <c r="G20" s="513"/>
      <c r="H20" s="513"/>
      <c r="I20" s="514"/>
      <c r="J20" s="198">
        <f>'IET Budget'!R32</f>
        <v>0</v>
      </c>
    </row>
    <row r="21" spans="2:10" s="196" customFormat="1" ht="24.95" customHeight="1" x14ac:dyDescent="0.25">
      <c r="B21" s="512" t="s">
        <v>68</v>
      </c>
      <c r="C21" s="513"/>
      <c r="D21" s="513"/>
      <c r="E21" s="513"/>
      <c r="F21" s="513"/>
      <c r="G21" s="513"/>
      <c r="H21" s="513"/>
      <c r="I21" s="514"/>
      <c r="J21" s="198">
        <f>'IET Budget'!R37</f>
        <v>0</v>
      </c>
    </row>
    <row r="22" spans="2:10" s="196" customFormat="1" ht="24.95" customHeight="1" x14ac:dyDescent="0.25">
      <c r="B22" s="512" t="s">
        <v>69</v>
      </c>
      <c r="C22" s="513"/>
      <c r="D22" s="513"/>
      <c r="E22" s="513"/>
      <c r="F22" s="513"/>
      <c r="G22" s="513"/>
      <c r="H22" s="513"/>
      <c r="I22" s="514"/>
      <c r="J22" s="198">
        <f>'IET Budget'!R43</f>
        <v>0</v>
      </c>
    </row>
    <row r="23" spans="2:10" s="196" customFormat="1" ht="24.95" customHeight="1" x14ac:dyDescent="0.25">
      <c r="B23" s="512" t="s">
        <v>70</v>
      </c>
      <c r="C23" s="513"/>
      <c r="D23" s="513"/>
      <c r="E23" s="513"/>
      <c r="F23" s="513"/>
      <c r="G23" s="513"/>
      <c r="H23" s="513"/>
      <c r="I23" s="514"/>
      <c r="J23" s="198">
        <f>'IET Budget'!R50</f>
        <v>0</v>
      </c>
    </row>
    <row r="24" spans="2:10" s="196" customFormat="1" ht="24.95" customHeight="1" x14ac:dyDescent="0.25">
      <c r="B24" s="512" t="s">
        <v>71</v>
      </c>
      <c r="C24" s="513"/>
      <c r="D24" s="513"/>
      <c r="E24" s="513"/>
      <c r="F24" s="513"/>
      <c r="G24" s="513"/>
      <c r="H24" s="513"/>
      <c r="I24" s="514"/>
      <c r="J24" s="198">
        <f>'IET Budget'!R56</f>
        <v>0</v>
      </c>
    </row>
    <row r="25" spans="2:10" s="196" customFormat="1" ht="24.95" customHeight="1" x14ac:dyDescent="0.25">
      <c r="B25" s="512" t="s">
        <v>72</v>
      </c>
      <c r="C25" s="513"/>
      <c r="D25" s="513"/>
      <c r="E25" s="513"/>
      <c r="F25" s="513"/>
      <c r="G25" s="513"/>
      <c r="H25" s="513"/>
      <c r="I25" s="514"/>
      <c r="J25" s="198">
        <f>'IET Budget'!R62</f>
        <v>0</v>
      </c>
    </row>
    <row r="26" spans="2:10" s="196" customFormat="1" ht="24.95" customHeight="1" x14ac:dyDescent="0.25">
      <c r="B26" s="512" t="s">
        <v>73</v>
      </c>
      <c r="C26" s="513"/>
      <c r="D26" s="513"/>
      <c r="E26" s="513"/>
      <c r="F26" s="513"/>
      <c r="G26" s="513"/>
      <c r="H26" s="513"/>
      <c r="I26" s="514"/>
      <c r="J26" s="198">
        <f>'IET Budget'!R68</f>
        <v>0</v>
      </c>
    </row>
    <row r="27" spans="2:10" s="196" customFormat="1" ht="24.95" customHeight="1" x14ac:dyDescent="0.25">
      <c r="B27" s="512" t="s">
        <v>74</v>
      </c>
      <c r="C27" s="513"/>
      <c r="D27" s="513"/>
      <c r="E27" s="513"/>
      <c r="F27" s="513"/>
      <c r="G27" s="513"/>
      <c r="H27" s="513"/>
      <c r="I27" s="514"/>
      <c r="J27" s="198">
        <f>'IET Budget'!R78</f>
        <v>0</v>
      </c>
    </row>
    <row r="28" spans="2:10" s="196" customFormat="1" ht="24.95" customHeight="1" x14ac:dyDescent="0.25">
      <c r="B28" s="512" t="s">
        <v>75</v>
      </c>
      <c r="C28" s="513"/>
      <c r="D28" s="513"/>
      <c r="E28" s="513"/>
      <c r="F28" s="513"/>
      <c r="G28" s="513"/>
      <c r="H28" s="513"/>
      <c r="I28" s="514"/>
      <c r="J28" s="198">
        <f>'IET Budget'!R82</f>
        <v>0</v>
      </c>
    </row>
    <row r="29" spans="2:10" s="196" customFormat="1" ht="24.95" customHeight="1" x14ac:dyDescent="0.25">
      <c r="B29" s="522" t="str">
        <f>' Budget'!B96:Q96</f>
        <v>TOTAL FUNDS REQUESTED</v>
      </c>
      <c r="C29" s="523"/>
      <c r="D29" s="523"/>
      <c r="E29" s="523"/>
      <c r="F29" s="523"/>
      <c r="G29" s="523"/>
      <c r="H29" s="523"/>
      <c r="I29" s="524"/>
      <c r="J29" s="200">
        <f>'IET Budget'!R83</f>
        <v>0</v>
      </c>
    </row>
    <row r="30" spans="2:10" s="196" customFormat="1" ht="24.95" customHeight="1" x14ac:dyDescent="0.25">
      <c r="B30" s="522" t="s">
        <v>395</v>
      </c>
      <c r="C30" s="523"/>
      <c r="D30" s="523"/>
      <c r="E30" s="523"/>
      <c r="F30" s="523"/>
      <c r="G30" s="523"/>
      <c r="H30" s="523"/>
      <c r="I30" s="524"/>
      <c r="J30" s="200">
        <f>J29-J5</f>
        <v>0</v>
      </c>
    </row>
    <row r="31" spans="2:10" s="196" customFormat="1" ht="24.95" customHeight="1" x14ac:dyDescent="0.25">
      <c r="B31" s="217"/>
      <c r="C31" s="218"/>
      <c r="D31" s="218"/>
      <c r="E31" s="218"/>
      <c r="F31" s="218"/>
      <c r="G31" s="218"/>
      <c r="H31" s="218"/>
      <c r="I31" s="219"/>
      <c r="J31" s="198"/>
    </row>
    <row r="32" spans="2:10" s="196" customFormat="1" ht="27.95" customHeight="1" x14ac:dyDescent="0.25">
      <c r="B32" s="525" t="s">
        <v>592</v>
      </c>
      <c r="C32" s="526"/>
      <c r="D32" s="526"/>
      <c r="E32" s="526"/>
      <c r="F32" s="526"/>
      <c r="G32" s="526"/>
      <c r="H32" s="526"/>
      <c r="I32" s="526"/>
      <c r="J32" s="201"/>
    </row>
    <row r="33" spans="2:10" s="196" customFormat="1" ht="24.95" customHeight="1" x14ac:dyDescent="0.25">
      <c r="B33" s="512" t="s">
        <v>368</v>
      </c>
      <c r="C33" s="513"/>
      <c r="D33" s="513"/>
      <c r="E33" s="513"/>
      <c r="F33" s="513"/>
      <c r="G33" s="513"/>
      <c r="H33" s="513"/>
      <c r="I33" s="514"/>
      <c r="J33" s="198">
        <f>'IET Budget'!T14</f>
        <v>0</v>
      </c>
    </row>
    <row r="34" spans="2:10" s="196" customFormat="1" ht="24.95" customHeight="1" x14ac:dyDescent="0.25">
      <c r="B34" s="512" t="s">
        <v>87</v>
      </c>
      <c r="C34" s="513"/>
      <c r="D34" s="513"/>
      <c r="E34" s="513"/>
      <c r="F34" s="513"/>
      <c r="G34" s="513"/>
      <c r="H34" s="513"/>
      <c r="I34" s="514"/>
      <c r="J34" s="198">
        <f>'IET Budget'!T32</f>
        <v>0</v>
      </c>
    </row>
    <row r="35" spans="2:10" s="196" customFormat="1" ht="24.95" customHeight="1" x14ac:dyDescent="0.25">
      <c r="B35" s="512" t="s">
        <v>88</v>
      </c>
      <c r="C35" s="513"/>
      <c r="D35" s="513"/>
      <c r="E35" s="513"/>
      <c r="F35" s="513"/>
      <c r="G35" s="513"/>
      <c r="H35" s="513"/>
      <c r="I35" s="514"/>
      <c r="J35" s="198">
        <f>'IET Budget'!R68</f>
        <v>0</v>
      </c>
    </row>
    <row r="36" spans="2:10" s="196" customFormat="1" ht="24.95" customHeight="1" x14ac:dyDescent="0.25">
      <c r="B36" s="512" t="s">
        <v>113</v>
      </c>
      <c r="C36" s="513"/>
      <c r="D36" s="513"/>
      <c r="E36" s="513"/>
      <c r="F36" s="513"/>
      <c r="G36" s="513"/>
      <c r="H36" s="513"/>
      <c r="I36" s="514"/>
      <c r="J36" s="198">
        <f>'IET Budget'!R78</f>
        <v>0</v>
      </c>
    </row>
    <row r="37" spans="2:10" s="196" customFormat="1" ht="24.95" customHeight="1" x14ac:dyDescent="0.25">
      <c r="B37" s="512" t="s">
        <v>114</v>
      </c>
      <c r="C37" s="513"/>
      <c r="D37" s="513"/>
      <c r="E37" s="513"/>
      <c r="F37" s="513"/>
      <c r="G37" s="513"/>
      <c r="H37" s="513"/>
      <c r="I37" s="514"/>
      <c r="J37" s="198">
        <f>'IET Budget'!R82</f>
        <v>0</v>
      </c>
    </row>
    <row r="38" spans="2:10" s="196" customFormat="1" ht="24.95" customHeight="1" x14ac:dyDescent="0.25">
      <c r="B38" s="512" t="s">
        <v>384</v>
      </c>
      <c r="C38" s="513"/>
      <c r="D38" s="513"/>
      <c r="E38" s="513"/>
      <c r="F38" s="513"/>
      <c r="G38" s="513"/>
      <c r="H38" s="513"/>
      <c r="I38" s="514"/>
      <c r="J38" s="198">
        <f>'IET Budget'!T62</f>
        <v>0</v>
      </c>
    </row>
    <row r="39" spans="2:10" s="196" customFormat="1" ht="24.95" customHeight="1" x14ac:dyDescent="0.25">
      <c r="B39" s="512" t="s">
        <v>369</v>
      </c>
      <c r="C39" s="513"/>
      <c r="D39" s="513"/>
      <c r="E39" s="513"/>
      <c r="F39" s="513"/>
      <c r="G39" s="513"/>
      <c r="H39" s="513"/>
      <c r="I39" s="514"/>
      <c r="J39" s="198">
        <f>'IET Sub Budget'!T15+'IET Sub Budget (2)'!T15</f>
        <v>0</v>
      </c>
    </row>
    <row r="40" spans="2:10" s="196" customFormat="1" ht="24.95" customHeight="1" x14ac:dyDescent="0.25">
      <c r="B40" s="512" t="s">
        <v>144</v>
      </c>
      <c r="C40" s="513"/>
      <c r="D40" s="513"/>
      <c r="E40" s="513"/>
      <c r="F40" s="513"/>
      <c r="G40" s="513"/>
      <c r="H40" s="513"/>
      <c r="I40" s="514"/>
      <c r="J40" s="198">
        <f>'IET Sub Budget'!T30+'IET Sub Budget (2)'!T30</f>
        <v>0</v>
      </c>
    </row>
    <row r="41" spans="2:10" s="196" customFormat="1" ht="24.95" customHeight="1" x14ac:dyDescent="0.25">
      <c r="B41" s="512" t="s">
        <v>145</v>
      </c>
      <c r="C41" s="513"/>
      <c r="D41" s="513"/>
      <c r="E41" s="513"/>
      <c r="F41" s="513"/>
      <c r="G41" s="513"/>
      <c r="H41" s="513"/>
      <c r="I41" s="514"/>
      <c r="J41" s="198">
        <f>'IET Sub Budget'!R66+'IET Sub Budget (2)'!R66</f>
        <v>0</v>
      </c>
    </row>
    <row r="42" spans="2:10" s="196" customFormat="1" ht="24.95" customHeight="1" x14ac:dyDescent="0.25">
      <c r="B42" s="512" t="s">
        <v>147</v>
      </c>
      <c r="C42" s="513"/>
      <c r="D42" s="513"/>
      <c r="E42" s="513"/>
      <c r="F42" s="513"/>
      <c r="G42" s="513"/>
      <c r="H42" s="513"/>
      <c r="I42" s="514"/>
      <c r="J42" s="198">
        <f>'IET Sub Budget'!R76+'IET Sub Budget (2)'!R76</f>
        <v>0</v>
      </c>
    </row>
    <row r="43" spans="2:10" s="196" customFormat="1" ht="24.95" customHeight="1" x14ac:dyDescent="0.25">
      <c r="B43" s="512" t="s">
        <v>146</v>
      </c>
      <c r="C43" s="513"/>
      <c r="D43" s="513"/>
      <c r="E43" s="513"/>
      <c r="F43" s="513"/>
      <c r="G43" s="513"/>
      <c r="H43" s="513"/>
      <c r="I43" s="514"/>
      <c r="J43" s="198">
        <f>'IET Sub Budget'!R80+'IET Sub Budget (2)'!R80</f>
        <v>0</v>
      </c>
    </row>
    <row r="44" spans="2:10" s="196" customFormat="1" ht="24.95" customHeight="1" x14ac:dyDescent="0.25">
      <c r="B44" s="512" t="s">
        <v>148</v>
      </c>
      <c r="C44" s="513"/>
      <c r="D44" s="513"/>
      <c r="E44" s="513"/>
      <c r="F44" s="513"/>
      <c r="G44" s="513"/>
      <c r="H44" s="513"/>
      <c r="I44" s="514"/>
      <c r="J44" s="198">
        <f>'IET Sub Budget'!T60+'IET Sub Budget (2)'!T60</f>
        <v>0</v>
      </c>
    </row>
    <row r="45" spans="2:10" s="196" customFormat="1" ht="21.6" customHeight="1" x14ac:dyDescent="0.25">
      <c r="B45" s="522" t="s">
        <v>42</v>
      </c>
      <c r="C45" s="523"/>
      <c r="D45" s="523"/>
      <c r="E45" s="523"/>
      <c r="F45" s="523"/>
      <c r="G45" s="523"/>
      <c r="H45" s="523"/>
      <c r="I45" s="524"/>
      <c r="J45" s="202">
        <f>SUM(J33:J44)</f>
        <v>0</v>
      </c>
    </row>
    <row r="46" spans="2:10" s="196" customFormat="1" ht="22.35" customHeight="1" x14ac:dyDescent="0.25">
      <c r="B46" s="536" t="s">
        <v>408</v>
      </c>
      <c r="C46" s="537"/>
      <c r="D46" s="537"/>
      <c r="E46" s="537"/>
      <c r="F46" s="537"/>
      <c r="G46" s="537"/>
      <c r="H46" s="537"/>
      <c r="I46" s="538"/>
      <c r="J46" s="203" t="e">
        <f>J45/J29</f>
        <v>#DIV/0!</v>
      </c>
    </row>
    <row r="47" spans="2:10" s="207" customFormat="1" ht="22.35" customHeight="1" x14ac:dyDescent="0.25">
      <c r="B47" s="204"/>
      <c r="C47" s="205"/>
      <c r="D47" s="205"/>
      <c r="E47" s="205"/>
      <c r="F47" s="205"/>
      <c r="G47" s="205"/>
      <c r="H47" s="205"/>
      <c r="I47" s="205"/>
      <c r="J47" s="206"/>
    </row>
    <row r="48" spans="2:10" s="196" customFormat="1" ht="27.95" customHeight="1" x14ac:dyDescent="0.25">
      <c r="B48" s="525" t="s">
        <v>593</v>
      </c>
      <c r="C48" s="526"/>
      <c r="D48" s="526"/>
      <c r="E48" s="526"/>
      <c r="F48" s="526"/>
      <c r="G48" s="526"/>
      <c r="H48" s="526"/>
      <c r="I48" s="526"/>
      <c r="J48" s="529"/>
    </row>
    <row r="49" spans="2:10" s="196" customFormat="1" ht="34.5" customHeight="1" x14ac:dyDescent="0.25">
      <c r="B49" s="533" t="s">
        <v>134</v>
      </c>
      <c r="C49" s="534"/>
      <c r="D49" s="534"/>
      <c r="E49" s="534"/>
      <c r="F49" s="534"/>
      <c r="G49" s="534"/>
      <c r="H49" s="534"/>
      <c r="I49" s="535"/>
      <c r="J49" s="209">
        <f>'IET IELCE Ind Cost Calc'!D13</f>
        <v>0</v>
      </c>
    </row>
    <row r="50" spans="2:10" s="196" customFormat="1" ht="24.75" customHeight="1" x14ac:dyDescent="0.25">
      <c r="B50" s="530" t="s">
        <v>132</v>
      </c>
      <c r="C50" s="530"/>
      <c r="D50" s="530"/>
      <c r="E50" s="530"/>
      <c r="F50" s="530"/>
      <c r="G50" s="530"/>
      <c r="H50" s="530"/>
      <c r="I50" s="530"/>
      <c r="J50" s="208">
        <f>'IET Budget'!R78</f>
        <v>0</v>
      </c>
    </row>
    <row r="51" spans="2:10" s="196" customFormat="1" ht="24.75" customHeight="1" x14ac:dyDescent="0.25">
      <c r="B51" s="530" t="s">
        <v>143</v>
      </c>
      <c r="C51" s="530"/>
      <c r="D51" s="530"/>
      <c r="E51" s="530"/>
      <c r="F51" s="530"/>
      <c r="G51" s="530"/>
      <c r="H51" s="530"/>
      <c r="I51" s="530"/>
      <c r="J51" s="208">
        <f>'IET Sub Budget'!R76+'IET Sub Budget (2)'!R76</f>
        <v>0</v>
      </c>
    </row>
    <row r="52" spans="2:10" s="196" customFormat="1" ht="24.75" customHeight="1" x14ac:dyDescent="0.25">
      <c r="B52" s="531" t="s">
        <v>133</v>
      </c>
      <c r="C52" s="532"/>
      <c r="D52" s="532"/>
      <c r="E52" s="532"/>
      <c r="F52" s="532"/>
      <c r="G52" s="532"/>
      <c r="H52" s="532"/>
      <c r="I52" s="532"/>
      <c r="J52" s="209">
        <f>'Match IET Budget'!R75</f>
        <v>0</v>
      </c>
    </row>
    <row r="53" spans="2:10" s="196" customFormat="1" ht="24.75" customHeight="1" x14ac:dyDescent="0.25">
      <c r="B53" s="536" t="s">
        <v>135</v>
      </c>
      <c r="C53" s="537"/>
      <c r="D53" s="537"/>
      <c r="E53" s="537"/>
      <c r="F53" s="537"/>
      <c r="G53" s="537"/>
      <c r="H53" s="537"/>
      <c r="I53" s="538"/>
      <c r="J53" s="210">
        <f>SUM(J50:J52)</f>
        <v>0</v>
      </c>
    </row>
    <row r="54" spans="2:10" s="207" customFormat="1" ht="22.35" customHeight="1" x14ac:dyDescent="0.25">
      <c r="B54" s="204"/>
      <c r="C54" s="205"/>
      <c r="D54" s="205"/>
      <c r="E54" s="205"/>
      <c r="F54" s="205"/>
      <c r="G54" s="205"/>
      <c r="H54" s="205"/>
      <c r="I54" s="205"/>
      <c r="J54" s="206"/>
    </row>
    <row r="55" spans="2:10" s="196" customFormat="1" ht="27.95" customHeight="1" x14ac:dyDescent="0.25">
      <c r="B55" s="525" t="s">
        <v>594</v>
      </c>
      <c r="C55" s="526"/>
      <c r="D55" s="526"/>
      <c r="E55" s="526"/>
      <c r="F55" s="526"/>
      <c r="G55" s="526"/>
      <c r="H55" s="526"/>
      <c r="I55" s="526"/>
      <c r="J55" s="529"/>
    </row>
    <row r="56" spans="2:10" s="196" customFormat="1" ht="24.75" customHeight="1" x14ac:dyDescent="0.25">
      <c r="B56" s="527" t="s">
        <v>43</v>
      </c>
      <c r="C56" s="527"/>
      <c r="D56" s="527"/>
      <c r="E56" s="527"/>
      <c r="F56" s="527"/>
      <c r="G56" s="527"/>
      <c r="H56" s="527"/>
      <c r="I56" s="527"/>
      <c r="J56" s="211">
        <f>'Match IET Budget'!R80</f>
        <v>0</v>
      </c>
    </row>
    <row r="57" spans="2:10" s="196" customFormat="1" ht="24.75" customHeight="1" x14ac:dyDescent="0.25">
      <c r="B57" s="527" t="s">
        <v>44</v>
      </c>
      <c r="C57" s="527"/>
      <c r="D57" s="527"/>
      <c r="E57" s="527"/>
      <c r="F57" s="527"/>
      <c r="G57" s="527"/>
      <c r="H57" s="527"/>
      <c r="I57" s="527"/>
      <c r="J57" s="211">
        <f>'IET Budget'!R83</f>
        <v>0</v>
      </c>
    </row>
    <row r="58" spans="2:10" s="196" customFormat="1" ht="24.75" customHeight="1" x14ac:dyDescent="0.25">
      <c r="B58" s="528" t="s">
        <v>136</v>
      </c>
      <c r="C58" s="528"/>
      <c r="D58" s="528"/>
      <c r="E58" s="528"/>
      <c r="F58" s="528"/>
      <c r="G58" s="528"/>
      <c r="H58" s="528"/>
      <c r="I58" s="528"/>
      <c r="J58" s="212" t="e">
        <f>J56/J57</f>
        <v>#DIV/0!</v>
      </c>
    </row>
    <row r="60" spans="2:10" ht="42.75" customHeight="1" x14ac:dyDescent="0.25">
      <c r="B60" s="564" t="s">
        <v>595</v>
      </c>
      <c r="C60" s="565"/>
      <c r="D60" s="565"/>
      <c r="E60" s="565"/>
      <c r="F60" s="565"/>
      <c r="G60" s="565"/>
      <c r="H60" s="565"/>
      <c r="I60" s="565"/>
      <c r="J60" s="566"/>
    </row>
    <row r="61" spans="2:10" ht="15.75" x14ac:dyDescent="0.25">
      <c r="B61" s="567" t="s">
        <v>430</v>
      </c>
      <c r="C61" s="567"/>
      <c r="D61" s="567"/>
      <c r="E61" s="567"/>
      <c r="F61" s="567"/>
      <c r="G61" s="567"/>
      <c r="H61" s="567"/>
      <c r="I61" s="567"/>
      <c r="J61" s="254">
        <f>'IET Budget'!V83</f>
        <v>0</v>
      </c>
    </row>
    <row r="62" spans="2:10" ht="15.75" x14ac:dyDescent="0.25">
      <c r="B62" s="567" t="s">
        <v>429</v>
      </c>
      <c r="C62" s="567"/>
      <c r="D62" s="567"/>
      <c r="E62" s="567"/>
      <c r="F62" s="567"/>
      <c r="G62" s="567"/>
      <c r="H62" s="567"/>
      <c r="I62" s="567"/>
      <c r="J62" s="254">
        <f>'IET Sub Budget'!V81+'IET Sub Budget (2)'!V81</f>
        <v>0</v>
      </c>
    </row>
    <row r="63" spans="2:10" ht="15.75" x14ac:dyDescent="0.25">
      <c r="B63" s="568" t="s">
        <v>428</v>
      </c>
      <c r="C63" s="568"/>
      <c r="D63" s="568"/>
      <c r="E63" s="568"/>
      <c r="F63" s="568"/>
      <c r="G63" s="568"/>
      <c r="H63" s="568"/>
      <c r="I63" s="568"/>
      <c r="J63" s="255">
        <f>SUM(J61:J62)</f>
        <v>0</v>
      </c>
    </row>
  </sheetData>
  <sheetProtection algorithmName="SHA-512" hashValue="0CWjeyF2HyyQpGrAJmf05hlZ72vOhHak+XtdXRSKN+boLKcKGEdpIPbPfAVc8nZh5F0HxulHXpunGicoqhiIbg==" saltValue="jituXKZB75/9KY1qeaSNGw==" spinCount="100000" sheet="1" selectLockedCells="1" selectUnlockedCells="1"/>
  <mergeCells count="56">
    <mergeCell ref="B62:I62"/>
    <mergeCell ref="B53:I53"/>
    <mergeCell ref="B63:I63"/>
    <mergeCell ref="B55:J55"/>
    <mergeCell ref="B56:I56"/>
    <mergeCell ref="B57:I57"/>
    <mergeCell ref="B58:I58"/>
    <mergeCell ref="B45:I45"/>
    <mergeCell ref="B52:I52"/>
    <mergeCell ref="B49:I49"/>
    <mergeCell ref="B60:J60"/>
    <mergeCell ref="B61:I61"/>
    <mergeCell ref="B48:J48"/>
    <mergeCell ref="B50:I50"/>
    <mergeCell ref="B51:I51"/>
    <mergeCell ref="B46:I46"/>
    <mergeCell ref="B40:I40"/>
    <mergeCell ref="B41:I41"/>
    <mergeCell ref="B42:I42"/>
    <mergeCell ref="B43:I43"/>
    <mergeCell ref="B44:I44"/>
    <mergeCell ref="B35:I35"/>
    <mergeCell ref="B36:I36"/>
    <mergeCell ref="B37:I37"/>
    <mergeCell ref="B38:I38"/>
    <mergeCell ref="B39:I39"/>
    <mergeCell ref="B34:I34"/>
    <mergeCell ref="B22:I22"/>
    <mergeCell ref="B23:I23"/>
    <mergeCell ref="B24:I24"/>
    <mergeCell ref="B25:I25"/>
    <mergeCell ref="B26:I26"/>
    <mergeCell ref="B27:I27"/>
    <mergeCell ref="B28:I28"/>
    <mergeCell ref="B29:I29"/>
    <mergeCell ref="B30:I30"/>
    <mergeCell ref="B32:I32"/>
    <mergeCell ref="B33:I33"/>
    <mergeCell ref="B21:I21"/>
    <mergeCell ref="B8:I8"/>
    <mergeCell ref="B10:I10"/>
    <mergeCell ref="B11:H11"/>
    <mergeCell ref="B12:H12"/>
    <mergeCell ref="B13:H13"/>
    <mergeCell ref="B14:I14"/>
    <mergeCell ref="B15:I15"/>
    <mergeCell ref="B17:I17"/>
    <mergeCell ref="B18:I18"/>
    <mergeCell ref="B19:I19"/>
    <mergeCell ref="B20:I20"/>
    <mergeCell ref="B7:I7"/>
    <mergeCell ref="B2:J2"/>
    <mergeCell ref="B3:J3"/>
    <mergeCell ref="B4:I4"/>
    <mergeCell ref="B5:I5"/>
    <mergeCell ref="B6:I6"/>
  </mergeCells>
  <conditionalFormatting sqref="J46:J47 J54">
    <cfRule type="cellIs" dxfId="51" priority="4" operator="greaterThan">
      <formula>0.25</formula>
    </cfRule>
  </conditionalFormatting>
  <conditionalFormatting sqref="J58">
    <cfRule type="cellIs" dxfId="50" priority="3" operator="lessThan">
      <formula>0.2</formula>
    </cfRule>
  </conditionalFormatting>
  <conditionalFormatting sqref="J53">
    <cfRule type="cellIs" dxfId="49" priority="12" operator="greaterThan">
      <formula>$J$49</formula>
    </cfRule>
  </conditionalFormatting>
  <conditionalFormatting sqref="J63">
    <cfRule type="cellIs" dxfId="48" priority="1" operator="lessThan">
      <formula>0.2</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22DE1A62-C2F1-4E75-8820-C2AF9BA0D771}">
            <xm:f>Cover!$C$8</xm:f>
            <x14:dxf>
              <font>
                <color rgb="FFFF0000"/>
              </font>
              <fill>
                <patternFill>
                  <bgColor theme="5" tint="0.59996337778862885"/>
                </patternFill>
              </fill>
            </x14:dxf>
          </x14:cfRule>
          <xm:sqref>J29</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A1:G17"/>
  <sheetViews>
    <sheetView showGridLines="0" zoomScaleNormal="100" workbookViewId="0">
      <pane xSplit="1" ySplit="1" topLeftCell="B2" activePane="bottomRight" state="frozen"/>
      <selection activeCell="O56" sqref="O56"/>
      <selection pane="topRight" activeCell="O56" sqref="O56"/>
      <selection pane="bottomLeft" activeCell="O56" sqref="O56"/>
      <selection pane="bottomRight" activeCell="A7" sqref="A7"/>
    </sheetView>
  </sheetViews>
  <sheetFormatPr defaultRowHeight="15" x14ac:dyDescent="0.25"/>
  <cols>
    <col min="1" max="2" width="10.7109375" style="48" customWidth="1"/>
    <col min="3" max="3" width="55.140625" style="11" customWidth="1"/>
    <col min="4" max="4" width="10.7109375" style="11" customWidth="1"/>
    <col min="5" max="5" width="10.7109375" customWidth="1"/>
  </cols>
  <sheetData>
    <row r="1" spans="1:7" s="5" customFormat="1" ht="30" customHeight="1" x14ac:dyDescent="0.35">
      <c r="A1" s="543" t="s">
        <v>128</v>
      </c>
      <c r="B1" s="544"/>
      <c r="C1" s="544"/>
      <c r="D1" s="544"/>
      <c r="E1" s="544"/>
      <c r="F1" s="545"/>
    </row>
    <row r="2" spans="1:7" s="5" customFormat="1" ht="30" customHeight="1" x14ac:dyDescent="0.35">
      <c r="A2" s="68" t="s">
        <v>124</v>
      </c>
      <c r="B2" s="569">
        <f>Cover!C5</f>
        <v>0</v>
      </c>
      <c r="C2" s="570"/>
      <c r="D2" s="66"/>
      <c r="E2" s="66"/>
      <c r="F2" s="67"/>
    </row>
    <row r="3" spans="1:7" s="50" customFormat="1" ht="30" customHeight="1" x14ac:dyDescent="0.25">
      <c r="A3" s="51" t="s">
        <v>123</v>
      </c>
      <c r="B3" s="250" t="s">
        <v>2</v>
      </c>
      <c r="C3" s="541"/>
      <c r="D3" s="542"/>
      <c r="E3" s="220"/>
      <c r="F3" s="52"/>
    </row>
    <row r="4" spans="1:7" s="50" customFormat="1" ht="30" customHeight="1" x14ac:dyDescent="0.25">
      <c r="A4" s="53" t="s">
        <v>129</v>
      </c>
      <c r="B4" s="251"/>
      <c r="C4" s="220"/>
      <c r="D4" s="220"/>
      <c r="E4" s="220"/>
      <c r="F4" s="52"/>
    </row>
    <row r="5" spans="1:7" s="50" customFormat="1" ht="12" customHeight="1" thickBot="1" x14ac:dyDescent="0.3">
      <c r="A5" s="54"/>
      <c r="B5" s="55"/>
      <c r="C5" s="56"/>
      <c r="D5" s="56"/>
      <c r="E5" s="56"/>
      <c r="F5" s="57"/>
    </row>
    <row r="6" spans="1:7" s="49" customFormat="1" ht="30" x14ac:dyDescent="0.25">
      <c r="A6" s="73" t="s">
        <v>125</v>
      </c>
      <c r="B6" s="74" t="s">
        <v>0</v>
      </c>
      <c r="C6" s="75" t="s">
        <v>126</v>
      </c>
      <c r="D6" s="76" t="s">
        <v>38</v>
      </c>
      <c r="E6" s="76" t="s">
        <v>40</v>
      </c>
      <c r="F6" s="77" t="s">
        <v>41</v>
      </c>
    </row>
    <row r="7" spans="1:7" s="4" customFormat="1" ht="30" customHeight="1" x14ac:dyDescent="0.2">
      <c r="A7" s="247"/>
      <c r="B7" s="248"/>
      <c r="C7" s="47"/>
      <c r="D7" s="9"/>
      <c r="E7" s="10"/>
      <c r="F7" s="70">
        <f t="shared" ref="F7:F14" si="0">D7*E7</f>
        <v>0</v>
      </c>
      <c r="G7" s="6"/>
    </row>
    <row r="8" spans="1:7" s="4" customFormat="1" ht="30" customHeight="1" x14ac:dyDescent="0.2">
      <c r="A8" s="247"/>
      <c r="B8" s="248"/>
      <c r="C8" s="47"/>
      <c r="D8" s="9"/>
      <c r="E8" s="10"/>
      <c r="F8" s="70">
        <f t="shared" si="0"/>
        <v>0</v>
      </c>
    </row>
    <row r="9" spans="1:7" s="4" customFormat="1" ht="30" customHeight="1" x14ac:dyDescent="0.2">
      <c r="A9" s="247"/>
      <c r="B9" s="248"/>
      <c r="C9" s="47"/>
      <c r="D9" s="9"/>
      <c r="E9" s="10"/>
      <c r="F9" s="70">
        <f t="shared" si="0"/>
        <v>0</v>
      </c>
    </row>
    <row r="10" spans="1:7" s="4" customFormat="1" ht="30" customHeight="1" x14ac:dyDescent="0.2">
      <c r="A10" s="247"/>
      <c r="B10" s="248"/>
      <c r="C10" s="47"/>
      <c r="D10" s="9"/>
      <c r="E10" s="10"/>
      <c r="F10" s="70">
        <f t="shared" si="0"/>
        <v>0</v>
      </c>
    </row>
    <row r="11" spans="1:7" s="4" customFormat="1" ht="30" customHeight="1" x14ac:dyDescent="0.2">
      <c r="A11" s="247"/>
      <c r="B11" s="248"/>
      <c r="C11" s="47"/>
      <c r="D11" s="9"/>
      <c r="E11" s="10"/>
      <c r="F11" s="70">
        <f t="shared" si="0"/>
        <v>0</v>
      </c>
    </row>
    <row r="12" spans="1:7" s="4" customFormat="1" ht="30" customHeight="1" x14ac:dyDescent="0.2">
      <c r="A12" s="247"/>
      <c r="B12" s="248"/>
      <c r="C12" s="47"/>
      <c r="D12" s="9"/>
      <c r="E12" s="10"/>
      <c r="F12" s="70">
        <f t="shared" si="0"/>
        <v>0</v>
      </c>
    </row>
    <row r="13" spans="1:7" s="4" customFormat="1" ht="30" customHeight="1" x14ac:dyDescent="0.2">
      <c r="A13" s="249"/>
      <c r="B13" s="248"/>
      <c r="C13" s="63"/>
      <c r="D13" s="64"/>
      <c r="E13" s="65"/>
      <c r="F13" s="71">
        <f t="shared" si="0"/>
        <v>0</v>
      </c>
    </row>
    <row r="14" spans="1:7" s="4" customFormat="1" ht="30" customHeight="1" x14ac:dyDescent="0.2">
      <c r="A14" s="249"/>
      <c r="B14" s="248"/>
      <c r="C14" s="63"/>
      <c r="D14" s="64"/>
      <c r="E14" s="65"/>
      <c r="F14" s="71">
        <f t="shared" si="0"/>
        <v>0</v>
      </c>
    </row>
    <row r="15" spans="1:7" s="4" customFormat="1" ht="30" customHeight="1" x14ac:dyDescent="0.2">
      <c r="A15" s="249"/>
      <c r="B15" s="248"/>
      <c r="C15" s="63"/>
      <c r="D15" s="64"/>
      <c r="E15" s="65"/>
      <c r="F15" s="71"/>
    </row>
    <row r="16" spans="1:7" s="4" customFormat="1" ht="30" customHeight="1" thickBot="1" x14ac:dyDescent="0.25">
      <c r="A16" s="325"/>
      <c r="B16" s="320"/>
      <c r="C16" s="59"/>
      <c r="D16" s="60"/>
      <c r="E16" s="61"/>
      <c r="F16" s="72">
        <f>SUM(F7:F15)</f>
        <v>0</v>
      </c>
    </row>
    <row r="17" spans="6:6" x14ac:dyDescent="0.25">
      <c r="F17" s="2"/>
    </row>
  </sheetData>
  <sheetProtection algorithmName="SHA-512" hashValue="t2Mn9xkZ2j951jxVNF7XsNRgM37kYmjVvZDgpyBAeciS/lDX7XF9BiPO+FdEfzmBEaTdCi3L8mjsOwlO+s1cQQ==" saltValue="ryp9boodme6bZ0i2pzzCsA==" spinCount="100000" sheet="1" formatRows="0" insertRows="0" deleteRows="0" selectLockedCells="1"/>
  <mergeCells count="3">
    <mergeCell ref="A1:F1"/>
    <mergeCell ref="B2:C2"/>
    <mergeCell ref="C3:D3"/>
  </mergeCells>
  <dataValidations count="1">
    <dataValidation type="list" allowBlank="1" showInputMessage="1" showErrorMessage="1" sqref="L9" xr:uid="{00000000-0002-0000-1800-000000000000}">
      <formula1>#REF!</formula1>
    </dataValidation>
  </dataValidations>
  <pageMargins left="0.25" right="0.25" top="0.75" bottom="0.75" header="0.3" footer="0.3"/>
  <pageSetup fitToHeight="50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1000000}">
          <x14:formula1>
            <xm:f>'DROP-DOWNS'!$C$1:$C$3</xm:f>
          </x14:formula1>
          <xm:sqref>B3</xm:sqref>
        </x14:dataValidation>
        <x14:dataValidation type="list" allowBlank="1" showInputMessage="1" showErrorMessage="1" xr:uid="{00000000-0002-0000-1800-000002000000}">
          <x14:formula1>
            <xm:f>'DROP-DOWNS'!$P$1:$P$6</xm:f>
          </x14:formula1>
          <xm:sqref>B7:B16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A1:Z94"/>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4" max="24" width="0" hidden="1" customWidth="1"/>
    <col min="25" max="26" width="9.140625" hidden="1" customWidth="1"/>
    <col min="27" max="27"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404" t="s">
        <v>393</v>
      </c>
      <c r="C3" s="405"/>
      <c r="D3" s="405"/>
      <c r="E3" s="405"/>
      <c r="F3" s="405"/>
      <c r="G3" s="405"/>
      <c r="H3" s="405"/>
      <c r="I3" s="405"/>
      <c r="J3" s="405"/>
      <c r="K3" s="405"/>
      <c r="L3" s="405"/>
      <c r="M3" s="405"/>
      <c r="N3" s="405"/>
      <c r="O3" s="405"/>
      <c r="P3" s="405"/>
      <c r="Q3" s="405"/>
      <c r="R3" s="406"/>
      <c r="S3" s="114"/>
      <c r="T3" s="114"/>
      <c r="U3" s="114"/>
      <c r="V3" s="114"/>
      <c r="W3" s="114"/>
    </row>
    <row r="4" spans="1:24"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row>
    <row r="5" spans="1:24" ht="21" customHeight="1" x14ac:dyDescent="0.3">
      <c r="A5" s="114"/>
      <c r="B5" s="487" t="s">
        <v>360</v>
      </c>
      <c r="C5" s="487"/>
      <c r="D5" s="113">
        <f>Cover!C13</f>
        <v>0</v>
      </c>
      <c r="E5" s="114"/>
      <c r="F5" s="114"/>
      <c r="G5" s="114"/>
      <c r="H5" s="114"/>
      <c r="I5" s="114"/>
      <c r="J5" s="114"/>
      <c r="K5" s="114"/>
      <c r="L5" s="114"/>
      <c r="M5" s="114"/>
      <c r="N5" s="114"/>
      <c r="O5" s="114"/>
      <c r="P5" s="114"/>
      <c r="Q5" s="114"/>
      <c r="R5" s="114"/>
      <c r="S5" s="114"/>
      <c r="T5" s="114"/>
      <c r="U5" s="114"/>
      <c r="V5" s="114"/>
      <c r="W5" s="114"/>
    </row>
    <row r="6" spans="1:24"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row>
    <row r="7" spans="1:24" x14ac:dyDescent="0.3">
      <c r="A7" s="114"/>
      <c r="B7" s="407" t="s">
        <v>120</v>
      </c>
      <c r="C7" s="407"/>
      <c r="D7" s="245"/>
      <c r="E7" s="114"/>
      <c r="F7" s="114"/>
      <c r="G7" s="114"/>
      <c r="H7" s="114"/>
      <c r="I7" s="114"/>
      <c r="J7" s="114"/>
      <c r="K7" s="114"/>
      <c r="L7" s="114"/>
      <c r="M7" s="114"/>
      <c r="N7" s="114"/>
      <c r="O7" s="114"/>
      <c r="P7" s="114"/>
      <c r="Q7" s="114"/>
      <c r="R7" s="114"/>
      <c r="S7" s="114"/>
      <c r="T7" s="114"/>
      <c r="U7" s="114"/>
      <c r="V7" s="114"/>
      <c r="W7" s="114"/>
    </row>
    <row r="8" spans="1:24" ht="9"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row>
    <row r="9" spans="1:24"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c r="W9" s="114"/>
    </row>
    <row r="10" spans="1:24" ht="54" customHeight="1" x14ac:dyDescent="0.3">
      <c r="A10" s="114"/>
      <c r="B10" s="417" t="s">
        <v>46</v>
      </c>
      <c r="C10" s="418"/>
      <c r="D10" s="417" t="s">
        <v>47</v>
      </c>
      <c r="E10" s="419"/>
      <c r="F10" s="419"/>
      <c r="G10" s="418"/>
      <c r="H10" s="337" t="s">
        <v>115</v>
      </c>
      <c r="I10" s="337" t="s">
        <v>117</v>
      </c>
      <c r="J10" s="337" t="s">
        <v>118</v>
      </c>
      <c r="K10" s="337"/>
      <c r="L10" s="338" t="s">
        <v>48</v>
      </c>
      <c r="M10" s="338" t="s">
        <v>49</v>
      </c>
      <c r="N10" s="338" t="s">
        <v>1</v>
      </c>
      <c r="O10" s="338" t="s">
        <v>76</v>
      </c>
      <c r="P10" s="338" t="s">
        <v>4</v>
      </c>
      <c r="Q10" s="338" t="s">
        <v>119</v>
      </c>
      <c r="R10" s="338" t="s">
        <v>50</v>
      </c>
      <c r="S10" s="114"/>
      <c r="T10" s="114"/>
      <c r="U10" s="114"/>
      <c r="V10" s="114"/>
      <c r="W10" s="114"/>
    </row>
    <row r="11" spans="1:24" s="13" customFormat="1" ht="78.599999999999994" customHeight="1" x14ac:dyDescent="0.3">
      <c r="A11" s="114"/>
      <c r="B11" s="391"/>
      <c r="C11" s="392"/>
      <c r="D11" s="393"/>
      <c r="E11" s="394"/>
      <c r="F11" s="394"/>
      <c r="G11" s="395"/>
      <c r="H11" s="339"/>
      <c r="I11" s="339"/>
      <c r="J11" s="339"/>
      <c r="K11" s="337"/>
      <c r="L11" s="121"/>
      <c r="M11" s="122"/>
      <c r="N11" s="361" t="e">
        <f>L11/$D$7</f>
        <v>#DIV/0!</v>
      </c>
      <c r="O11" s="124">
        <f>L11*M11</f>
        <v>0</v>
      </c>
      <c r="P11" s="125"/>
      <c r="Q11" s="124">
        <f>O11*P11</f>
        <v>0</v>
      </c>
      <c r="R11" s="126">
        <f>ROUND(O11,0)</f>
        <v>0</v>
      </c>
      <c r="S11" s="114"/>
      <c r="T11" s="114"/>
      <c r="U11" s="114"/>
      <c r="V11" s="114"/>
      <c r="W11" s="114"/>
    </row>
    <row r="12" spans="1:24" s="13" customFormat="1" ht="78.599999999999994" customHeight="1" x14ac:dyDescent="0.3">
      <c r="A12" s="114"/>
      <c r="B12" s="391"/>
      <c r="C12" s="392"/>
      <c r="D12" s="393"/>
      <c r="E12" s="394"/>
      <c r="F12" s="394"/>
      <c r="G12" s="395"/>
      <c r="H12" s="339"/>
      <c r="I12" s="339"/>
      <c r="J12" s="339"/>
      <c r="K12" s="337"/>
      <c r="L12" s="121"/>
      <c r="M12" s="122"/>
      <c r="N12" s="361" t="e">
        <f t="shared" ref="N12:N13" si="0">L12/$D$7</f>
        <v>#DIV/0!</v>
      </c>
      <c r="O12" s="124">
        <f>L12*M12</f>
        <v>0</v>
      </c>
      <c r="P12" s="125"/>
      <c r="Q12" s="124">
        <f>O12*P12</f>
        <v>0</v>
      </c>
      <c r="R12" s="126">
        <f t="shared" ref="R12:R13" si="1">ROUND(O12,0)</f>
        <v>0</v>
      </c>
      <c r="S12" s="114"/>
      <c r="T12" s="114"/>
      <c r="U12" s="114"/>
      <c r="V12" s="114"/>
      <c r="W12" s="114"/>
    </row>
    <row r="13" spans="1:24" s="13" customFormat="1" ht="78.599999999999994" customHeight="1" x14ac:dyDescent="0.3">
      <c r="A13" s="114"/>
      <c r="B13" s="391"/>
      <c r="C13" s="392"/>
      <c r="D13" s="393"/>
      <c r="E13" s="394"/>
      <c r="F13" s="394"/>
      <c r="G13" s="395"/>
      <c r="H13" s="339"/>
      <c r="I13" s="339"/>
      <c r="J13" s="339"/>
      <c r="K13" s="337"/>
      <c r="L13" s="121"/>
      <c r="M13" s="122"/>
      <c r="N13" s="361" t="e">
        <f t="shared" si="0"/>
        <v>#DIV/0!</v>
      </c>
      <c r="O13" s="124">
        <f>L13*M13</f>
        <v>0</v>
      </c>
      <c r="P13" s="125"/>
      <c r="Q13" s="124">
        <f>O13*P13</f>
        <v>0</v>
      </c>
      <c r="R13" s="126">
        <f t="shared" si="1"/>
        <v>0</v>
      </c>
      <c r="S13" s="114"/>
      <c r="T13" s="114" t="s">
        <v>385</v>
      </c>
      <c r="U13" s="114"/>
      <c r="V13" s="114"/>
      <c r="W13" s="114"/>
    </row>
    <row r="14" spans="1:24"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c r="W14" s="114"/>
      <c r="X14" s="183"/>
    </row>
    <row r="15" spans="1:24"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548"/>
      <c r="V15" s="548"/>
      <c r="W15" s="114"/>
    </row>
    <row r="16" spans="1:24" ht="66" customHeight="1" x14ac:dyDescent="0.3">
      <c r="A16" s="114"/>
      <c r="B16" s="417" t="s">
        <v>46</v>
      </c>
      <c r="C16" s="418"/>
      <c r="D16" s="414" t="s">
        <v>52</v>
      </c>
      <c r="E16" s="415"/>
      <c r="F16" s="415"/>
      <c r="G16" s="416"/>
      <c r="H16" s="338" t="s">
        <v>115</v>
      </c>
      <c r="I16" s="337" t="s">
        <v>117</v>
      </c>
      <c r="J16" s="337" t="s">
        <v>118</v>
      </c>
      <c r="K16" s="162" t="s">
        <v>116</v>
      </c>
      <c r="L16" s="338" t="s">
        <v>48</v>
      </c>
      <c r="M16" s="338" t="s">
        <v>49</v>
      </c>
      <c r="N16" s="338" t="s">
        <v>1</v>
      </c>
      <c r="O16" s="338" t="s">
        <v>76</v>
      </c>
      <c r="P16" s="338" t="s">
        <v>4</v>
      </c>
      <c r="Q16" s="338" t="s">
        <v>36</v>
      </c>
      <c r="R16" s="338" t="s">
        <v>121</v>
      </c>
      <c r="S16" s="114"/>
      <c r="T16" s="114"/>
      <c r="U16" s="185" t="s">
        <v>386</v>
      </c>
      <c r="V16" s="185" t="s">
        <v>387</v>
      </c>
      <c r="W16" s="114"/>
    </row>
    <row r="17" spans="1:25" s="13" customFormat="1" ht="60" customHeight="1" x14ac:dyDescent="0.3">
      <c r="A17" s="114"/>
      <c r="B17" s="391"/>
      <c r="C17" s="392"/>
      <c r="D17" s="393"/>
      <c r="E17" s="394"/>
      <c r="F17" s="394"/>
      <c r="G17" s="395"/>
      <c r="H17" s="339"/>
      <c r="I17" s="339"/>
      <c r="J17" s="339"/>
      <c r="K17" s="339"/>
      <c r="L17" s="121"/>
      <c r="M17" s="122"/>
      <c r="N17" s="361" t="e">
        <f t="shared" ref="N17:N23" si="2">L17/$D$7</f>
        <v>#DIV/0!</v>
      </c>
      <c r="O17" s="124">
        <f t="shared" ref="O17:O23" si="3">L17*M17</f>
        <v>0</v>
      </c>
      <c r="P17" s="125"/>
      <c r="Q17" s="129">
        <f t="shared" ref="Q17:Q23" si="4">O17*P17</f>
        <v>0</v>
      </c>
      <c r="R17" s="126">
        <f t="shared" ref="R17:R23" si="5">ROUND(O17,0)</f>
        <v>0</v>
      </c>
      <c r="S17" s="114"/>
      <c r="T17" s="114"/>
      <c r="U17" s="121"/>
      <c r="V17" s="126">
        <f t="shared" ref="V17:V23" si="6">((M17)+((M17*P17)))*U17</f>
        <v>0</v>
      </c>
      <c r="W17" s="114"/>
    </row>
    <row r="18" spans="1:25" s="13" customFormat="1" ht="60" customHeight="1" x14ac:dyDescent="0.3">
      <c r="A18" s="114"/>
      <c r="B18" s="391"/>
      <c r="C18" s="392"/>
      <c r="D18" s="393"/>
      <c r="E18" s="394"/>
      <c r="F18" s="394"/>
      <c r="G18" s="395"/>
      <c r="H18" s="339"/>
      <c r="I18" s="339"/>
      <c r="J18" s="339"/>
      <c r="K18" s="339"/>
      <c r="L18" s="121"/>
      <c r="M18" s="122"/>
      <c r="N18" s="361" t="e">
        <f t="shared" si="2"/>
        <v>#DIV/0!</v>
      </c>
      <c r="O18" s="124">
        <f t="shared" si="3"/>
        <v>0</v>
      </c>
      <c r="P18" s="125"/>
      <c r="Q18" s="129">
        <f t="shared" si="4"/>
        <v>0</v>
      </c>
      <c r="R18" s="126">
        <f t="shared" si="5"/>
        <v>0</v>
      </c>
      <c r="S18" s="114"/>
      <c r="T18" s="114"/>
      <c r="U18" s="121"/>
      <c r="V18" s="126">
        <f t="shared" si="6"/>
        <v>0</v>
      </c>
      <c r="W18" s="114"/>
    </row>
    <row r="19" spans="1:25"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339"/>
      <c r="I20" s="339"/>
      <c r="J20" s="339"/>
      <c r="K20" s="339"/>
      <c r="L20" s="121"/>
      <c r="M20" s="122"/>
      <c r="N20" s="361" t="e">
        <f t="shared" si="2"/>
        <v>#DIV/0!</v>
      </c>
      <c r="O20" s="124">
        <f t="shared" si="3"/>
        <v>0</v>
      </c>
      <c r="P20" s="125"/>
      <c r="Q20" s="129">
        <f t="shared" si="4"/>
        <v>0</v>
      </c>
      <c r="R20" s="126">
        <f t="shared" si="5"/>
        <v>0</v>
      </c>
      <c r="S20" s="114"/>
      <c r="T20" s="114"/>
      <c r="U20" s="121"/>
      <c r="V20" s="126">
        <f t="shared" si="6"/>
        <v>0</v>
      </c>
      <c r="W20" s="114"/>
    </row>
    <row r="21" spans="1:25" s="13" customFormat="1" ht="60" customHeight="1" x14ac:dyDescent="0.3">
      <c r="A21" s="114"/>
      <c r="B21" s="391"/>
      <c r="C21" s="392"/>
      <c r="D21" s="393"/>
      <c r="E21" s="394"/>
      <c r="F21" s="394"/>
      <c r="G21" s="395"/>
      <c r="H21" s="339"/>
      <c r="I21" s="339"/>
      <c r="J21" s="339"/>
      <c r="K21" s="339"/>
      <c r="L21" s="121"/>
      <c r="M21" s="122"/>
      <c r="N21" s="361" t="e">
        <f t="shared" si="2"/>
        <v>#DIV/0!</v>
      </c>
      <c r="O21" s="124">
        <f t="shared" si="3"/>
        <v>0</v>
      </c>
      <c r="P21" s="125"/>
      <c r="Q21" s="129">
        <f t="shared" si="4"/>
        <v>0</v>
      </c>
      <c r="R21" s="126">
        <f t="shared" si="5"/>
        <v>0</v>
      </c>
      <c r="S21" s="114"/>
      <c r="T21" s="114"/>
      <c r="U21" s="121"/>
      <c r="V21" s="126">
        <f t="shared" si="6"/>
        <v>0</v>
      </c>
      <c r="W21" s="114"/>
    </row>
    <row r="22" spans="1:25" s="13" customFormat="1" ht="60" customHeight="1" x14ac:dyDescent="0.3">
      <c r="A22" s="114"/>
      <c r="B22" s="391"/>
      <c r="C22" s="392"/>
      <c r="D22" s="393"/>
      <c r="E22" s="394"/>
      <c r="F22" s="394"/>
      <c r="G22" s="395"/>
      <c r="H22" s="339"/>
      <c r="I22" s="339"/>
      <c r="J22" s="339"/>
      <c r="K22" s="339"/>
      <c r="L22" s="121"/>
      <c r="M22" s="122"/>
      <c r="N22" s="361" t="e">
        <f t="shared" si="2"/>
        <v>#DIV/0!</v>
      </c>
      <c r="O22" s="124">
        <f t="shared" si="3"/>
        <v>0</v>
      </c>
      <c r="P22" s="125"/>
      <c r="Q22" s="129">
        <f t="shared" si="4"/>
        <v>0</v>
      </c>
      <c r="R22" s="126">
        <f t="shared" si="5"/>
        <v>0</v>
      </c>
      <c r="S22" s="114"/>
      <c r="T22" s="114"/>
      <c r="U22" s="121"/>
      <c r="V22" s="126">
        <f t="shared" si="6"/>
        <v>0</v>
      </c>
      <c r="W22" s="114"/>
    </row>
    <row r="23" spans="1:25"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t="s">
        <v>385</v>
      </c>
      <c r="U23" s="121"/>
      <c r="V23" s="126">
        <f t="shared" si="6"/>
        <v>0</v>
      </c>
      <c r="W23" s="114"/>
    </row>
    <row r="24" spans="1:25" ht="18.600000000000001" customHeight="1" x14ac:dyDescent="0.3">
      <c r="A24" s="114"/>
      <c r="B24" s="411" t="s">
        <v>362</v>
      </c>
      <c r="C24" s="412"/>
      <c r="D24" s="412"/>
      <c r="E24" s="412"/>
      <c r="F24" s="412"/>
      <c r="G24" s="412"/>
      <c r="H24" s="412"/>
      <c r="I24" s="412"/>
      <c r="J24" s="412"/>
      <c r="K24" s="412"/>
      <c r="L24" s="412"/>
      <c r="M24" s="412"/>
      <c r="N24" s="412"/>
      <c r="O24" s="412"/>
      <c r="P24" s="413"/>
      <c r="Q24" s="117">
        <f>SUM(Q17:Q23)</f>
        <v>0</v>
      </c>
      <c r="R24" s="128">
        <f>SUM(R17:R23)</f>
        <v>0</v>
      </c>
      <c r="S24" s="114"/>
      <c r="T24" s="114">
        <f>R24+Q24</f>
        <v>0</v>
      </c>
      <c r="U24" s="185"/>
      <c r="V24" s="128">
        <f>SUM(V17:V23)</f>
        <v>0</v>
      </c>
      <c r="W24" s="114"/>
      <c r="X24" s="183"/>
    </row>
    <row r="25" spans="1:25" ht="15.75" customHeight="1" x14ac:dyDescent="0.3">
      <c r="A25" s="114"/>
      <c r="B25" s="401" t="s">
        <v>53</v>
      </c>
      <c r="C25" s="402"/>
      <c r="D25" s="402"/>
      <c r="E25" s="402"/>
      <c r="F25" s="402"/>
      <c r="G25" s="402"/>
      <c r="H25" s="402"/>
      <c r="I25" s="402"/>
      <c r="J25" s="402"/>
      <c r="K25" s="402"/>
      <c r="L25" s="402"/>
      <c r="M25" s="402"/>
      <c r="N25" s="402"/>
      <c r="O25" s="402"/>
      <c r="P25" s="402"/>
      <c r="Q25" s="402"/>
      <c r="R25" s="403"/>
      <c r="S25" s="114"/>
      <c r="T25" s="114"/>
      <c r="U25" s="114"/>
      <c r="V25" s="114"/>
      <c r="W25" s="114"/>
    </row>
    <row r="26" spans="1:25" ht="49.5" customHeight="1" x14ac:dyDescent="0.3">
      <c r="A26" s="114"/>
      <c r="B26" s="417" t="s">
        <v>46</v>
      </c>
      <c r="C26" s="418"/>
      <c r="D26" s="417" t="s">
        <v>47</v>
      </c>
      <c r="E26" s="419"/>
      <c r="F26" s="419"/>
      <c r="G26" s="419"/>
      <c r="H26" s="417"/>
      <c r="I26" s="419"/>
      <c r="J26" s="419"/>
      <c r="K26" s="418"/>
      <c r="L26" s="338" t="s">
        <v>48</v>
      </c>
      <c r="M26" s="338" t="s">
        <v>49</v>
      </c>
      <c r="N26" s="338" t="s">
        <v>1</v>
      </c>
      <c r="O26" s="338" t="s">
        <v>76</v>
      </c>
      <c r="P26" s="338" t="s">
        <v>4</v>
      </c>
      <c r="Q26" s="338" t="s">
        <v>36</v>
      </c>
      <c r="R26" s="338" t="s">
        <v>50</v>
      </c>
      <c r="S26" s="114"/>
      <c r="T26" s="114"/>
      <c r="U26" s="114"/>
      <c r="V26" s="114"/>
      <c r="W26" s="114"/>
      <c r="Y26" s="13"/>
    </row>
    <row r="27" spans="1:25" s="13" customFormat="1" ht="60" customHeight="1" x14ac:dyDescent="0.3">
      <c r="A27" s="114"/>
      <c r="B27" s="393"/>
      <c r="C27" s="395"/>
      <c r="D27" s="393"/>
      <c r="E27" s="394"/>
      <c r="F27" s="394"/>
      <c r="G27" s="395"/>
      <c r="H27" s="427"/>
      <c r="I27" s="428"/>
      <c r="J27" s="428"/>
      <c r="K27" s="429"/>
      <c r="L27" s="131"/>
      <c r="M27" s="132"/>
      <c r="N27" s="361" t="e">
        <f t="shared" ref="N27:N28" si="7">L27/$D$7</f>
        <v>#DIV/0!</v>
      </c>
      <c r="O27" s="124">
        <f t="shared" ref="O27:O28" si="8">L27*M27</f>
        <v>0</v>
      </c>
      <c r="P27" s="133"/>
      <c r="Q27" s="129">
        <f t="shared" ref="Q27:Q28" si="9">O27*P27</f>
        <v>0</v>
      </c>
      <c r="R27" s="126">
        <f t="shared" ref="R27:R28" si="10">ROUND(O27,0)</f>
        <v>0</v>
      </c>
      <c r="S27" s="114"/>
      <c r="T27" s="114"/>
      <c r="U27" s="114"/>
      <c r="V27" s="114"/>
      <c r="W27" s="114"/>
    </row>
    <row r="28" spans="1:25" s="13" customFormat="1" ht="60" customHeight="1" x14ac:dyDescent="0.3">
      <c r="A28" s="114"/>
      <c r="B28" s="393"/>
      <c r="C28" s="395"/>
      <c r="D28" s="393"/>
      <c r="E28" s="394"/>
      <c r="F28" s="394"/>
      <c r="G28" s="395"/>
      <c r="H28" s="427"/>
      <c r="I28" s="428"/>
      <c r="J28" s="428"/>
      <c r="K28" s="429"/>
      <c r="L28" s="131"/>
      <c r="M28" s="132"/>
      <c r="N28" s="361" t="e">
        <f t="shared" si="7"/>
        <v>#DIV/0!</v>
      </c>
      <c r="O28" s="124">
        <f t="shared" si="8"/>
        <v>0</v>
      </c>
      <c r="P28" s="133"/>
      <c r="Q28" s="129">
        <f t="shared" si="9"/>
        <v>0</v>
      </c>
      <c r="R28" s="126">
        <f t="shared" si="10"/>
        <v>0</v>
      </c>
      <c r="S28" s="114"/>
      <c r="T28" s="114" t="s">
        <v>385</v>
      </c>
      <c r="U28" s="114"/>
      <c r="V28" s="114"/>
      <c r="W28" s="114"/>
    </row>
    <row r="29" spans="1:25" ht="18.600000000000001" customHeight="1" x14ac:dyDescent="0.3">
      <c r="A29" s="114"/>
      <c r="B29" s="423" t="s">
        <v>86</v>
      </c>
      <c r="C29" s="424"/>
      <c r="D29" s="424"/>
      <c r="E29" s="424"/>
      <c r="F29" s="424"/>
      <c r="G29" s="424"/>
      <c r="H29" s="424"/>
      <c r="I29" s="424"/>
      <c r="J29" s="424"/>
      <c r="K29" s="424"/>
      <c r="L29" s="424"/>
      <c r="M29" s="424"/>
      <c r="N29" s="424"/>
      <c r="O29" s="424"/>
      <c r="P29" s="425"/>
      <c r="Q29" s="130">
        <f>SUM(Q27:Q28)</f>
        <v>0</v>
      </c>
      <c r="R29" s="134">
        <f>SUM(R27:R28)</f>
        <v>0</v>
      </c>
      <c r="S29" s="114"/>
      <c r="T29" s="114">
        <f>R29+Q29</f>
        <v>0</v>
      </c>
      <c r="U29" s="114"/>
      <c r="V29" s="114"/>
      <c r="W29" s="114"/>
      <c r="X29" s="183"/>
    </row>
    <row r="30" spans="1:25" ht="15.75" customHeight="1" x14ac:dyDescent="0.3">
      <c r="A30" s="114"/>
      <c r="B30" s="401" t="s">
        <v>68</v>
      </c>
      <c r="C30" s="402"/>
      <c r="D30" s="402"/>
      <c r="E30" s="402"/>
      <c r="F30" s="402"/>
      <c r="G30" s="402"/>
      <c r="H30" s="402"/>
      <c r="I30" s="402"/>
      <c r="J30" s="402"/>
      <c r="K30" s="402"/>
      <c r="L30" s="402"/>
      <c r="M30" s="402"/>
      <c r="N30" s="402"/>
      <c r="O30" s="402"/>
      <c r="P30" s="402"/>
      <c r="Q30" s="402"/>
      <c r="R30" s="403"/>
      <c r="S30" s="114"/>
      <c r="T30" s="114"/>
      <c r="U30" s="114"/>
      <c r="V30" s="114"/>
      <c r="W30" s="114"/>
    </row>
    <row r="31" spans="1:25" ht="15.95" customHeight="1" x14ac:dyDescent="0.3">
      <c r="A31" s="114"/>
      <c r="B31" s="426" t="s">
        <v>78</v>
      </c>
      <c r="C31" s="426"/>
      <c r="D31" s="417" t="s">
        <v>77</v>
      </c>
      <c r="E31" s="419"/>
      <c r="F31" s="419"/>
      <c r="G31" s="419"/>
      <c r="H31" s="419"/>
      <c r="I31" s="419"/>
      <c r="J31" s="419"/>
      <c r="K31" s="419"/>
      <c r="L31" s="419"/>
      <c r="M31" s="419"/>
      <c r="N31" s="419"/>
      <c r="O31" s="419"/>
      <c r="P31" s="419"/>
      <c r="Q31" s="337"/>
      <c r="R31" s="338" t="s">
        <v>50</v>
      </c>
      <c r="S31" s="114"/>
      <c r="T31" s="114"/>
      <c r="U31" s="114"/>
      <c r="V31" s="185" t="s">
        <v>392</v>
      </c>
      <c r="W31" s="114"/>
    </row>
    <row r="32" spans="1:25" s="13" customFormat="1" ht="30" customHeight="1" x14ac:dyDescent="0.3">
      <c r="A32" s="114"/>
      <c r="B32" s="432"/>
      <c r="C32" s="432"/>
      <c r="D32" s="393"/>
      <c r="E32" s="394"/>
      <c r="F32" s="394"/>
      <c r="G32" s="394"/>
      <c r="H32" s="394"/>
      <c r="I32" s="394"/>
      <c r="J32" s="394"/>
      <c r="K32" s="394"/>
      <c r="L32" s="394"/>
      <c r="M32" s="394"/>
      <c r="N32" s="394"/>
      <c r="O32" s="394"/>
      <c r="P32" s="394"/>
      <c r="Q32" s="336"/>
      <c r="R32" s="138"/>
      <c r="S32" s="114"/>
      <c r="T32" s="114"/>
      <c r="U32" s="114"/>
      <c r="V32" s="324"/>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336"/>
      <c r="R33" s="138"/>
      <c r="S33" s="114"/>
      <c r="T33" s="114"/>
      <c r="U33" s="114"/>
      <c r="V33" s="324"/>
      <c r="W33" s="114"/>
    </row>
    <row r="34" spans="1:26" ht="18.600000000000001" customHeight="1" x14ac:dyDescent="0.3">
      <c r="A34" s="114"/>
      <c r="B34" s="423" t="s">
        <v>56</v>
      </c>
      <c r="C34" s="424"/>
      <c r="D34" s="424"/>
      <c r="E34" s="424"/>
      <c r="F34" s="424"/>
      <c r="G34" s="424"/>
      <c r="H34" s="424"/>
      <c r="I34" s="424"/>
      <c r="J34" s="424"/>
      <c r="K34" s="424"/>
      <c r="L34" s="424"/>
      <c r="M34" s="424"/>
      <c r="N34" s="424"/>
      <c r="O34" s="424"/>
      <c r="P34" s="424"/>
      <c r="Q34" s="425"/>
      <c r="R34" s="134">
        <f>R32+R33</f>
        <v>0</v>
      </c>
      <c r="S34" s="114"/>
      <c r="T34" s="114"/>
      <c r="U34" s="114"/>
      <c r="V34" s="134">
        <f>SUM(V32:V33)</f>
        <v>0</v>
      </c>
      <c r="W34" s="114"/>
    </row>
    <row r="35" spans="1:26" ht="15.75" customHeight="1" x14ac:dyDescent="0.3">
      <c r="A35" s="114"/>
      <c r="B35" s="401" t="s">
        <v>69</v>
      </c>
      <c r="C35" s="402"/>
      <c r="D35" s="402"/>
      <c r="E35" s="402"/>
      <c r="F35" s="402"/>
      <c r="G35" s="402"/>
      <c r="H35" s="402"/>
      <c r="I35" s="402"/>
      <c r="J35" s="402"/>
      <c r="K35" s="402"/>
      <c r="L35" s="402"/>
      <c r="M35" s="402"/>
      <c r="N35" s="402"/>
      <c r="O35" s="402"/>
      <c r="P35" s="402"/>
      <c r="Q35" s="402"/>
      <c r="R35" s="403"/>
      <c r="S35" s="114"/>
      <c r="T35" s="114"/>
      <c r="U35" s="114"/>
      <c r="V35" s="114"/>
      <c r="W35" s="114"/>
    </row>
    <row r="36" spans="1:26" ht="16.5" customHeight="1" x14ac:dyDescent="0.3">
      <c r="A36" s="114"/>
      <c r="B36" s="414"/>
      <c r="C36" s="415"/>
      <c r="D36" s="415" t="s">
        <v>54</v>
      </c>
      <c r="E36" s="415"/>
      <c r="F36" s="415"/>
      <c r="G36" s="415"/>
      <c r="H36" s="415"/>
      <c r="I36" s="415"/>
      <c r="J36" s="415"/>
      <c r="K36" s="415"/>
      <c r="L36" s="415"/>
      <c r="M36" s="415"/>
      <c r="N36" s="415"/>
      <c r="O36" s="415"/>
      <c r="P36" s="415"/>
      <c r="Q36" s="416"/>
      <c r="R36" s="338" t="s">
        <v>55</v>
      </c>
      <c r="S36" s="114"/>
      <c r="T36" s="114"/>
      <c r="U36" s="114"/>
      <c r="V36" s="114"/>
      <c r="W36" s="114"/>
    </row>
    <row r="37" spans="1:26" s="13" customFormat="1" ht="30" customHeight="1" x14ac:dyDescent="0.3">
      <c r="A37" s="114"/>
      <c r="B37" s="430" t="s">
        <v>79</v>
      </c>
      <c r="C37" s="430"/>
      <c r="D37" s="431"/>
      <c r="E37" s="431"/>
      <c r="F37" s="431"/>
      <c r="G37" s="431"/>
      <c r="H37" s="431"/>
      <c r="I37" s="431"/>
      <c r="J37" s="431"/>
      <c r="K37" s="431"/>
      <c r="L37" s="431"/>
      <c r="M37" s="431"/>
      <c r="N37" s="431"/>
      <c r="O37" s="431"/>
      <c r="P37" s="431"/>
      <c r="Q37" s="431"/>
      <c r="R37" s="139">
        <f>ROUND(Q14,0)</f>
        <v>0</v>
      </c>
      <c r="S37" s="114"/>
      <c r="T37" s="114"/>
      <c r="U37" s="114"/>
      <c r="V37" s="114"/>
      <c r="W37" s="114"/>
    </row>
    <row r="38" spans="1:26" s="13" customFormat="1" ht="30" customHeight="1" x14ac:dyDescent="0.3">
      <c r="A38" s="114"/>
      <c r="B38" s="430" t="s">
        <v>80</v>
      </c>
      <c r="C38" s="430"/>
      <c r="D38" s="431"/>
      <c r="E38" s="431"/>
      <c r="F38" s="431"/>
      <c r="G38" s="431"/>
      <c r="H38" s="431"/>
      <c r="I38" s="431"/>
      <c r="J38" s="431"/>
      <c r="K38" s="431"/>
      <c r="L38" s="431"/>
      <c r="M38" s="431"/>
      <c r="N38" s="431"/>
      <c r="O38" s="431"/>
      <c r="P38" s="431"/>
      <c r="Q38" s="431"/>
      <c r="R38" s="139">
        <f>ROUND(Q24,0)</f>
        <v>0</v>
      </c>
      <c r="S38" s="114"/>
      <c r="T38" s="114"/>
      <c r="U38" s="114"/>
      <c r="V38" s="114"/>
      <c r="W38" s="114"/>
    </row>
    <row r="39" spans="1:26" s="13" customFormat="1" ht="30" customHeight="1" x14ac:dyDescent="0.3">
      <c r="A39" s="114"/>
      <c r="B39" s="430" t="s">
        <v>81</v>
      </c>
      <c r="C39" s="430"/>
      <c r="D39" s="431"/>
      <c r="E39" s="431"/>
      <c r="F39" s="431"/>
      <c r="G39" s="431"/>
      <c r="H39" s="431"/>
      <c r="I39" s="431"/>
      <c r="J39" s="431"/>
      <c r="K39" s="431"/>
      <c r="L39" s="431"/>
      <c r="M39" s="431"/>
      <c r="N39" s="431"/>
      <c r="O39" s="431"/>
      <c r="P39" s="431"/>
      <c r="Q39" s="431"/>
      <c r="R39" s="139">
        <f>ROUND(Q29,0)</f>
        <v>0</v>
      </c>
      <c r="S39" s="114"/>
      <c r="T39" s="114"/>
      <c r="U39" s="114"/>
      <c r="V39" s="114"/>
      <c r="W39" s="114"/>
    </row>
    <row r="40" spans="1:26" ht="18.600000000000001" customHeight="1" x14ac:dyDescent="0.3">
      <c r="A40" s="114"/>
      <c r="B40" s="411" t="s">
        <v>60</v>
      </c>
      <c r="C40" s="412"/>
      <c r="D40" s="412"/>
      <c r="E40" s="412"/>
      <c r="F40" s="412"/>
      <c r="G40" s="412"/>
      <c r="H40" s="412"/>
      <c r="I40" s="412"/>
      <c r="J40" s="412"/>
      <c r="K40" s="412"/>
      <c r="L40" s="412"/>
      <c r="M40" s="412"/>
      <c r="N40" s="412"/>
      <c r="O40" s="412"/>
      <c r="P40" s="412"/>
      <c r="Q40" s="413"/>
      <c r="R40" s="140">
        <f>SUM(R37:R39)</f>
        <v>0</v>
      </c>
      <c r="S40" s="114"/>
      <c r="T40" s="114"/>
      <c r="U40" s="114"/>
      <c r="V40" s="114"/>
      <c r="W40" s="114"/>
    </row>
    <row r="41" spans="1:26" ht="15.75" customHeight="1" x14ac:dyDescent="0.3">
      <c r="A41" s="114"/>
      <c r="B41" s="408" t="s">
        <v>70</v>
      </c>
      <c r="C41" s="409"/>
      <c r="D41" s="409"/>
      <c r="E41" s="409"/>
      <c r="F41" s="409"/>
      <c r="G41" s="409"/>
      <c r="H41" s="409"/>
      <c r="I41" s="409"/>
      <c r="J41" s="409"/>
      <c r="K41" s="409"/>
      <c r="L41" s="409"/>
      <c r="M41" s="409"/>
      <c r="N41" s="409"/>
      <c r="O41" s="409"/>
      <c r="P41" s="409"/>
      <c r="Q41" s="409"/>
      <c r="R41" s="410"/>
      <c r="S41" s="114"/>
      <c r="T41" s="114"/>
      <c r="U41" s="114"/>
      <c r="V41" s="114"/>
      <c r="W41" s="114"/>
    </row>
    <row r="42" spans="1:26" ht="49.5" customHeight="1" x14ac:dyDescent="0.3">
      <c r="A42" s="114"/>
      <c r="B42" s="436" t="s">
        <v>372</v>
      </c>
      <c r="C42" s="437"/>
      <c r="D42" s="442" t="s">
        <v>373</v>
      </c>
      <c r="E42" s="440"/>
      <c r="F42" s="440" t="s">
        <v>122</v>
      </c>
      <c r="G42" s="440"/>
      <c r="H42" s="440"/>
      <c r="I42" s="440"/>
      <c r="J42" s="440"/>
      <c r="K42" s="440"/>
      <c r="L42" s="440"/>
      <c r="M42" s="441"/>
      <c r="N42" s="160" t="s">
        <v>58</v>
      </c>
      <c r="O42" s="161"/>
      <c r="P42" s="141" t="s">
        <v>59</v>
      </c>
      <c r="Q42" s="142"/>
      <c r="R42" s="115" t="s">
        <v>50</v>
      </c>
      <c r="S42" s="114"/>
      <c r="T42" s="114"/>
      <c r="U42" s="114"/>
      <c r="V42" s="185" t="s">
        <v>391</v>
      </c>
      <c r="W42" s="114"/>
    </row>
    <row r="43" spans="1:26" ht="39.950000000000003" customHeight="1" x14ac:dyDescent="0.3">
      <c r="A43" s="114"/>
      <c r="B43" s="438"/>
      <c r="C43" s="438"/>
      <c r="D43" s="439"/>
      <c r="E43" s="439"/>
      <c r="F43" s="439"/>
      <c r="G43" s="439"/>
      <c r="H43" s="439"/>
      <c r="I43" s="439"/>
      <c r="J43" s="439"/>
      <c r="K43" s="439"/>
      <c r="L43" s="439"/>
      <c r="M43" s="439"/>
      <c r="N43" s="158"/>
      <c r="O43" s="159"/>
      <c r="P43" s="184"/>
      <c r="Q43" s="135"/>
      <c r="R43" s="143">
        <f>ROUND(N43*P43,0)</f>
        <v>0</v>
      </c>
      <c r="S43" s="114"/>
      <c r="T43" s="176">
        <f>IF(B43="Sub Grantee",R43,0)</f>
        <v>0</v>
      </c>
      <c r="U43" s="114"/>
      <c r="V43" s="324"/>
      <c r="W43" s="114"/>
      <c r="Y43" s="176">
        <f t="shared" ref="Y43:Z46" si="11">IF(A43="Sub Grantee",C43,0)</f>
        <v>0</v>
      </c>
      <c r="Z43" s="176">
        <f t="shared" si="11"/>
        <v>0</v>
      </c>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 t="shared" ref="R44:R46" si="12">ROUND(N44*P44,0)</f>
        <v>0</v>
      </c>
      <c r="S44" s="114"/>
      <c r="T44" s="176">
        <f t="shared" ref="T44:T46" si="13">IF(B44="Sub Grantee",R44,0)</f>
        <v>0</v>
      </c>
      <c r="U44" s="114"/>
      <c r="V44" s="324"/>
      <c r="W44" s="114"/>
      <c r="Y44" s="176">
        <f t="shared" si="11"/>
        <v>0</v>
      </c>
      <c r="Z44" s="176">
        <f t="shared" si="11"/>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si="12"/>
        <v>0</v>
      </c>
      <c r="S45" s="114"/>
      <c r="T45" s="176">
        <f t="shared" si="13"/>
        <v>0</v>
      </c>
      <c r="U45" s="114"/>
      <c r="V45" s="324">
        <v>0</v>
      </c>
      <c r="W45" s="114"/>
      <c r="Y45" s="176">
        <f t="shared" si="11"/>
        <v>0</v>
      </c>
      <c r="Z45" s="176">
        <f t="shared" si="11"/>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2"/>
        <v>0</v>
      </c>
      <c r="S46" s="114"/>
      <c r="T46" s="176">
        <f t="shared" si="13"/>
        <v>0</v>
      </c>
      <c r="U46" s="114"/>
      <c r="V46" s="324">
        <v>0</v>
      </c>
      <c r="W46" s="114"/>
      <c r="Y46" s="176">
        <f t="shared" si="11"/>
        <v>0</v>
      </c>
      <c r="Z46" s="176">
        <f t="shared" si="11"/>
        <v>0</v>
      </c>
    </row>
    <row r="47" spans="1:26" ht="18.600000000000001" customHeight="1" x14ac:dyDescent="0.3">
      <c r="A47" s="114"/>
      <c r="B47" s="433" t="s">
        <v>62</v>
      </c>
      <c r="C47" s="434"/>
      <c r="D47" s="434"/>
      <c r="E47" s="434"/>
      <c r="F47" s="434"/>
      <c r="G47" s="434"/>
      <c r="H47" s="434"/>
      <c r="I47" s="434"/>
      <c r="J47" s="434"/>
      <c r="K47" s="434"/>
      <c r="L47" s="434"/>
      <c r="M47" s="434"/>
      <c r="N47" s="434"/>
      <c r="O47" s="434"/>
      <c r="P47" s="434"/>
      <c r="Q47" s="435"/>
      <c r="R47" s="143">
        <f>SUM(R43:R46)</f>
        <v>0</v>
      </c>
      <c r="S47" s="114"/>
      <c r="T47" s="176">
        <f>SUM(T43:T46)</f>
        <v>0</v>
      </c>
      <c r="U47" s="114"/>
      <c r="V47" s="134">
        <f>SUM(V43:V46)</f>
        <v>0</v>
      </c>
      <c r="W47" s="114"/>
    </row>
    <row r="48" spans="1:26" ht="15.75" customHeight="1" x14ac:dyDescent="0.3">
      <c r="A48" s="114"/>
      <c r="B48" s="408" t="s">
        <v>71</v>
      </c>
      <c r="C48" s="409"/>
      <c r="D48" s="409"/>
      <c r="E48" s="409"/>
      <c r="F48" s="409"/>
      <c r="G48" s="409"/>
      <c r="H48" s="409"/>
      <c r="I48" s="409"/>
      <c r="J48" s="409"/>
      <c r="K48" s="409"/>
      <c r="L48" s="409"/>
      <c r="M48" s="409"/>
      <c r="N48" s="409"/>
      <c r="O48" s="409"/>
      <c r="P48" s="409"/>
      <c r="Q48" s="409"/>
      <c r="R48" s="410"/>
      <c r="S48" s="114"/>
      <c r="T48" s="114"/>
      <c r="U48" s="114"/>
      <c r="V48" s="347"/>
      <c r="W48" s="114"/>
    </row>
    <row r="49" spans="1:23" ht="49.5" customHeight="1" x14ac:dyDescent="0.3">
      <c r="A49" s="114"/>
      <c r="B49" s="427" t="s">
        <v>57</v>
      </c>
      <c r="C49" s="429"/>
      <c r="D49" s="427" t="s">
        <v>61</v>
      </c>
      <c r="E49" s="428"/>
      <c r="F49" s="428"/>
      <c r="G49" s="428"/>
      <c r="H49" s="428"/>
      <c r="I49" s="428"/>
      <c r="J49" s="428"/>
      <c r="K49" s="428"/>
      <c r="L49" s="428"/>
      <c r="M49" s="428"/>
      <c r="N49" s="428"/>
      <c r="O49" s="428"/>
      <c r="P49" s="428"/>
      <c r="Q49" s="429"/>
      <c r="R49" s="338" t="s">
        <v>50</v>
      </c>
      <c r="S49" s="114"/>
      <c r="T49" s="114"/>
      <c r="U49" s="114"/>
      <c r="V49" s="185" t="s">
        <v>390</v>
      </c>
      <c r="W49" s="114"/>
    </row>
    <row r="50" spans="1:23" ht="50.1" customHeight="1" x14ac:dyDescent="0.3">
      <c r="A50" s="114"/>
      <c r="B50" s="393"/>
      <c r="C50" s="395"/>
      <c r="D50" s="393"/>
      <c r="E50" s="394"/>
      <c r="F50" s="394"/>
      <c r="G50" s="394"/>
      <c r="H50" s="394"/>
      <c r="I50" s="394"/>
      <c r="J50" s="394"/>
      <c r="K50" s="394"/>
      <c r="L50" s="394"/>
      <c r="M50" s="394"/>
      <c r="N50" s="394"/>
      <c r="O50" s="394"/>
      <c r="P50" s="394"/>
      <c r="Q50" s="395"/>
      <c r="R50" s="144"/>
      <c r="S50" s="114"/>
      <c r="T50" s="114"/>
      <c r="U50" s="114"/>
      <c r="V50" s="324"/>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18" customHeight="1" x14ac:dyDescent="0.3">
      <c r="A53" s="114"/>
      <c r="B53" s="411" t="s">
        <v>64</v>
      </c>
      <c r="C53" s="412"/>
      <c r="D53" s="412"/>
      <c r="E53" s="412"/>
      <c r="F53" s="412"/>
      <c r="G53" s="412"/>
      <c r="H53" s="412"/>
      <c r="I53" s="412"/>
      <c r="J53" s="412"/>
      <c r="K53" s="412"/>
      <c r="L53" s="412"/>
      <c r="M53" s="412"/>
      <c r="N53" s="412"/>
      <c r="O53" s="412"/>
      <c r="P53" s="412"/>
      <c r="Q53" s="413"/>
      <c r="R53" s="128">
        <f>SUM(R50:R52)</f>
        <v>0</v>
      </c>
      <c r="S53" s="114"/>
      <c r="T53" s="114"/>
      <c r="U53" s="114"/>
      <c r="V53" s="134">
        <f>SUM(V50:V52)</f>
        <v>0</v>
      </c>
      <c r="W53" s="114"/>
    </row>
    <row r="54" spans="1:23" ht="15.75" customHeight="1" x14ac:dyDescent="0.3">
      <c r="A54" s="114"/>
      <c r="B54" s="401" t="s">
        <v>72</v>
      </c>
      <c r="C54" s="402"/>
      <c r="D54" s="402"/>
      <c r="E54" s="402"/>
      <c r="F54" s="402"/>
      <c r="G54" s="402"/>
      <c r="H54" s="402"/>
      <c r="I54" s="402"/>
      <c r="J54" s="402"/>
      <c r="K54" s="402"/>
      <c r="L54" s="402"/>
      <c r="M54" s="402"/>
      <c r="N54" s="402"/>
      <c r="O54" s="402"/>
      <c r="P54" s="402"/>
      <c r="Q54" s="402"/>
      <c r="R54" s="403"/>
      <c r="S54" s="114"/>
      <c r="T54" s="114"/>
      <c r="U54" s="114"/>
      <c r="V54" s="114"/>
      <c r="W54" s="114"/>
    </row>
    <row r="55" spans="1:23" s="13" customFormat="1" ht="33.75" customHeight="1" x14ac:dyDescent="0.3">
      <c r="A55" s="114"/>
      <c r="B55" s="397" t="s">
        <v>376</v>
      </c>
      <c r="C55" s="397"/>
      <c r="D55" s="397" t="s">
        <v>374</v>
      </c>
      <c r="E55" s="397"/>
      <c r="F55" s="398" t="s">
        <v>375</v>
      </c>
      <c r="G55" s="399"/>
      <c r="H55" s="399"/>
      <c r="I55" s="399"/>
      <c r="J55" s="399"/>
      <c r="K55" s="399"/>
      <c r="L55" s="399"/>
      <c r="M55" s="400"/>
      <c r="N55" s="177" t="s">
        <v>63</v>
      </c>
      <c r="O55" s="145"/>
      <c r="P55" s="177" t="s">
        <v>142</v>
      </c>
      <c r="Q55" s="177" t="s">
        <v>59</v>
      </c>
      <c r="R55" s="178" t="s">
        <v>55</v>
      </c>
      <c r="S55" s="114"/>
      <c r="T55" s="114"/>
      <c r="U55" s="114"/>
      <c r="V55" s="114"/>
      <c r="W55" s="114"/>
    </row>
    <row r="56" spans="1:23" s="13" customFormat="1" ht="33.75" customHeight="1" x14ac:dyDescent="0.3">
      <c r="A56" s="114"/>
      <c r="B56" s="396"/>
      <c r="C56" s="396"/>
      <c r="D56" s="396"/>
      <c r="E56" s="396"/>
      <c r="F56" s="396"/>
      <c r="G56" s="396"/>
      <c r="H56" s="396"/>
      <c r="I56" s="396"/>
      <c r="J56" s="396"/>
      <c r="K56" s="396"/>
      <c r="L56" s="396"/>
      <c r="M56" s="396"/>
      <c r="N56" s="321"/>
      <c r="O56" s="246"/>
      <c r="P56" s="322"/>
      <c r="Q56" s="179"/>
      <c r="R56" s="143">
        <f>ROUND(N56*P56,0)</f>
        <v>0</v>
      </c>
      <c r="S56" s="114"/>
      <c r="T56" s="176">
        <f>IF(B56="Yes",R56,0)</f>
        <v>0</v>
      </c>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3"/>
      <c r="Q57" s="179"/>
      <c r="R57" s="143">
        <f>ROUND(N57*P57,0)</f>
        <v>0</v>
      </c>
      <c r="S57" s="114"/>
      <c r="T57" s="176">
        <f t="shared" ref="T57:T58" si="14">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2"/>
      <c r="Q58" s="179"/>
      <c r="R58" s="143">
        <f>ROUND(N58*P58,0)</f>
        <v>0</v>
      </c>
      <c r="S58" s="114"/>
      <c r="T58" s="176">
        <f t="shared" si="14"/>
        <v>0</v>
      </c>
      <c r="U58" s="114"/>
      <c r="V58" s="114"/>
      <c r="W58" s="114"/>
    </row>
    <row r="59" spans="1:23" ht="18" customHeight="1" x14ac:dyDescent="0.3">
      <c r="A59" s="114"/>
      <c r="B59" s="411" t="s">
        <v>66</v>
      </c>
      <c r="C59" s="412"/>
      <c r="D59" s="412"/>
      <c r="E59" s="412"/>
      <c r="F59" s="412"/>
      <c r="G59" s="412"/>
      <c r="H59" s="412"/>
      <c r="I59" s="412"/>
      <c r="J59" s="412"/>
      <c r="K59" s="412"/>
      <c r="L59" s="412"/>
      <c r="M59" s="412"/>
      <c r="N59" s="412"/>
      <c r="O59" s="412"/>
      <c r="P59" s="413"/>
      <c r="Q59" s="136"/>
      <c r="R59" s="128">
        <f>SUM(R56:R58)</f>
        <v>0</v>
      </c>
      <c r="S59" s="114"/>
      <c r="T59" s="152">
        <f>SUM(T56:T58)</f>
        <v>0</v>
      </c>
      <c r="U59" s="114"/>
      <c r="V59" s="114"/>
      <c r="W59" s="114"/>
    </row>
    <row r="60" spans="1:23" ht="15.75" customHeight="1" x14ac:dyDescent="0.3">
      <c r="A60" s="114"/>
      <c r="B60" s="401" t="s">
        <v>73</v>
      </c>
      <c r="C60" s="402"/>
      <c r="D60" s="402"/>
      <c r="E60" s="402"/>
      <c r="F60" s="402"/>
      <c r="G60" s="402"/>
      <c r="H60" s="402"/>
      <c r="I60" s="402"/>
      <c r="J60" s="402"/>
      <c r="K60" s="402"/>
      <c r="L60" s="402"/>
      <c r="M60" s="402"/>
      <c r="N60" s="402"/>
      <c r="O60" s="402"/>
      <c r="P60" s="402"/>
      <c r="Q60" s="402"/>
      <c r="R60" s="403"/>
      <c r="S60" s="114"/>
      <c r="T60" s="114"/>
      <c r="U60" s="114"/>
      <c r="V60" s="347"/>
      <c r="W60" s="114"/>
    </row>
    <row r="61" spans="1:23" ht="27.75" customHeight="1" x14ac:dyDescent="0.3">
      <c r="A61" s="114"/>
      <c r="B61" s="470" t="s">
        <v>82</v>
      </c>
      <c r="C61" s="470"/>
      <c r="D61" s="471" t="s">
        <v>65</v>
      </c>
      <c r="E61" s="472"/>
      <c r="F61" s="472"/>
      <c r="G61" s="472"/>
      <c r="H61" s="472"/>
      <c r="I61" s="472"/>
      <c r="J61" s="472"/>
      <c r="K61" s="472"/>
      <c r="L61" s="472"/>
      <c r="M61" s="472"/>
      <c r="N61" s="472"/>
      <c r="O61" s="472"/>
      <c r="P61" s="472"/>
      <c r="Q61" s="473"/>
      <c r="R61" s="338" t="s">
        <v>50</v>
      </c>
      <c r="S61" s="114"/>
      <c r="T61" s="114"/>
      <c r="U61" s="114"/>
      <c r="V61" s="185" t="s">
        <v>389</v>
      </c>
      <c r="W61" s="114"/>
    </row>
    <row r="62" spans="1:23" ht="39.950000000000003" customHeight="1" x14ac:dyDescent="0.3">
      <c r="A62" s="114"/>
      <c r="B62" s="467"/>
      <c r="C62" s="468"/>
      <c r="D62" s="467"/>
      <c r="E62" s="469"/>
      <c r="F62" s="469"/>
      <c r="G62" s="469"/>
      <c r="H62" s="469"/>
      <c r="I62" s="469"/>
      <c r="J62" s="469"/>
      <c r="K62" s="469"/>
      <c r="L62" s="469"/>
      <c r="M62" s="469"/>
      <c r="N62" s="469"/>
      <c r="O62" s="469"/>
      <c r="P62" s="469"/>
      <c r="Q62" s="468"/>
      <c r="R62" s="144"/>
      <c r="S62" s="114"/>
      <c r="T62" s="114"/>
      <c r="U62" s="114"/>
      <c r="V62" s="324"/>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v>0</v>
      </c>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19.350000000000001" customHeight="1" x14ac:dyDescent="0.3">
      <c r="A65" s="114"/>
      <c r="B65" s="411" t="s">
        <v>83</v>
      </c>
      <c r="C65" s="412"/>
      <c r="D65" s="412"/>
      <c r="E65" s="412"/>
      <c r="F65" s="412"/>
      <c r="G65" s="412"/>
      <c r="H65" s="412"/>
      <c r="I65" s="412"/>
      <c r="J65" s="412"/>
      <c r="K65" s="412"/>
      <c r="L65" s="412"/>
      <c r="M65" s="412"/>
      <c r="N65" s="412"/>
      <c r="O65" s="412"/>
      <c r="P65" s="412"/>
      <c r="Q65" s="413"/>
      <c r="R65" s="128">
        <f>SUM(R62:R64)</f>
        <v>0</v>
      </c>
      <c r="S65" s="114"/>
      <c r="T65" s="114"/>
      <c r="U65" s="114"/>
      <c r="V65" s="134">
        <f>SUM(V62:V64)</f>
        <v>0</v>
      </c>
      <c r="W65" s="114"/>
    </row>
    <row r="66" spans="1:23" ht="15.75" customHeight="1" x14ac:dyDescent="0.3">
      <c r="A66" s="114"/>
      <c r="B66" s="462" t="s">
        <v>74</v>
      </c>
      <c r="C66" s="463"/>
      <c r="D66" s="463"/>
      <c r="E66" s="463"/>
      <c r="F66" s="463"/>
      <c r="G66" s="463"/>
      <c r="H66" s="463"/>
      <c r="I66" s="463"/>
      <c r="J66" s="463"/>
      <c r="K66" s="463"/>
      <c r="L66" s="463"/>
      <c r="M66" s="463"/>
      <c r="N66" s="463"/>
      <c r="O66" s="463"/>
      <c r="P66" s="463"/>
      <c r="Q66" s="463"/>
      <c r="R66" s="403"/>
      <c r="S66" s="114"/>
      <c r="T66" s="114"/>
      <c r="U66" s="114"/>
      <c r="V66" s="114"/>
      <c r="W66" s="114"/>
    </row>
    <row r="67" spans="1:23" ht="15.75" customHeight="1" x14ac:dyDescent="0.3">
      <c r="A67" s="114"/>
      <c r="B67" s="345"/>
      <c r="C67" s="346"/>
      <c r="D67" s="346"/>
      <c r="E67" s="346"/>
      <c r="F67" s="346"/>
      <c r="G67" s="346"/>
      <c r="H67" s="346"/>
      <c r="I67" s="346"/>
      <c r="J67" s="346"/>
      <c r="K67" s="346"/>
      <c r="L67" s="346"/>
      <c r="M67" s="346"/>
      <c r="N67" s="346"/>
      <c r="O67" s="346"/>
      <c r="P67" s="346"/>
      <c r="Q67" s="346"/>
      <c r="R67" s="316"/>
      <c r="S67" s="114"/>
      <c r="T67" s="114"/>
      <c r="U67" s="114"/>
      <c r="V67" s="114"/>
      <c r="W67" s="114"/>
    </row>
    <row r="68" spans="1:23" ht="15.75" customHeight="1" x14ac:dyDescent="0.3">
      <c r="A68" s="114"/>
      <c r="B68" s="344"/>
      <c r="C68" s="446" t="s">
        <v>528</v>
      </c>
      <c r="D68" s="446"/>
      <c r="E68" s="446"/>
      <c r="F68" s="446"/>
      <c r="G68" s="446"/>
      <c r="H68" s="341"/>
      <c r="I68" s="447" t="s">
        <v>529</v>
      </c>
      <c r="J68" s="448"/>
      <c r="K68" s="448"/>
      <c r="L68" s="448"/>
      <c r="M68" s="448"/>
      <c r="N68" s="474">
        <f>Cover!C15</f>
        <v>0</v>
      </c>
      <c r="O68" s="475"/>
      <c r="P68" s="476"/>
      <c r="Q68" s="317"/>
      <c r="R68" s="146"/>
      <c r="S68" s="114"/>
      <c r="T68" s="114"/>
      <c r="U68" s="114"/>
      <c r="V68" s="114"/>
      <c r="W68" s="114"/>
    </row>
    <row r="69" spans="1:23" ht="15.75" hidden="1" customHeight="1" x14ac:dyDescent="0.3">
      <c r="A69" s="114"/>
      <c r="B69" s="344"/>
      <c r="C69" s="346"/>
      <c r="D69" s="346"/>
      <c r="E69" s="346"/>
      <c r="F69" s="346"/>
      <c r="G69" s="346"/>
      <c r="H69" s="341"/>
      <c r="I69" s="477" t="s">
        <v>138</v>
      </c>
      <c r="J69" s="452"/>
      <c r="K69" s="452"/>
      <c r="L69" s="452"/>
      <c r="M69" s="452"/>
      <c r="N69" s="443" t="e">
        <f>(R65+R59+R53+R47+R40+R34+R29+R24+R14)-#REF!</f>
        <v>#REF!</v>
      </c>
      <c r="O69" s="443"/>
      <c r="P69" s="444"/>
      <c r="Q69" s="317"/>
      <c r="R69" s="146"/>
      <c r="S69" s="114"/>
      <c r="T69" s="114"/>
      <c r="U69" s="114"/>
      <c r="V69" s="114"/>
      <c r="W69" s="114"/>
    </row>
    <row r="70" spans="1:23" ht="15.75" hidden="1" customHeight="1" x14ac:dyDescent="0.3">
      <c r="A70" s="114"/>
      <c r="B70" s="344" t="s">
        <v>139</v>
      </c>
      <c r="C70" s="310"/>
      <c r="D70" s="310"/>
      <c r="E70" s="310"/>
      <c r="F70" s="310"/>
      <c r="G70" s="314"/>
      <c r="H70" s="341"/>
      <c r="I70" s="343"/>
      <c r="J70" s="340"/>
      <c r="K70" s="340"/>
      <c r="L70" s="340"/>
      <c r="M70" s="340"/>
      <c r="N70" s="445" t="e">
        <f>(N68+1)*N69</f>
        <v>#REF!</v>
      </c>
      <c r="O70" s="443"/>
      <c r="P70" s="444"/>
      <c r="Q70" s="317"/>
      <c r="R70" s="146"/>
      <c r="S70" s="114"/>
      <c r="T70" s="114"/>
      <c r="U70" s="114"/>
      <c r="V70" s="114"/>
      <c r="W70" s="114"/>
    </row>
    <row r="71" spans="1:23" ht="15.75" customHeight="1" x14ac:dyDescent="0.3">
      <c r="A71" s="114"/>
      <c r="B71" s="344"/>
      <c r="C71" s="446" t="s">
        <v>467</v>
      </c>
      <c r="D71" s="446"/>
      <c r="E71" s="446"/>
      <c r="F71" s="446"/>
      <c r="G71" s="348">
        <f>F87</f>
        <v>0</v>
      </c>
      <c r="H71" s="341"/>
      <c r="I71" s="446" t="s">
        <v>581</v>
      </c>
      <c r="J71" s="446"/>
      <c r="K71" s="446"/>
      <c r="L71" s="446"/>
      <c r="M71" s="446"/>
      <c r="N71" s="454">
        <f>(R79+R65+R59+R53+R47+R40+R34+R29+R24+R14)-F93</f>
        <v>0</v>
      </c>
      <c r="O71" s="454"/>
      <c r="P71" s="454"/>
      <c r="Q71" s="317"/>
      <c r="R71" s="146"/>
      <c r="S71" s="114"/>
      <c r="T71" s="114"/>
      <c r="U71" s="114"/>
      <c r="V71" s="114"/>
      <c r="W71" s="114"/>
    </row>
    <row r="72" spans="1:23" ht="15.75" customHeight="1" x14ac:dyDescent="0.3">
      <c r="A72" s="114"/>
      <c r="B72" s="344"/>
      <c r="C72" s="446" t="s">
        <v>530</v>
      </c>
      <c r="D72" s="446"/>
      <c r="E72" s="446"/>
      <c r="F72" s="446"/>
      <c r="G72" s="348">
        <f>F88+F89+F90+F91</f>
        <v>0</v>
      </c>
      <c r="H72" s="341"/>
      <c r="I72" s="446" t="s">
        <v>582</v>
      </c>
      <c r="J72" s="446"/>
      <c r="K72" s="446"/>
      <c r="L72" s="446"/>
      <c r="M72" s="446"/>
      <c r="N72" s="454">
        <f>'Indirect Cost Calculator'!D13</f>
        <v>0</v>
      </c>
      <c r="O72" s="454"/>
      <c r="P72" s="454"/>
      <c r="Q72" s="317"/>
      <c r="R72" s="146"/>
      <c r="S72" s="114"/>
      <c r="T72" s="114"/>
      <c r="U72" s="114"/>
      <c r="V72" s="114"/>
      <c r="W72" s="114"/>
    </row>
    <row r="73" spans="1:23" ht="15.75" customHeight="1" x14ac:dyDescent="0.3">
      <c r="A73" s="114"/>
      <c r="B73" s="344"/>
      <c r="C73" s="446" t="s">
        <v>468</v>
      </c>
      <c r="D73" s="446"/>
      <c r="E73" s="446"/>
      <c r="F73" s="446"/>
      <c r="G73" s="315">
        <f>F92</f>
        <v>0</v>
      </c>
      <c r="H73" s="341"/>
      <c r="I73" s="447" t="s">
        <v>137</v>
      </c>
      <c r="J73" s="448"/>
      <c r="K73" s="448"/>
      <c r="L73" s="448"/>
      <c r="M73" s="448"/>
      <c r="N73" s="449">
        <f>'IET IELCE Ind Cost Calc'!D13</f>
        <v>0</v>
      </c>
      <c r="O73" s="450"/>
      <c r="P73" s="451"/>
      <c r="Q73" s="317"/>
      <c r="R73" s="146"/>
      <c r="S73" s="114"/>
      <c r="T73" s="114"/>
      <c r="U73" s="114"/>
      <c r="V73" s="114"/>
      <c r="W73" s="114"/>
    </row>
    <row r="74" spans="1:23" ht="16.5" customHeight="1" x14ac:dyDescent="0.3">
      <c r="A74" s="114"/>
      <c r="B74" s="344"/>
      <c r="C74" s="341"/>
      <c r="D74" s="452"/>
      <c r="E74" s="452"/>
      <c r="F74" s="452"/>
      <c r="G74" s="341"/>
      <c r="H74" s="341"/>
      <c r="I74" s="341"/>
      <c r="J74" s="341"/>
      <c r="K74" s="341"/>
      <c r="L74" s="341"/>
      <c r="M74" s="453"/>
      <c r="N74" s="453"/>
      <c r="O74" s="453"/>
      <c r="P74" s="453"/>
      <c r="Q74" s="453"/>
      <c r="R74" s="319" t="s">
        <v>55</v>
      </c>
      <c r="S74" s="114"/>
      <c r="T74" s="114"/>
      <c r="U74" s="114"/>
      <c r="V74" s="114"/>
      <c r="W74" s="114"/>
    </row>
    <row r="75" spans="1:23" x14ac:dyDescent="0.3">
      <c r="A75" s="114"/>
      <c r="B75" s="312"/>
      <c r="C75" s="455"/>
      <c r="D75" s="455"/>
      <c r="E75" s="455"/>
      <c r="F75" s="342"/>
      <c r="G75" s="342"/>
      <c r="H75" s="342"/>
      <c r="I75" s="412" t="s">
        <v>532</v>
      </c>
      <c r="J75" s="412"/>
      <c r="K75" s="412"/>
      <c r="L75" s="412"/>
      <c r="M75" s="412"/>
      <c r="N75" s="412"/>
      <c r="O75" s="412"/>
      <c r="P75" s="412"/>
      <c r="Q75" s="413"/>
      <c r="R75" s="147"/>
      <c r="S75" s="114"/>
      <c r="T75" s="114"/>
      <c r="U75" s="114"/>
      <c r="V75" s="114"/>
      <c r="W75" s="114"/>
    </row>
    <row r="76" spans="1:23" ht="15.75" customHeight="1" x14ac:dyDescent="0.3">
      <c r="A76" s="114"/>
      <c r="B76" s="462" t="s">
        <v>75</v>
      </c>
      <c r="C76" s="463"/>
      <c r="D76" s="463"/>
      <c r="E76" s="463"/>
      <c r="F76" s="463"/>
      <c r="G76" s="463"/>
      <c r="H76" s="463"/>
      <c r="I76" s="463"/>
      <c r="J76" s="463"/>
      <c r="K76" s="463"/>
      <c r="L76" s="463"/>
      <c r="M76" s="463"/>
      <c r="N76" s="463"/>
      <c r="O76" s="463"/>
      <c r="P76" s="463"/>
      <c r="Q76" s="463"/>
      <c r="R76" s="335"/>
      <c r="S76" s="114"/>
      <c r="T76" s="114"/>
      <c r="U76" s="114"/>
      <c r="V76" s="347"/>
      <c r="W76" s="114"/>
    </row>
    <row r="77" spans="1:23" ht="15.6" customHeight="1" x14ac:dyDescent="0.3">
      <c r="A77" s="114"/>
      <c r="B77" s="427" t="s">
        <v>84</v>
      </c>
      <c r="C77" s="428"/>
      <c r="D77" s="428"/>
      <c r="E77" s="428"/>
      <c r="F77" s="428"/>
      <c r="G77" s="428"/>
      <c r="H77" s="428"/>
      <c r="I77" s="428"/>
      <c r="J77" s="428"/>
      <c r="K77" s="428"/>
      <c r="L77" s="428"/>
      <c r="M77" s="428"/>
      <c r="N77" s="428"/>
      <c r="O77" s="428"/>
      <c r="P77" s="428"/>
      <c r="Q77" s="429"/>
      <c r="R77" s="337" t="s">
        <v>55</v>
      </c>
      <c r="S77" s="114"/>
      <c r="T77" s="114"/>
      <c r="U77" s="114"/>
      <c r="V77" s="185" t="s">
        <v>534</v>
      </c>
      <c r="W77" s="114"/>
    </row>
    <row r="78" spans="1:23" ht="30" customHeight="1" x14ac:dyDescent="0.3">
      <c r="A78" s="114"/>
      <c r="B78" s="464"/>
      <c r="C78" s="465"/>
      <c r="D78" s="465"/>
      <c r="E78" s="465"/>
      <c r="F78" s="465"/>
      <c r="G78" s="465"/>
      <c r="H78" s="465"/>
      <c r="I78" s="465"/>
      <c r="J78" s="465"/>
      <c r="K78" s="465"/>
      <c r="L78" s="465"/>
      <c r="M78" s="465"/>
      <c r="N78" s="465"/>
      <c r="O78" s="465"/>
      <c r="P78" s="465"/>
      <c r="Q78" s="466"/>
      <c r="R78" s="150"/>
      <c r="S78" s="114"/>
      <c r="T78" s="114"/>
      <c r="U78" s="114"/>
      <c r="V78" s="324"/>
      <c r="W78" s="114"/>
    </row>
    <row r="79" spans="1:23" ht="18.600000000000001" customHeight="1" x14ac:dyDescent="0.3">
      <c r="A79" s="114"/>
      <c r="B79" s="411" t="s">
        <v>85</v>
      </c>
      <c r="C79" s="412"/>
      <c r="D79" s="412"/>
      <c r="E79" s="412"/>
      <c r="F79" s="412"/>
      <c r="G79" s="412"/>
      <c r="H79" s="412"/>
      <c r="I79" s="412"/>
      <c r="J79" s="412"/>
      <c r="K79" s="412"/>
      <c r="L79" s="412"/>
      <c r="M79" s="412"/>
      <c r="N79" s="412"/>
      <c r="O79" s="412"/>
      <c r="P79" s="412"/>
      <c r="Q79" s="413"/>
      <c r="R79" s="149">
        <f>SUM(R78:R78)</f>
        <v>0</v>
      </c>
      <c r="S79" s="114"/>
      <c r="T79" s="114"/>
      <c r="U79" s="114"/>
      <c r="V79" s="134">
        <f>SUM(V76:V78)</f>
        <v>0</v>
      </c>
      <c r="W79" s="114"/>
    </row>
    <row r="80" spans="1:23" ht="34.5" customHeight="1" x14ac:dyDescent="0.3">
      <c r="A80" s="114"/>
      <c r="B80" s="456" t="s">
        <v>67</v>
      </c>
      <c r="C80" s="457"/>
      <c r="D80" s="457"/>
      <c r="E80" s="457"/>
      <c r="F80" s="457"/>
      <c r="G80" s="457"/>
      <c r="H80" s="457"/>
      <c r="I80" s="457"/>
      <c r="J80" s="457"/>
      <c r="K80" s="457"/>
      <c r="L80" s="457"/>
      <c r="M80" s="457"/>
      <c r="N80" s="457"/>
      <c r="O80" s="457"/>
      <c r="P80" s="457"/>
      <c r="Q80" s="458"/>
      <c r="R80" s="151">
        <f>SUM(R79+R75+R65+R59+R53+R47+R40+R34+R29+R24+R14)</f>
        <v>0</v>
      </c>
      <c r="S80" s="114"/>
      <c r="T80" s="79"/>
      <c r="U80" s="187" t="s">
        <v>388</v>
      </c>
      <c r="V80" s="134">
        <f>V79+V65+V53+V47+V34+V24</f>
        <v>0</v>
      </c>
      <c r="W80" s="114"/>
    </row>
    <row r="81" spans="1:23" ht="34.5" customHeight="1" x14ac:dyDescent="0.3">
      <c r="A81" s="114"/>
      <c r="B81" s="114"/>
      <c r="C81" s="114"/>
      <c r="D81" s="114"/>
      <c r="E81" s="114"/>
      <c r="F81" s="114"/>
      <c r="G81" s="114"/>
      <c r="H81" s="114"/>
      <c r="I81" s="114"/>
      <c r="J81" s="114"/>
      <c r="K81" s="114"/>
      <c r="L81" s="114"/>
      <c r="M81" s="114"/>
      <c r="N81" s="114"/>
      <c r="O81" s="114"/>
      <c r="P81" s="114"/>
      <c r="Q81" s="114"/>
      <c r="R81" s="114"/>
      <c r="S81" s="114"/>
      <c r="T81" s="79" t="s">
        <v>141</v>
      </c>
      <c r="U81" s="114"/>
      <c r="V81" s="114"/>
      <c r="W81" s="114"/>
    </row>
    <row r="82" spans="1:23" x14ac:dyDescent="0.3">
      <c r="A82" s="114"/>
      <c r="B82" s="114"/>
      <c r="C82" s="114"/>
      <c r="D82" s="114"/>
      <c r="E82" s="114"/>
      <c r="F82" s="114"/>
      <c r="G82" s="114"/>
      <c r="H82" s="114"/>
      <c r="I82" s="114"/>
      <c r="J82" s="114"/>
      <c r="K82" s="114"/>
      <c r="L82" s="114"/>
      <c r="M82" s="114"/>
      <c r="N82" s="114"/>
      <c r="O82" s="114"/>
      <c r="P82" s="114"/>
      <c r="Q82" s="114"/>
      <c r="R82" s="114"/>
      <c r="S82" s="114"/>
      <c r="T82" s="114"/>
      <c r="U82" s="114"/>
      <c r="V82" s="114"/>
      <c r="W82" s="114"/>
    </row>
    <row r="85" spans="1:23" hidden="1" x14ac:dyDescent="0.3"/>
    <row r="86" spans="1:23" hidden="1" x14ac:dyDescent="0.3">
      <c r="C86" s="256" t="s">
        <v>473</v>
      </c>
      <c r="D86" s="256"/>
      <c r="E86" s="257"/>
      <c r="F86" s="258"/>
    </row>
    <row r="87" spans="1:23" hidden="1" x14ac:dyDescent="0.3">
      <c r="C87" s="256" t="s">
        <v>467</v>
      </c>
      <c r="D87" s="256"/>
      <c r="E87" s="257"/>
      <c r="F87" s="259">
        <f>R34</f>
        <v>0</v>
      </c>
    </row>
    <row r="88" spans="1:23" hidden="1" x14ac:dyDescent="0.3">
      <c r="C88" s="256" t="s">
        <v>469</v>
      </c>
      <c r="D88" s="256"/>
      <c r="E88" s="259">
        <f>R43</f>
        <v>0</v>
      </c>
      <c r="F88" s="259">
        <f>IF(E88&gt;25000,(E88-25000),0)</f>
        <v>0</v>
      </c>
    </row>
    <row r="89" spans="1:23" hidden="1" x14ac:dyDescent="0.3">
      <c r="C89" s="256" t="s">
        <v>470</v>
      </c>
      <c r="D89" s="256"/>
      <c r="E89" s="259">
        <f>R44</f>
        <v>0</v>
      </c>
      <c r="F89" s="259">
        <f t="shared" ref="F89:F91" si="15">IF(E89&gt;25000,(E89-25000),0)</f>
        <v>0</v>
      </c>
    </row>
    <row r="90" spans="1:23" hidden="1" x14ac:dyDescent="0.3">
      <c r="C90" s="256" t="s">
        <v>471</v>
      </c>
      <c r="D90" s="256"/>
      <c r="E90" s="259">
        <f>R45</f>
        <v>0</v>
      </c>
      <c r="F90" s="259">
        <f t="shared" si="15"/>
        <v>0</v>
      </c>
    </row>
    <row r="91" spans="1:23" hidden="1" x14ac:dyDescent="0.3">
      <c r="C91" s="256" t="s">
        <v>472</v>
      </c>
      <c r="D91" s="256"/>
      <c r="E91" s="259">
        <f>R46</f>
        <v>0</v>
      </c>
      <c r="F91" s="259">
        <f t="shared" si="15"/>
        <v>0</v>
      </c>
    </row>
    <row r="92" spans="1:23" hidden="1" x14ac:dyDescent="0.3">
      <c r="C92" s="256" t="s">
        <v>468</v>
      </c>
      <c r="D92" s="256"/>
      <c r="E92" s="257"/>
      <c r="F92" s="259">
        <f>R79</f>
        <v>0</v>
      </c>
    </row>
    <row r="93" spans="1:23" hidden="1" x14ac:dyDescent="0.3">
      <c r="F93" s="260">
        <f>SUM(F87:F92)</f>
        <v>0</v>
      </c>
    </row>
    <row r="94" spans="1:23" hidden="1" x14ac:dyDescent="0.3"/>
  </sheetData>
  <sheetProtection algorithmName="SHA-512" hashValue="LVQsNy0+NlthYXLIEmF3EhtI+WWbODUnh3GZ2k16jRCXbStpE3UkNnQJstNhOE/Sz/dQ16YmzytcP4htGO7FPQ==" saltValue="9Ary84olobVUGb23AWgv3A==" spinCount="100000" sheet="1" formatCells="0" formatRows="0" insertRows="0" deleteRows="0" selectLockedCells="1"/>
  <mergeCells count="138">
    <mergeCell ref="B11:C11"/>
    <mergeCell ref="D11:G11"/>
    <mergeCell ref="B12:C12"/>
    <mergeCell ref="D12:G12"/>
    <mergeCell ref="B13:C13"/>
    <mergeCell ref="D13:G13"/>
    <mergeCell ref="B2:R2"/>
    <mergeCell ref="B3:R3"/>
    <mergeCell ref="B5:C5"/>
    <mergeCell ref="B7:C7"/>
    <mergeCell ref="B9:R9"/>
    <mergeCell ref="B10:C10"/>
    <mergeCell ref="D10:G10"/>
    <mergeCell ref="B18:C18"/>
    <mergeCell ref="D18:G18"/>
    <mergeCell ref="B19:C19"/>
    <mergeCell ref="D19:G19"/>
    <mergeCell ref="B20:C20"/>
    <mergeCell ref="D20:G20"/>
    <mergeCell ref="B14:P14"/>
    <mergeCell ref="B15:R15"/>
    <mergeCell ref="U15:V15"/>
    <mergeCell ref="B16:C16"/>
    <mergeCell ref="D16:G16"/>
    <mergeCell ref="B17:C17"/>
    <mergeCell ref="D17:G17"/>
    <mergeCell ref="B24:P24"/>
    <mergeCell ref="B25:R25"/>
    <mergeCell ref="B26:C26"/>
    <mergeCell ref="D26:G26"/>
    <mergeCell ref="H26:K26"/>
    <mergeCell ref="B27:C27"/>
    <mergeCell ref="D27:G27"/>
    <mergeCell ref="H27:K27"/>
    <mergeCell ref="B21:C21"/>
    <mergeCell ref="D21:G21"/>
    <mergeCell ref="B22:C22"/>
    <mergeCell ref="D22:G22"/>
    <mergeCell ref="B23:C23"/>
    <mergeCell ref="D23:G23"/>
    <mergeCell ref="B32:C32"/>
    <mergeCell ref="D32:P32"/>
    <mergeCell ref="B33:C33"/>
    <mergeCell ref="D33:P33"/>
    <mergeCell ref="B34:Q34"/>
    <mergeCell ref="B35:R35"/>
    <mergeCell ref="B28:C28"/>
    <mergeCell ref="D28:G28"/>
    <mergeCell ref="H28:K28"/>
    <mergeCell ref="B29:P29"/>
    <mergeCell ref="B30:R30"/>
    <mergeCell ref="B31:C31"/>
    <mergeCell ref="D31:P31"/>
    <mergeCell ref="B39:C39"/>
    <mergeCell ref="D39:Q39"/>
    <mergeCell ref="B40:Q40"/>
    <mergeCell ref="B41:R41"/>
    <mergeCell ref="B42:C42"/>
    <mergeCell ref="D42:E42"/>
    <mergeCell ref="F42:M42"/>
    <mergeCell ref="B36:C36"/>
    <mergeCell ref="D36:Q36"/>
    <mergeCell ref="B37:C37"/>
    <mergeCell ref="D37:Q37"/>
    <mergeCell ref="B38:C38"/>
    <mergeCell ref="D38:Q38"/>
    <mergeCell ref="B45:C45"/>
    <mergeCell ref="D45:E45"/>
    <mergeCell ref="F45:M45"/>
    <mergeCell ref="B46:C46"/>
    <mergeCell ref="D46:E46"/>
    <mergeCell ref="F46:M46"/>
    <mergeCell ref="B43:C43"/>
    <mergeCell ref="D43:E43"/>
    <mergeCell ref="F43:M43"/>
    <mergeCell ref="B44:C44"/>
    <mergeCell ref="D44:E44"/>
    <mergeCell ref="F44:M44"/>
    <mergeCell ref="B51:C51"/>
    <mergeCell ref="D51:Q51"/>
    <mergeCell ref="B52:C52"/>
    <mergeCell ref="D52:Q52"/>
    <mergeCell ref="B53:Q53"/>
    <mergeCell ref="B54:R54"/>
    <mergeCell ref="B47:Q47"/>
    <mergeCell ref="B48:R48"/>
    <mergeCell ref="B49:C49"/>
    <mergeCell ref="D49:Q49"/>
    <mergeCell ref="B50:C50"/>
    <mergeCell ref="D50:Q50"/>
    <mergeCell ref="B57:C57"/>
    <mergeCell ref="D57:E57"/>
    <mergeCell ref="F57:M57"/>
    <mergeCell ref="B58:C58"/>
    <mergeCell ref="D58:E58"/>
    <mergeCell ref="F58:M58"/>
    <mergeCell ref="B55:C55"/>
    <mergeCell ref="D55:E55"/>
    <mergeCell ref="F55:M55"/>
    <mergeCell ref="B56:C56"/>
    <mergeCell ref="D56:E56"/>
    <mergeCell ref="F56:M56"/>
    <mergeCell ref="B63:C63"/>
    <mergeCell ref="D63:Q63"/>
    <mergeCell ref="B64:C64"/>
    <mergeCell ref="D64:Q64"/>
    <mergeCell ref="B65:Q65"/>
    <mergeCell ref="B66:R66"/>
    <mergeCell ref="B59:P59"/>
    <mergeCell ref="B60:R60"/>
    <mergeCell ref="B61:C61"/>
    <mergeCell ref="D61:Q61"/>
    <mergeCell ref="B62:C62"/>
    <mergeCell ref="D62:Q62"/>
    <mergeCell ref="C71:F71"/>
    <mergeCell ref="I71:M71"/>
    <mergeCell ref="N71:P71"/>
    <mergeCell ref="C72:F72"/>
    <mergeCell ref="I72:M72"/>
    <mergeCell ref="N72:P72"/>
    <mergeCell ref="C68:G68"/>
    <mergeCell ref="I68:M68"/>
    <mergeCell ref="N68:P68"/>
    <mergeCell ref="I69:M69"/>
    <mergeCell ref="N69:P69"/>
    <mergeCell ref="N70:P70"/>
    <mergeCell ref="B76:Q76"/>
    <mergeCell ref="B77:Q77"/>
    <mergeCell ref="B78:Q78"/>
    <mergeCell ref="B79:Q79"/>
    <mergeCell ref="B80:Q80"/>
    <mergeCell ref="C73:F73"/>
    <mergeCell ref="I73:M73"/>
    <mergeCell ref="N73:P73"/>
    <mergeCell ref="D74:F74"/>
    <mergeCell ref="M74:Q74"/>
    <mergeCell ref="C75:E75"/>
    <mergeCell ref="I75:Q75"/>
  </mergeCells>
  <conditionalFormatting sqref="R75">
    <cfRule type="cellIs" dxfId="46" priority="3" operator="greaterThan">
      <formula>#REF!</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2" operator="notEqual" id="{AA313FEF-1D9B-49BA-A112-1D654CFD2B43}">
            <xm:f>Cover!$C$8</xm:f>
            <x14:dxf>
              <font>
                <color rgb="FFFF0000"/>
              </font>
            </x14:dxf>
          </x14:cfRule>
          <xm:sqref>R80</xm:sqref>
        </x14:conditionalFormatting>
        <x14:conditionalFormatting xmlns:xm="http://schemas.microsoft.com/office/excel/2006/main">
          <x14:cfRule type="cellIs" priority="1" operator="greaterThan" id="{BD3BC6E5-84C8-4319-AD80-0FB86E1CF0FF}">
            <xm:f>' Budget'!$N$89</xm:f>
            <x14:dxf>
              <font>
                <color rgb="FF9C0006"/>
              </font>
              <fill>
                <patternFill>
                  <bgColor rgb="FFFFC7CE"/>
                </patternFill>
              </fill>
            </x14:dxf>
          </x14:cfRule>
          <xm:sqref>R75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900-000000000000}">
          <x14:formula1>
            <xm:f>'DROP-DOWNS'!$J$2:$J$3</xm:f>
          </x14:formula1>
          <xm:sqref>B43:C46</xm:sqref>
        </x14:dataValidation>
        <x14:dataValidation type="list" allowBlank="1" showInputMessage="1" showErrorMessage="1" xr:uid="{00000000-0002-0000-1900-000001000000}">
          <x14:formula1>
            <xm:f>'DROP-DOWNS'!$L$2:$L$3</xm:f>
          </x14:formula1>
          <xm:sqref>B56:C58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H31"/>
  <sheetViews>
    <sheetView showGridLines="0" zoomScaleNormal="100" workbookViewId="0">
      <selection activeCell="G15" sqref="G15"/>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t="e">
        <f>Cover!C13-#REF!</f>
        <v>#REF!</v>
      </c>
      <c r="E10" s="21"/>
    </row>
    <row r="11" spans="1:8" x14ac:dyDescent="0.2">
      <c r="A11" s="24"/>
      <c r="B11" s="26" t="s">
        <v>106</v>
      </c>
      <c r="C11" s="40">
        <v>2.18E-2</v>
      </c>
      <c r="D11" s="39"/>
      <c r="E11" s="21"/>
    </row>
    <row r="12" spans="1:8" x14ac:dyDescent="0.2">
      <c r="A12" s="24"/>
      <c r="B12" s="26" t="s">
        <v>96</v>
      </c>
      <c r="C12" s="25">
        <f>+C10/(1+C11)</f>
        <v>97866.510080250533</v>
      </c>
      <c r="D12" s="25" t="e">
        <f>+D10/(1+D11)</f>
        <v>#REF!</v>
      </c>
      <c r="E12" s="21"/>
    </row>
    <row r="13" spans="1:8" x14ac:dyDescent="0.2">
      <c r="A13" s="24"/>
      <c r="B13" s="23" t="s">
        <v>95</v>
      </c>
      <c r="C13" s="22">
        <f>+C10-C12</f>
        <v>2133.4899197494669</v>
      </c>
      <c r="D13" s="22" t="e">
        <f>+D10-D12</f>
        <v>#REF!</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Z93"/>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hidden="1" customWidth="1"/>
    <col min="22" max="22" width="16.7109375" hidden="1" customWidth="1"/>
    <col min="23" max="23" width="4.28515625" customWidth="1"/>
    <col min="25" max="26"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404" t="s">
        <v>393</v>
      </c>
      <c r="C3" s="405"/>
      <c r="D3" s="405"/>
      <c r="E3" s="405"/>
      <c r="F3" s="405"/>
      <c r="G3" s="405"/>
      <c r="H3" s="405"/>
      <c r="I3" s="405"/>
      <c r="J3" s="405"/>
      <c r="K3" s="405"/>
      <c r="L3" s="405"/>
      <c r="M3" s="405"/>
      <c r="N3" s="405"/>
      <c r="O3" s="405"/>
      <c r="P3" s="405"/>
      <c r="Q3" s="405"/>
      <c r="R3" s="406"/>
      <c r="S3" s="114"/>
      <c r="T3" s="114"/>
      <c r="U3" s="114"/>
      <c r="V3" s="114"/>
      <c r="W3" s="114"/>
    </row>
    <row r="4" spans="1:24"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row>
    <row r="5" spans="1:24" ht="21" customHeight="1" x14ac:dyDescent="0.3">
      <c r="A5" s="114"/>
      <c r="B5" s="487" t="s">
        <v>360</v>
      </c>
      <c r="C5" s="487"/>
      <c r="D5" s="113">
        <f>Cover!C8</f>
        <v>0</v>
      </c>
      <c r="E5" s="114"/>
      <c r="F5" s="114"/>
      <c r="G5" s="114"/>
      <c r="H5" s="114"/>
      <c r="I5" s="114"/>
      <c r="J5" s="114"/>
      <c r="K5" s="114"/>
      <c r="L5" s="114"/>
      <c r="M5" s="114"/>
      <c r="N5" s="114"/>
      <c r="O5" s="114"/>
      <c r="P5" s="114"/>
      <c r="Q5" s="114"/>
      <c r="R5" s="114"/>
      <c r="S5" s="114"/>
      <c r="T5" s="114"/>
      <c r="U5" s="114"/>
      <c r="V5" s="114"/>
      <c r="W5" s="114"/>
    </row>
    <row r="6" spans="1:24"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row>
    <row r="7" spans="1:24" x14ac:dyDescent="0.3">
      <c r="A7" s="114"/>
      <c r="B7" s="407" t="s">
        <v>120</v>
      </c>
      <c r="C7" s="407"/>
      <c r="D7" s="245"/>
      <c r="E7" s="114"/>
      <c r="F7" s="114"/>
      <c r="G7" s="114"/>
      <c r="H7" s="114"/>
      <c r="I7" s="114"/>
      <c r="J7" s="114"/>
      <c r="K7" s="114"/>
      <c r="L7" s="114"/>
      <c r="M7" s="114"/>
      <c r="N7" s="114"/>
      <c r="O7" s="114"/>
      <c r="P7" s="114"/>
      <c r="Q7" s="114"/>
      <c r="R7" s="114"/>
      <c r="S7" s="114"/>
      <c r="T7" s="114"/>
      <c r="U7" s="114"/>
      <c r="V7" s="114"/>
      <c r="W7" s="114"/>
    </row>
    <row r="8" spans="1:24" ht="9"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row>
    <row r="9" spans="1:24"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c r="W9" s="114"/>
    </row>
    <row r="10" spans="1:24" ht="54" customHeight="1" x14ac:dyDescent="0.3">
      <c r="A10" s="114"/>
      <c r="B10" s="417" t="s">
        <v>46</v>
      </c>
      <c r="C10" s="418"/>
      <c r="D10" s="417" t="s">
        <v>47</v>
      </c>
      <c r="E10" s="419"/>
      <c r="F10" s="419"/>
      <c r="G10" s="418"/>
      <c r="H10" s="337" t="s">
        <v>115</v>
      </c>
      <c r="I10" s="337" t="s">
        <v>117</v>
      </c>
      <c r="J10" s="337" t="s">
        <v>118</v>
      </c>
      <c r="K10" s="337"/>
      <c r="L10" s="338" t="s">
        <v>48</v>
      </c>
      <c r="M10" s="338" t="s">
        <v>49</v>
      </c>
      <c r="N10" s="338" t="s">
        <v>1</v>
      </c>
      <c r="O10" s="338" t="s">
        <v>76</v>
      </c>
      <c r="P10" s="338" t="s">
        <v>4</v>
      </c>
      <c r="Q10" s="338" t="s">
        <v>119</v>
      </c>
      <c r="R10" s="338" t="s">
        <v>50</v>
      </c>
      <c r="S10" s="114"/>
      <c r="T10" s="114"/>
      <c r="U10" s="114"/>
      <c r="V10" s="114"/>
      <c r="W10" s="114"/>
    </row>
    <row r="11" spans="1:24" s="13" customFormat="1" ht="78.599999999999994" customHeight="1" x14ac:dyDescent="0.3">
      <c r="A11" s="114"/>
      <c r="B11" s="391"/>
      <c r="C11" s="392"/>
      <c r="D11" s="393"/>
      <c r="E11" s="394"/>
      <c r="F11" s="394"/>
      <c r="G11" s="395"/>
      <c r="H11" s="339"/>
      <c r="I11" s="339"/>
      <c r="J11" s="339"/>
      <c r="K11" s="337"/>
      <c r="L11" s="121"/>
      <c r="M11" s="122"/>
      <c r="N11" s="361" t="e">
        <f>L11/$D$7</f>
        <v>#DIV/0!</v>
      </c>
      <c r="O11" s="124">
        <f>L11*M11</f>
        <v>0</v>
      </c>
      <c r="P11" s="125"/>
      <c r="Q11" s="124">
        <f>O11*P11</f>
        <v>0</v>
      </c>
      <c r="R11" s="126">
        <f>ROUND(O11,0)</f>
        <v>0</v>
      </c>
      <c r="S11" s="114"/>
      <c r="T11" s="114"/>
      <c r="U11" s="114"/>
      <c r="V11" s="114"/>
      <c r="W11" s="114"/>
    </row>
    <row r="12" spans="1:24" s="13" customFormat="1" ht="78.599999999999994" customHeight="1" x14ac:dyDescent="0.3">
      <c r="A12" s="114"/>
      <c r="B12" s="391"/>
      <c r="C12" s="392"/>
      <c r="D12" s="393"/>
      <c r="E12" s="394"/>
      <c r="F12" s="394"/>
      <c r="G12" s="395"/>
      <c r="H12" s="339"/>
      <c r="I12" s="339"/>
      <c r="J12" s="339"/>
      <c r="K12" s="337"/>
      <c r="L12" s="121"/>
      <c r="M12" s="122"/>
      <c r="N12" s="361" t="e">
        <f t="shared" ref="N12:N13" si="0">L12/$D$7</f>
        <v>#DIV/0!</v>
      </c>
      <c r="O12" s="124">
        <f>L12*M12</f>
        <v>0</v>
      </c>
      <c r="P12" s="125"/>
      <c r="Q12" s="124">
        <f>O12*P12</f>
        <v>0</v>
      </c>
      <c r="R12" s="126">
        <f t="shared" ref="R12:R13" si="1">ROUND(O12,0)</f>
        <v>0</v>
      </c>
      <c r="S12" s="114"/>
      <c r="T12" s="114"/>
      <c r="U12" s="114"/>
      <c r="V12" s="114"/>
      <c r="W12" s="114"/>
    </row>
    <row r="13" spans="1:24" s="13" customFormat="1" ht="78.599999999999994" customHeight="1" x14ac:dyDescent="0.3">
      <c r="A13" s="114"/>
      <c r="B13" s="391"/>
      <c r="C13" s="392"/>
      <c r="D13" s="393"/>
      <c r="E13" s="394"/>
      <c r="F13" s="394"/>
      <c r="G13" s="395"/>
      <c r="H13" s="339"/>
      <c r="I13" s="339"/>
      <c r="J13" s="339"/>
      <c r="K13" s="337"/>
      <c r="L13" s="121"/>
      <c r="M13" s="122"/>
      <c r="N13" s="361" t="e">
        <f t="shared" si="0"/>
        <v>#DIV/0!</v>
      </c>
      <c r="O13" s="124">
        <f>L13*M13</f>
        <v>0</v>
      </c>
      <c r="P13" s="125"/>
      <c r="Q13" s="124">
        <f>O13*P13</f>
        <v>0</v>
      </c>
      <c r="R13" s="126">
        <f t="shared" si="1"/>
        <v>0</v>
      </c>
      <c r="S13" s="114"/>
      <c r="T13" s="114" t="s">
        <v>385</v>
      </c>
      <c r="U13" s="114"/>
      <c r="V13" s="114"/>
      <c r="W13" s="114"/>
    </row>
    <row r="14" spans="1:24"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c r="W14" s="114"/>
      <c r="X14" s="183"/>
    </row>
    <row r="15" spans="1:24"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548"/>
      <c r="V15" s="548"/>
      <c r="W15" s="114"/>
    </row>
    <row r="16" spans="1:24" ht="66" customHeight="1" x14ac:dyDescent="0.3">
      <c r="A16" s="114"/>
      <c r="B16" s="417" t="s">
        <v>46</v>
      </c>
      <c r="C16" s="418"/>
      <c r="D16" s="414" t="s">
        <v>52</v>
      </c>
      <c r="E16" s="415"/>
      <c r="F16" s="415"/>
      <c r="G16" s="416"/>
      <c r="H16" s="338" t="s">
        <v>115</v>
      </c>
      <c r="I16" s="337" t="s">
        <v>117</v>
      </c>
      <c r="J16" s="337" t="s">
        <v>118</v>
      </c>
      <c r="K16" s="162" t="s">
        <v>116</v>
      </c>
      <c r="L16" s="338" t="s">
        <v>48</v>
      </c>
      <c r="M16" s="338" t="s">
        <v>49</v>
      </c>
      <c r="N16" s="338" t="s">
        <v>1</v>
      </c>
      <c r="O16" s="338" t="s">
        <v>76</v>
      </c>
      <c r="P16" s="338" t="s">
        <v>4</v>
      </c>
      <c r="Q16" s="338" t="s">
        <v>36</v>
      </c>
      <c r="R16" s="338" t="s">
        <v>121</v>
      </c>
      <c r="S16" s="114"/>
      <c r="T16" s="114"/>
      <c r="U16" s="185" t="s">
        <v>386</v>
      </c>
      <c r="V16" s="185" t="s">
        <v>387</v>
      </c>
      <c r="W16" s="114"/>
    </row>
    <row r="17" spans="1:25" s="13" customFormat="1" ht="60" customHeight="1" x14ac:dyDescent="0.3">
      <c r="A17" s="114"/>
      <c r="B17" s="391"/>
      <c r="C17" s="392"/>
      <c r="D17" s="393"/>
      <c r="E17" s="394"/>
      <c r="F17" s="394"/>
      <c r="G17" s="395"/>
      <c r="H17" s="339"/>
      <c r="I17" s="339"/>
      <c r="J17" s="339"/>
      <c r="K17" s="339"/>
      <c r="L17" s="121"/>
      <c r="M17" s="122"/>
      <c r="N17" s="361" t="e">
        <f t="shared" ref="N17:N23" si="2">L17/$D$7</f>
        <v>#DIV/0!</v>
      </c>
      <c r="O17" s="124">
        <f t="shared" ref="O17:O23" si="3">L17*M17</f>
        <v>0</v>
      </c>
      <c r="P17" s="125"/>
      <c r="Q17" s="129">
        <f t="shared" ref="Q17:Q23" si="4">O17*P17</f>
        <v>0</v>
      </c>
      <c r="R17" s="126">
        <f t="shared" ref="R17:R23" si="5">ROUND(O17,0)</f>
        <v>0</v>
      </c>
      <c r="S17" s="114"/>
      <c r="T17" s="114"/>
      <c r="U17" s="121"/>
      <c r="V17" s="126">
        <f t="shared" ref="V17:V23" si="6">((M17)+((M17*P17)))*U17</f>
        <v>0</v>
      </c>
      <c r="W17" s="114"/>
    </row>
    <row r="18" spans="1:25" s="13" customFormat="1" ht="60" customHeight="1" x14ac:dyDescent="0.3">
      <c r="A18" s="114"/>
      <c r="B18" s="391"/>
      <c r="C18" s="392"/>
      <c r="D18" s="393"/>
      <c r="E18" s="394"/>
      <c r="F18" s="394"/>
      <c r="G18" s="395"/>
      <c r="H18" s="339"/>
      <c r="I18" s="339"/>
      <c r="J18" s="339"/>
      <c r="K18" s="339"/>
      <c r="L18" s="121"/>
      <c r="M18" s="122"/>
      <c r="N18" s="361" t="e">
        <f t="shared" si="2"/>
        <v>#DIV/0!</v>
      </c>
      <c r="O18" s="124">
        <f t="shared" si="3"/>
        <v>0</v>
      </c>
      <c r="P18" s="125"/>
      <c r="Q18" s="129">
        <f t="shared" si="4"/>
        <v>0</v>
      </c>
      <c r="R18" s="126">
        <f t="shared" si="5"/>
        <v>0</v>
      </c>
      <c r="S18" s="114"/>
      <c r="T18" s="114"/>
      <c r="U18" s="121"/>
      <c r="V18" s="126">
        <f t="shared" si="6"/>
        <v>0</v>
      </c>
      <c r="W18" s="114"/>
    </row>
    <row r="19" spans="1:25"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339"/>
      <c r="I20" s="339"/>
      <c r="J20" s="339"/>
      <c r="K20" s="339"/>
      <c r="L20" s="121"/>
      <c r="M20" s="122"/>
      <c r="N20" s="361" t="e">
        <f t="shared" si="2"/>
        <v>#DIV/0!</v>
      </c>
      <c r="O20" s="124">
        <f t="shared" si="3"/>
        <v>0</v>
      </c>
      <c r="P20" s="125"/>
      <c r="Q20" s="129">
        <f t="shared" si="4"/>
        <v>0</v>
      </c>
      <c r="R20" s="126">
        <f t="shared" si="5"/>
        <v>0</v>
      </c>
      <c r="S20" s="114"/>
      <c r="T20" s="114"/>
      <c r="U20" s="121"/>
      <c r="V20" s="126">
        <f t="shared" si="6"/>
        <v>0</v>
      </c>
      <c r="W20" s="114"/>
    </row>
    <row r="21" spans="1:25" s="13" customFormat="1" ht="60" customHeight="1" x14ac:dyDescent="0.3">
      <c r="A21" s="114"/>
      <c r="B21" s="391"/>
      <c r="C21" s="392"/>
      <c r="D21" s="393"/>
      <c r="E21" s="394"/>
      <c r="F21" s="394"/>
      <c r="G21" s="395"/>
      <c r="H21" s="339"/>
      <c r="I21" s="339"/>
      <c r="J21" s="339"/>
      <c r="K21" s="339"/>
      <c r="L21" s="121"/>
      <c r="M21" s="122"/>
      <c r="N21" s="361" t="e">
        <f t="shared" si="2"/>
        <v>#DIV/0!</v>
      </c>
      <c r="O21" s="124">
        <f t="shared" si="3"/>
        <v>0</v>
      </c>
      <c r="P21" s="125"/>
      <c r="Q21" s="129">
        <f t="shared" si="4"/>
        <v>0</v>
      </c>
      <c r="R21" s="126">
        <f t="shared" si="5"/>
        <v>0</v>
      </c>
      <c r="S21" s="114"/>
      <c r="T21" s="114"/>
      <c r="U21" s="121"/>
      <c r="V21" s="126">
        <f t="shared" si="6"/>
        <v>0</v>
      </c>
      <c r="W21" s="114"/>
    </row>
    <row r="22" spans="1:25" s="13" customFormat="1" ht="60" customHeight="1" x14ac:dyDescent="0.3">
      <c r="A22" s="114"/>
      <c r="B22" s="391"/>
      <c r="C22" s="392"/>
      <c r="D22" s="393"/>
      <c r="E22" s="394"/>
      <c r="F22" s="394"/>
      <c r="G22" s="395"/>
      <c r="H22" s="339"/>
      <c r="I22" s="339"/>
      <c r="J22" s="339"/>
      <c r="K22" s="339"/>
      <c r="L22" s="121"/>
      <c r="M22" s="122"/>
      <c r="N22" s="361" t="e">
        <f t="shared" si="2"/>
        <v>#DIV/0!</v>
      </c>
      <c r="O22" s="124">
        <f t="shared" si="3"/>
        <v>0</v>
      </c>
      <c r="P22" s="125"/>
      <c r="Q22" s="129">
        <f t="shared" si="4"/>
        <v>0</v>
      </c>
      <c r="R22" s="126">
        <f t="shared" si="5"/>
        <v>0</v>
      </c>
      <c r="S22" s="114"/>
      <c r="T22" s="114"/>
      <c r="U22" s="121"/>
      <c r="V22" s="126">
        <f t="shared" si="6"/>
        <v>0</v>
      </c>
      <c r="W22" s="114"/>
    </row>
    <row r="23" spans="1:25"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t="s">
        <v>385</v>
      </c>
      <c r="U23" s="121"/>
      <c r="V23" s="126">
        <f t="shared" si="6"/>
        <v>0</v>
      </c>
      <c r="W23" s="114"/>
    </row>
    <row r="24" spans="1:25" ht="18.600000000000001" customHeight="1" x14ac:dyDescent="0.3">
      <c r="A24" s="114"/>
      <c r="B24" s="411" t="s">
        <v>362</v>
      </c>
      <c r="C24" s="412"/>
      <c r="D24" s="412"/>
      <c r="E24" s="412"/>
      <c r="F24" s="412"/>
      <c r="G24" s="412"/>
      <c r="H24" s="412"/>
      <c r="I24" s="412"/>
      <c r="J24" s="412"/>
      <c r="K24" s="412"/>
      <c r="L24" s="412"/>
      <c r="M24" s="412"/>
      <c r="N24" s="412"/>
      <c r="O24" s="412"/>
      <c r="P24" s="413"/>
      <c r="Q24" s="117">
        <f>SUM(Q17:Q23)</f>
        <v>0</v>
      </c>
      <c r="R24" s="128">
        <f>SUM(R17:R23)</f>
        <v>0</v>
      </c>
      <c r="S24" s="114"/>
      <c r="T24" s="114">
        <f>R24+Q24</f>
        <v>0</v>
      </c>
      <c r="U24" s="185"/>
      <c r="V24" s="128">
        <f>SUM(V17:V23)</f>
        <v>0</v>
      </c>
      <c r="W24" s="114"/>
      <c r="X24" s="183"/>
    </row>
    <row r="25" spans="1:25" ht="15.75" customHeight="1" x14ac:dyDescent="0.3">
      <c r="A25" s="114"/>
      <c r="B25" s="401" t="s">
        <v>53</v>
      </c>
      <c r="C25" s="402"/>
      <c r="D25" s="402"/>
      <c r="E25" s="402"/>
      <c r="F25" s="402"/>
      <c r="G25" s="402"/>
      <c r="H25" s="402"/>
      <c r="I25" s="402"/>
      <c r="J25" s="402"/>
      <c r="K25" s="402"/>
      <c r="L25" s="402"/>
      <c r="M25" s="402"/>
      <c r="N25" s="402"/>
      <c r="O25" s="402"/>
      <c r="P25" s="402"/>
      <c r="Q25" s="402"/>
      <c r="R25" s="403"/>
      <c r="S25" s="114"/>
      <c r="T25" s="114"/>
      <c r="U25" s="114"/>
      <c r="V25" s="114"/>
      <c r="W25" s="114"/>
    </row>
    <row r="26" spans="1:25" ht="49.5" customHeight="1" x14ac:dyDescent="0.3">
      <c r="A26" s="114"/>
      <c r="B26" s="417" t="s">
        <v>46</v>
      </c>
      <c r="C26" s="418"/>
      <c r="D26" s="417" t="s">
        <v>47</v>
      </c>
      <c r="E26" s="419"/>
      <c r="F26" s="419"/>
      <c r="G26" s="419"/>
      <c r="H26" s="417"/>
      <c r="I26" s="419"/>
      <c r="J26" s="419"/>
      <c r="K26" s="418"/>
      <c r="L26" s="338" t="s">
        <v>48</v>
      </c>
      <c r="M26" s="338" t="s">
        <v>49</v>
      </c>
      <c r="N26" s="338" t="s">
        <v>1</v>
      </c>
      <c r="O26" s="338" t="s">
        <v>76</v>
      </c>
      <c r="P26" s="338" t="s">
        <v>4</v>
      </c>
      <c r="Q26" s="338" t="s">
        <v>36</v>
      </c>
      <c r="R26" s="338" t="s">
        <v>50</v>
      </c>
      <c r="S26" s="114"/>
      <c r="T26" s="114"/>
      <c r="U26" s="114"/>
      <c r="V26" s="114"/>
      <c r="W26" s="114"/>
      <c r="Y26" s="13"/>
    </row>
    <row r="27" spans="1:25" s="13" customFormat="1" ht="60" customHeight="1" x14ac:dyDescent="0.3">
      <c r="A27" s="114"/>
      <c r="B27" s="393"/>
      <c r="C27" s="395"/>
      <c r="D27" s="393"/>
      <c r="E27" s="394"/>
      <c r="F27" s="394"/>
      <c r="G27" s="395"/>
      <c r="H27" s="427"/>
      <c r="I27" s="428"/>
      <c r="J27" s="428"/>
      <c r="K27" s="429"/>
      <c r="L27" s="131"/>
      <c r="M27" s="132"/>
      <c r="N27" s="361" t="e">
        <f t="shared" ref="N27:N28" si="7">L27/$D$7</f>
        <v>#DIV/0!</v>
      </c>
      <c r="O27" s="124">
        <f t="shared" ref="O27:O28" si="8">L27*M27</f>
        <v>0</v>
      </c>
      <c r="P27" s="133"/>
      <c r="Q27" s="129">
        <f t="shared" ref="Q27:Q28" si="9">O27*P27</f>
        <v>0</v>
      </c>
      <c r="R27" s="126">
        <f t="shared" ref="R27:R28" si="10">ROUND(O27,0)</f>
        <v>0</v>
      </c>
      <c r="S27" s="114"/>
      <c r="T27" s="114"/>
      <c r="U27" s="114"/>
      <c r="V27" s="114"/>
      <c r="W27" s="114"/>
    </row>
    <row r="28" spans="1:25" s="13" customFormat="1" ht="60" customHeight="1" x14ac:dyDescent="0.3">
      <c r="A28" s="114"/>
      <c r="B28" s="393"/>
      <c r="C28" s="395"/>
      <c r="D28" s="393"/>
      <c r="E28" s="394"/>
      <c r="F28" s="394"/>
      <c r="G28" s="395"/>
      <c r="H28" s="427"/>
      <c r="I28" s="428"/>
      <c r="J28" s="428"/>
      <c r="K28" s="429"/>
      <c r="L28" s="131"/>
      <c r="M28" s="132"/>
      <c r="N28" s="361" t="e">
        <f t="shared" si="7"/>
        <v>#DIV/0!</v>
      </c>
      <c r="O28" s="124">
        <f t="shared" si="8"/>
        <v>0</v>
      </c>
      <c r="P28" s="133"/>
      <c r="Q28" s="129">
        <f t="shared" si="9"/>
        <v>0</v>
      </c>
      <c r="R28" s="126">
        <f t="shared" si="10"/>
        <v>0</v>
      </c>
      <c r="S28" s="114"/>
      <c r="T28" s="114" t="s">
        <v>385</v>
      </c>
      <c r="U28" s="114"/>
      <c r="V28" s="114"/>
      <c r="W28" s="114"/>
    </row>
    <row r="29" spans="1:25" ht="18.600000000000001" customHeight="1" x14ac:dyDescent="0.3">
      <c r="A29" s="114"/>
      <c r="B29" s="423" t="s">
        <v>86</v>
      </c>
      <c r="C29" s="424"/>
      <c r="D29" s="424"/>
      <c r="E29" s="424"/>
      <c r="F29" s="424"/>
      <c r="G29" s="424"/>
      <c r="H29" s="424"/>
      <c r="I29" s="424"/>
      <c r="J29" s="424"/>
      <c r="K29" s="424"/>
      <c r="L29" s="424"/>
      <c r="M29" s="424"/>
      <c r="N29" s="424"/>
      <c r="O29" s="424"/>
      <c r="P29" s="425"/>
      <c r="Q29" s="130">
        <f>SUM(Q27:Q28)</f>
        <v>0</v>
      </c>
      <c r="R29" s="134">
        <f>SUM(R27:R28)</f>
        <v>0</v>
      </c>
      <c r="S29" s="114"/>
      <c r="T29" s="114">
        <f>R29+Q29</f>
        <v>0</v>
      </c>
      <c r="U29" s="114"/>
      <c r="V29" s="114"/>
      <c r="W29" s="114"/>
      <c r="X29" s="183"/>
    </row>
    <row r="30" spans="1:25" ht="15.75" customHeight="1" x14ac:dyDescent="0.3">
      <c r="A30" s="114"/>
      <c r="B30" s="401" t="s">
        <v>68</v>
      </c>
      <c r="C30" s="402"/>
      <c r="D30" s="402"/>
      <c r="E30" s="402"/>
      <c r="F30" s="402"/>
      <c r="G30" s="402"/>
      <c r="H30" s="402"/>
      <c r="I30" s="402"/>
      <c r="J30" s="402"/>
      <c r="K30" s="402"/>
      <c r="L30" s="402"/>
      <c r="M30" s="402"/>
      <c r="N30" s="402"/>
      <c r="O30" s="402"/>
      <c r="P30" s="402"/>
      <c r="Q30" s="402"/>
      <c r="R30" s="403"/>
      <c r="S30" s="114"/>
      <c r="T30" s="114"/>
      <c r="U30" s="114"/>
      <c r="V30" s="114"/>
      <c r="W30" s="114"/>
    </row>
    <row r="31" spans="1:25" ht="15.95" customHeight="1" x14ac:dyDescent="0.3">
      <c r="A31" s="114"/>
      <c r="B31" s="426" t="s">
        <v>78</v>
      </c>
      <c r="C31" s="426"/>
      <c r="D31" s="417" t="s">
        <v>77</v>
      </c>
      <c r="E31" s="419"/>
      <c r="F31" s="419"/>
      <c r="G31" s="419"/>
      <c r="H31" s="419"/>
      <c r="I31" s="419"/>
      <c r="J31" s="419"/>
      <c r="K31" s="419"/>
      <c r="L31" s="419"/>
      <c r="M31" s="419"/>
      <c r="N31" s="419"/>
      <c r="O31" s="419"/>
      <c r="P31" s="419"/>
      <c r="Q31" s="337"/>
      <c r="R31" s="338" t="s">
        <v>50</v>
      </c>
      <c r="S31" s="114"/>
      <c r="T31" s="114"/>
      <c r="U31" s="114"/>
      <c r="V31" s="185" t="s">
        <v>392</v>
      </c>
      <c r="W31" s="114"/>
    </row>
    <row r="32" spans="1:25" s="13" customFormat="1" ht="30" customHeight="1" x14ac:dyDescent="0.3">
      <c r="A32" s="114"/>
      <c r="B32" s="432"/>
      <c r="C32" s="432"/>
      <c r="D32" s="393"/>
      <c r="E32" s="394"/>
      <c r="F32" s="394"/>
      <c r="G32" s="394"/>
      <c r="H32" s="394"/>
      <c r="I32" s="394"/>
      <c r="J32" s="394"/>
      <c r="K32" s="394"/>
      <c r="L32" s="394"/>
      <c r="M32" s="394"/>
      <c r="N32" s="394"/>
      <c r="O32" s="394"/>
      <c r="P32" s="394"/>
      <c r="Q32" s="336"/>
      <c r="R32" s="138"/>
      <c r="S32" s="114"/>
      <c r="T32" s="114"/>
      <c r="U32" s="114"/>
      <c r="V32" s="324"/>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336"/>
      <c r="R33" s="138"/>
      <c r="S33" s="114"/>
      <c r="T33" s="114"/>
      <c r="U33" s="114"/>
      <c r="V33" s="324"/>
      <c r="W33" s="114"/>
    </row>
    <row r="34" spans="1:26" ht="18.600000000000001" customHeight="1" x14ac:dyDescent="0.3">
      <c r="A34" s="114"/>
      <c r="B34" s="423" t="s">
        <v>56</v>
      </c>
      <c r="C34" s="424"/>
      <c r="D34" s="424"/>
      <c r="E34" s="424"/>
      <c r="F34" s="424"/>
      <c r="G34" s="424"/>
      <c r="H34" s="424"/>
      <c r="I34" s="424"/>
      <c r="J34" s="424"/>
      <c r="K34" s="424"/>
      <c r="L34" s="424"/>
      <c r="M34" s="424"/>
      <c r="N34" s="424"/>
      <c r="O34" s="424"/>
      <c r="P34" s="424"/>
      <c r="Q34" s="425"/>
      <c r="R34" s="134">
        <f>R32+R33</f>
        <v>0</v>
      </c>
      <c r="S34" s="114"/>
      <c r="T34" s="114"/>
      <c r="U34" s="114"/>
      <c r="V34" s="134">
        <f>SUM(V32:V33)</f>
        <v>0</v>
      </c>
      <c r="W34" s="114"/>
    </row>
    <row r="35" spans="1:26" ht="15.75" customHeight="1" x14ac:dyDescent="0.3">
      <c r="A35" s="114"/>
      <c r="B35" s="401" t="s">
        <v>69</v>
      </c>
      <c r="C35" s="402"/>
      <c r="D35" s="402"/>
      <c r="E35" s="402"/>
      <c r="F35" s="402"/>
      <c r="G35" s="402"/>
      <c r="H35" s="402"/>
      <c r="I35" s="402"/>
      <c r="J35" s="402"/>
      <c r="K35" s="402"/>
      <c r="L35" s="402"/>
      <c r="M35" s="402"/>
      <c r="N35" s="402"/>
      <c r="O35" s="402"/>
      <c r="P35" s="402"/>
      <c r="Q35" s="402"/>
      <c r="R35" s="403"/>
      <c r="S35" s="114"/>
      <c r="T35" s="114"/>
      <c r="U35" s="114"/>
      <c r="V35" s="114"/>
      <c r="W35" s="114"/>
    </row>
    <row r="36" spans="1:26" ht="16.5" customHeight="1" x14ac:dyDescent="0.3">
      <c r="A36" s="114"/>
      <c r="B36" s="414"/>
      <c r="C36" s="415"/>
      <c r="D36" s="415" t="s">
        <v>54</v>
      </c>
      <c r="E36" s="415"/>
      <c r="F36" s="415"/>
      <c r="G36" s="415"/>
      <c r="H36" s="415"/>
      <c r="I36" s="415"/>
      <c r="J36" s="415"/>
      <c r="K36" s="415"/>
      <c r="L36" s="415"/>
      <c r="M36" s="415"/>
      <c r="N36" s="415"/>
      <c r="O36" s="415"/>
      <c r="P36" s="415"/>
      <c r="Q36" s="416"/>
      <c r="R36" s="338" t="s">
        <v>55</v>
      </c>
      <c r="S36" s="114"/>
      <c r="T36" s="114"/>
      <c r="U36" s="114"/>
      <c r="V36" s="114"/>
      <c r="W36" s="114"/>
    </row>
    <row r="37" spans="1:26" s="13" customFormat="1" ht="30" customHeight="1" x14ac:dyDescent="0.3">
      <c r="A37" s="114"/>
      <c r="B37" s="430" t="s">
        <v>79</v>
      </c>
      <c r="C37" s="430"/>
      <c r="D37" s="431"/>
      <c r="E37" s="431"/>
      <c r="F37" s="431"/>
      <c r="G37" s="431"/>
      <c r="H37" s="431"/>
      <c r="I37" s="431"/>
      <c r="J37" s="431"/>
      <c r="K37" s="431"/>
      <c r="L37" s="431"/>
      <c r="M37" s="431"/>
      <c r="N37" s="431"/>
      <c r="O37" s="431"/>
      <c r="P37" s="431"/>
      <c r="Q37" s="431"/>
      <c r="R37" s="139">
        <f>ROUND(Q14,0)</f>
        <v>0</v>
      </c>
      <c r="S37" s="114"/>
      <c r="T37" s="114"/>
      <c r="U37" s="114"/>
      <c r="V37" s="114"/>
      <c r="W37" s="114"/>
    </row>
    <row r="38" spans="1:26" s="13" customFormat="1" ht="30" customHeight="1" x14ac:dyDescent="0.3">
      <c r="A38" s="114"/>
      <c r="B38" s="430" t="s">
        <v>80</v>
      </c>
      <c r="C38" s="430"/>
      <c r="D38" s="431"/>
      <c r="E38" s="431"/>
      <c r="F38" s="431"/>
      <c r="G38" s="431"/>
      <c r="H38" s="431"/>
      <c r="I38" s="431"/>
      <c r="J38" s="431"/>
      <c r="K38" s="431"/>
      <c r="L38" s="431"/>
      <c r="M38" s="431"/>
      <c r="N38" s="431"/>
      <c r="O38" s="431"/>
      <c r="P38" s="431"/>
      <c r="Q38" s="431"/>
      <c r="R38" s="139">
        <f>ROUND(Q24,0)</f>
        <v>0</v>
      </c>
      <c r="S38" s="114"/>
      <c r="T38" s="114"/>
      <c r="U38" s="114"/>
      <c r="V38" s="114"/>
      <c r="W38" s="114"/>
    </row>
    <row r="39" spans="1:26" s="13" customFormat="1" ht="30" customHeight="1" x14ac:dyDescent="0.3">
      <c r="A39" s="114"/>
      <c r="B39" s="430" t="s">
        <v>81</v>
      </c>
      <c r="C39" s="430"/>
      <c r="D39" s="431"/>
      <c r="E39" s="431"/>
      <c r="F39" s="431"/>
      <c r="G39" s="431"/>
      <c r="H39" s="431"/>
      <c r="I39" s="431"/>
      <c r="J39" s="431"/>
      <c r="K39" s="431"/>
      <c r="L39" s="431"/>
      <c r="M39" s="431"/>
      <c r="N39" s="431"/>
      <c r="O39" s="431"/>
      <c r="P39" s="431"/>
      <c r="Q39" s="431"/>
      <c r="R39" s="139">
        <f>ROUND(Q29,0)</f>
        <v>0</v>
      </c>
      <c r="S39" s="114"/>
      <c r="T39" s="114"/>
      <c r="U39" s="114"/>
      <c r="V39" s="114"/>
      <c r="W39" s="114"/>
    </row>
    <row r="40" spans="1:26" ht="18.600000000000001" customHeight="1" x14ac:dyDescent="0.3">
      <c r="A40" s="114"/>
      <c r="B40" s="411" t="s">
        <v>60</v>
      </c>
      <c r="C40" s="412"/>
      <c r="D40" s="412"/>
      <c r="E40" s="412"/>
      <c r="F40" s="412"/>
      <c r="G40" s="412"/>
      <c r="H40" s="412"/>
      <c r="I40" s="412"/>
      <c r="J40" s="412"/>
      <c r="K40" s="412"/>
      <c r="L40" s="412"/>
      <c r="M40" s="412"/>
      <c r="N40" s="412"/>
      <c r="O40" s="412"/>
      <c r="P40" s="412"/>
      <c r="Q40" s="413"/>
      <c r="R40" s="140">
        <f>SUM(R37:R39)</f>
        <v>0</v>
      </c>
      <c r="S40" s="114"/>
      <c r="T40" s="114"/>
      <c r="U40" s="114"/>
      <c r="V40" s="114"/>
      <c r="W40" s="114"/>
    </row>
    <row r="41" spans="1:26" ht="15.75" customHeight="1" x14ac:dyDescent="0.3">
      <c r="A41" s="114"/>
      <c r="B41" s="408" t="s">
        <v>70</v>
      </c>
      <c r="C41" s="409"/>
      <c r="D41" s="409"/>
      <c r="E41" s="409"/>
      <c r="F41" s="409"/>
      <c r="G41" s="409"/>
      <c r="H41" s="409"/>
      <c r="I41" s="409"/>
      <c r="J41" s="409"/>
      <c r="K41" s="409"/>
      <c r="L41" s="409"/>
      <c r="M41" s="409"/>
      <c r="N41" s="409"/>
      <c r="O41" s="409"/>
      <c r="P41" s="409"/>
      <c r="Q41" s="409"/>
      <c r="R41" s="410"/>
      <c r="S41" s="114"/>
      <c r="T41" s="114"/>
      <c r="U41" s="114"/>
      <c r="V41" s="114"/>
      <c r="W41" s="114"/>
    </row>
    <row r="42" spans="1:26" ht="49.5" customHeight="1" x14ac:dyDescent="0.3">
      <c r="A42" s="114"/>
      <c r="B42" s="436" t="s">
        <v>372</v>
      </c>
      <c r="C42" s="437"/>
      <c r="D42" s="442" t="s">
        <v>373</v>
      </c>
      <c r="E42" s="440"/>
      <c r="F42" s="440" t="s">
        <v>122</v>
      </c>
      <c r="G42" s="440"/>
      <c r="H42" s="440"/>
      <c r="I42" s="440"/>
      <c r="J42" s="440"/>
      <c r="K42" s="440"/>
      <c r="L42" s="440"/>
      <c r="M42" s="441"/>
      <c r="N42" s="160" t="s">
        <v>58</v>
      </c>
      <c r="O42" s="161"/>
      <c r="P42" s="141" t="s">
        <v>59</v>
      </c>
      <c r="Q42" s="142"/>
      <c r="R42" s="115" t="s">
        <v>50</v>
      </c>
      <c r="S42" s="114"/>
      <c r="T42" s="114"/>
      <c r="U42" s="114"/>
      <c r="V42" s="185" t="s">
        <v>391</v>
      </c>
      <c r="W42" s="114"/>
    </row>
    <row r="43" spans="1:26" ht="39.950000000000003" customHeight="1" x14ac:dyDescent="0.3">
      <c r="A43" s="114"/>
      <c r="B43" s="438"/>
      <c r="C43" s="438"/>
      <c r="D43" s="439"/>
      <c r="E43" s="439"/>
      <c r="F43" s="439"/>
      <c r="G43" s="439"/>
      <c r="H43" s="439"/>
      <c r="I43" s="439"/>
      <c r="J43" s="439"/>
      <c r="K43" s="439"/>
      <c r="L43" s="439"/>
      <c r="M43" s="439"/>
      <c r="N43" s="158"/>
      <c r="O43" s="159"/>
      <c r="P43" s="184"/>
      <c r="Q43" s="135"/>
      <c r="R43" s="143">
        <f>ROUND(N43*P43,0)</f>
        <v>0</v>
      </c>
      <c r="S43" s="114"/>
      <c r="T43" s="176">
        <f>IF(B43="Sub Grantee",R43,0)</f>
        <v>0</v>
      </c>
      <c r="U43" s="114"/>
      <c r="V43" s="324"/>
      <c r="W43" s="114"/>
      <c r="Y43" s="176">
        <f t="shared" ref="Y43:Z46" si="11">IF(A43="Sub Grantee",C43,0)</f>
        <v>0</v>
      </c>
      <c r="Z43" s="176">
        <f t="shared" si="11"/>
        <v>0</v>
      </c>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 t="shared" ref="R44:R46" si="12">ROUND(N44*P44,0)</f>
        <v>0</v>
      </c>
      <c r="S44" s="114"/>
      <c r="T44" s="176">
        <f t="shared" ref="T44:T46" si="13">IF(B44="Sub Grantee",R44,0)</f>
        <v>0</v>
      </c>
      <c r="U44" s="114"/>
      <c r="V44" s="324"/>
      <c r="W44" s="114"/>
      <c r="Y44" s="176">
        <f t="shared" si="11"/>
        <v>0</v>
      </c>
      <c r="Z44" s="176">
        <f t="shared" si="11"/>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si="12"/>
        <v>0</v>
      </c>
      <c r="S45" s="114"/>
      <c r="T45" s="176">
        <f t="shared" si="13"/>
        <v>0</v>
      </c>
      <c r="U45" s="114"/>
      <c r="V45" s="324">
        <v>0</v>
      </c>
      <c r="W45" s="114"/>
      <c r="Y45" s="176">
        <f t="shared" si="11"/>
        <v>0</v>
      </c>
      <c r="Z45" s="176">
        <f t="shared" si="11"/>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2"/>
        <v>0</v>
      </c>
      <c r="S46" s="114"/>
      <c r="T46" s="176">
        <f t="shared" si="13"/>
        <v>0</v>
      </c>
      <c r="U46" s="114"/>
      <c r="V46" s="324">
        <v>0</v>
      </c>
      <c r="W46" s="114"/>
      <c r="Y46" s="176">
        <f t="shared" si="11"/>
        <v>0</v>
      </c>
      <c r="Z46" s="176">
        <f t="shared" si="11"/>
        <v>0</v>
      </c>
    </row>
    <row r="47" spans="1:26" ht="18.600000000000001" customHeight="1" x14ac:dyDescent="0.3">
      <c r="A47" s="114"/>
      <c r="B47" s="433" t="s">
        <v>62</v>
      </c>
      <c r="C47" s="434"/>
      <c r="D47" s="434"/>
      <c r="E47" s="434"/>
      <c r="F47" s="434"/>
      <c r="G47" s="434"/>
      <c r="H47" s="434"/>
      <c r="I47" s="434"/>
      <c r="J47" s="434"/>
      <c r="K47" s="434"/>
      <c r="L47" s="434"/>
      <c r="M47" s="434"/>
      <c r="N47" s="434"/>
      <c r="O47" s="434"/>
      <c r="P47" s="434"/>
      <c r="Q47" s="435"/>
      <c r="R47" s="143">
        <f>SUM(R43:R46)</f>
        <v>0</v>
      </c>
      <c r="S47" s="114"/>
      <c r="T47" s="176">
        <f>SUM(T43:T46)</f>
        <v>0</v>
      </c>
      <c r="U47" s="114"/>
      <c r="V47" s="134">
        <f>SUM(V43:V46)</f>
        <v>0</v>
      </c>
      <c r="W47" s="114"/>
    </row>
    <row r="48" spans="1:26" ht="15.75" customHeight="1" x14ac:dyDescent="0.3">
      <c r="A48" s="114"/>
      <c r="B48" s="408" t="s">
        <v>71</v>
      </c>
      <c r="C48" s="409"/>
      <c r="D48" s="409"/>
      <c r="E48" s="409"/>
      <c r="F48" s="409"/>
      <c r="G48" s="409"/>
      <c r="H48" s="409"/>
      <c r="I48" s="409"/>
      <c r="J48" s="409"/>
      <c r="K48" s="409"/>
      <c r="L48" s="409"/>
      <c r="M48" s="409"/>
      <c r="N48" s="409"/>
      <c r="O48" s="409"/>
      <c r="P48" s="409"/>
      <c r="Q48" s="409"/>
      <c r="R48" s="410"/>
      <c r="S48" s="114"/>
      <c r="T48" s="114"/>
      <c r="U48" s="114"/>
      <c r="V48" s="347"/>
      <c r="W48" s="114"/>
    </row>
    <row r="49" spans="1:23" ht="49.5" customHeight="1" x14ac:dyDescent="0.3">
      <c r="A49" s="114"/>
      <c r="B49" s="427" t="s">
        <v>57</v>
      </c>
      <c r="C49" s="429"/>
      <c r="D49" s="427" t="s">
        <v>61</v>
      </c>
      <c r="E49" s="428"/>
      <c r="F49" s="428"/>
      <c r="G49" s="428"/>
      <c r="H49" s="428"/>
      <c r="I49" s="428"/>
      <c r="J49" s="428"/>
      <c r="K49" s="428"/>
      <c r="L49" s="428"/>
      <c r="M49" s="428"/>
      <c r="N49" s="428"/>
      <c r="O49" s="428"/>
      <c r="P49" s="428"/>
      <c r="Q49" s="429"/>
      <c r="R49" s="338" t="s">
        <v>50</v>
      </c>
      <c r="S49" s="114"/>
      <c r="T49" s="114"/>
      <c r="U49" s="114"/>
      <c r="V49" s="185" t="s">
        <v>390</v>
      </c>
      <c r="W49" s="114"/>
    </row>
    <row r="50" spans="1:23" ht="50.1" customHeight="1" x14ac:dyDescent="0.3">
      <c r="A50" s="114"/>
      <c r="B50" s="393"/>
      <c r="C50" s="395"/>
      <c r="D50" s="393"/>
      <c r="E50" s="394"/>
      <c r="F50" s="394"/>
      <c r="G50" s="394"/>
      <c r="H50" s="394"/>
      <c r="I50" s="394"/>
      <c r="J50" s="394"/>
      <c r="K50" s="394"/>
      <c r="L50" s="394"/>
      <c r="M50" s="394"/>
      <c r="N50" s="394"/>
      <c r="O50" s="394"/>
      <c r="P50" s="394"/>
      <c r="Q50" s="395"/>
      <c r="R50" s="144"/>
      <c r="S50" s="114"/>
      <c r="T50" s="114"/>
      <c r="U50" s="114"/>
      <c r="V50" s="324"/>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18" customHeight="1" x14ac:dyDescent="0.3">
      <c r="A53" s="114"/>
      <c r="B53" s="411" t="s">
        <v>64</v>
      </c>
      <c r="C53" s="412"/>
      <c r="D53" s="412"/>
      <c r="E53" s="412"/>
      <c r="F53" s="412"/>
      <c r="G53" s="412"/>
      <c r="H53" s="412"/>
      <c r="I53" s="412"/>
      <c r="J53" s="412"/>
      <c r="K53" s="412"/>
      <c r="L53" s="412"/>
      <c r="M53" s="412"/>
      <c r="N53" s="412"/>
      <c r="O53" s="412"/>
      <c r="P53" s="412"/>
      <c r="Q53" s="413"/>
      <c r="R53" s="128">
        <f>SUM(R50:R52)</f>
        <v>0</v>
      </c>
      <c r="S53" s="114"/>
      <c r="T53" s="114"/>
      <c r="U53" s="114"/>
      <c r="V53" s="134">
        <f>SUM(V50:V52)</f>
        <v>0</v>
      </c>
      <c r="W53" s="114"/>
    </row>
    <row r="54" spans="1:23" ht="15.75" customHeight="1" x14ac:dyDescent="0.3">
      <c r="A54" s="114"/>
      <c r="B54" s="401" t="s">
        <v>72</v>
      </c>
      <c r="C54" s="402"/>
      <c r="D54" s="402"/>
      <c r="E54" s="402"/>
      <c r="F54" s="402"/>
      <c r="G54" s="402"/>
      <c r="H54" s="402"/>
      <c r="I54" s="402"/>
      <c r="J54" s="402"/>
      <c r="K54" s="402"/>
      <c r="L54" s="402"/>
      <c r="M54" s="402"/>
      <c r="N54" s="402"/>
      <c r="O54" s="402"/>
      <c r="P54" s="402"/>
      <c r="Q54" s="402"/>
      <c r="R54" s="403"/>
      <c r="S54" s="114"/>
      <c r="T54" s="114"/>
      <c r="U54" s="114"/>
      <c r="V54" s="114"/>
      <c r="W54" s="114"/>
    </row>
    <row r="55" spans="1:23" s="13" customFormat="1" ht="33.75" customHeight="1" x14ac:dyDescent="0.3">
      <c r="A55" s="114"/>
      <c r="B55" s="397" t="s">
        <v>376</v>
      </c>
      <c r="C55" s="397"/>
      <c r="D55" s="397" t="s">
        <v>374</v>
      </c>
      <c r="E55" s="397"/>
      <c r="F55" s="398" t="s">
        <v>375</v>
      </c>
      <c r="G55" s="399"/>
      <c r="H55" s="399"/>
      <c r="I55" s="399"/>
      <c r="J55" s="399"/>
      <c r="K55" s="399"/>
      <c r="L55" s="399"/>
      <c r="M55" s="400"/>
      <c r="N55" s="177" t="s">
        <v>63</v>
      </c>
      <c r="O55" s="145"/>
      <c r="P55" s="177" t="s">
        <v>142</v>
      </c>
      <c r="Q55" s="177" t="s">
        <v>59</v>
      </c>
      <c r="R55" s="178" t="s">
        <v>55</v>
      </c>
      <c r="S55" s="114"/>
      <c r="T55" s="114"/>
      <c r="U55" s="114"/>
      <c r="V55" s="114"/>
      <c r="W55" s="114"/>
    </row>
    <row r="56" spans="1:23" s="13" customFormat="1" ht="33.75" customHeight="1" x14ac:dyDescent="0.3">
      <c r="A56" s="114"/>
      <c r="B56" s="396"/>
      <c r="C56" s="396"/>
      <c r="D56" s="396"/>
      <c r="E56" s="396"/>
      <c r="F56" s="396"/>
      <c r="G56" s="396"/>
      <c r="H56" s="396"/>
      <c r="I56" s="396"/>
      <c r="J56" s="396"/>
      <c r="K56" s="396"/>
      <c r="L56" s="396"/>
      <c r="M56" s="396"/>
      <c r="N56" s="321"/>
      <c r="O56" s="246"/>
      <c r="P56" s="322"/>
      <c r="Q56" s="179"/>
      <c r="R56" s="143">
        <f>ROUND(N56*P56,0)</f>
        <v>0</v>
      </c>
      <c r="S56" s="114"/>
      <c r="T56" s="176">
        <f>IF(B56="Yes",R56,0)</f>
        <v>0</v>
      </c>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3"/>
      <c r="Q57" s="179"/>
      <c r="R57" s="143">
        <f>ROUND(N57*P57,0)</f>
        <v>0</v>
      </c>
      <c r="S57" s="114"/>
      <c r="T57" s="176">
        <f t="shared" ref="T57:T58" si="14">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2"/>
      <c r="Q58" s="179"/>
      <c r="R58" s="143">
        <f>ROUND(N58*P58,0)</f>
        <v>0</v>
      </c>
      <c r="S58" s="114"/>
      <c r="T58" s="176">
        <f t="shared" si="14"/>
        <v>0</v>
      </c>
      <c r="U58" s="114"/>
      <c r="V58" s="114"/>
      <c r="W58" s="114"/>
    </row>
    <row r="59" spans="1:23" ht="18" customHeight="1" x14ac:dyDescent="0.3">
      <c r="A59" s="114"/>
      <c r="B59" s="411" t="s">
        <v>66</v>
      </c>
      <c r="C59" s="412"/>
      <c r="D59" s="412"/>
      <c r="E59" s="412"/>
      <c r="F59" s="412"/>
      <c r="G59" s="412"/>
      <c r="H59" s="412"/>
      <c r="I59" s="412"/>
      <c r="J59" s="412"/>
      <c r="K59" s="412"/>
      <c r="L59" s="412"/>
      <c r="M59" s="412"/>
      <c r="N59" s="412"/>
      <c r="O59" s="412"/>
      <c r="P59" s="413"/>
      <c r="Q59" s="136"/>
      <c r="R59" s="128">
        <f>SUM(R56:R58)</f>
        <v>0</v>
      </c>
      <c r="S59" s="114"/>
      <c r="T59" s="152">
        <f>SUM(T56:T58)</f>
        <v>0</v>
      </c>
      <c r="U59" s="114"/>
      <c r="V59" s="114"/>
      <c r="W59" s="114"/>
    </row>
    <row r="60" spans="1:23" ht="15.75" customHeight="1" x14ac:dyDescent="0.3">
      <c r="A60" s="114"/>
      <c r="B60" s="401" t="s">
        <v>73</v>
      </c>
      <c r="C60" s="402"/>
      <c r="D60" s="402"/>
      <c r="E60" s="402"/>
      <c r="F60" s="402"/>
      <c r="G60" s="402"/>
      <c r="H60" s="402"/>
      <c r="I60" s="402"/>
      <c r="J60" s="402"/>
      <c r="K60" s="402"/>
      <c r="L60" s="402"/>
      <c r="M60" s="402"/>
      <c r="N60" s="402"/>
      <c r="O60" s="402"/>
      <c r="P60" s="402"/>
      <c r="Q60" s="402"/>
      <c r="R60" s="403"/>
      <c r="S60" s="114"/>
      <c r="T60" s="114"/>
      <c r="U60" s="114"/>
      <c r="V60" s="347"/>
      <c r="W60" s="114"/>
    </row>
    <row r="61" spans="1:23" ht="27.75" customHeight="1" x14ac:dyDescent="0.3">
      <c r="A61" s="114"/>
      <c r="B61" s="470" t="s">
        <v>82</v>
      </c>
      <c r="C61" s="470"/>
      <c r="D61" s="471" t="s">
        <v>65</v>
      </c>
      <c r="E61" s="472"/>
      <c r="F61" s="472"/>
      <c r="G61" s="472"/>
      <c r="H61" s="472"/>
      <c r="I61" s="472"/>
      <c r="J61" s="472"/>
      <c r="K61" s="472"/>
      <c r="L61" s="472"/>
      <c r="M61" s="472"/>
      <c r="N61" s="472"/>
      <c r="O61" s="472"/>
      <c r="P61" s="472"/>
      <c r="Q61" s="473"/>
      <c r="R61" s="338" t="s">
        <v>50</v>
      </c>
      <c r="S61" s="114"/>
      <c r="T61" s="114"/>
      <c r="U61" s="114"/>
      <c r="V61" s="185" t="s">
        <v>389</v>
      </c>
      <c r="W61" s="114"/>
    </row>
    <row r="62" spans="1:23" ht="39.950000000000003" customHeight="1" x14ac:dyDescent="0.3">
      <c r="A62" s="114"/>
      <c r="B62" s="467"/>
      <c r="C62" s="468"/>
      <c r="D62" s="467"/>
      <c r="E62" s="469"/>
      <c r="F62" s="469"/>
      <c r="G62" s="469"/>
      <c r="H62" s="469"/>
      <c r="I62" s="469"/>
      <c r="J62" s="469"/>
      <c r="K62" s="469"/>
      <c r="L62" s="469"/>
      <c r="M62" s="469"/>
      <c r="N62" s="469"/>
      <c r="O62" s="469"/>
      <c r="P62" s="469"/>
      <c r="Q62" s="468"/>
      <c r="R62" s="144"/>
      <c r="S62" s="114"/>
      <c r="T62" s="114"/>
      <c r="U62" s="114"/>
      <c r="V62" s="324"/>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v>0</v>
      </c>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19.350000000000001" customHeight="1" x14ac:dyDescent="0.3">
      <c r="A65" s="114"/>
      <c r="B65" s="411" t="s">
        <v>83</v>
      </c>
      <c r="C65" s="412"/>
      <c r="D65" s="412"/>
      <c r="E65" s="412"/>
      <c r="F65" s="412"/>
      <c r="G65" s="412"/>
      <c r="H65" s="412"/>
      <c r="I65" s="412"/>
      <c r="J65" s="412"/>
      <c r="K65" s="412"/>
      <c r="L65" s="412"/>
      <c r="M65" s="412"/>
      <c r="N65" s="412"/>
      <c r="O65" s="412"/>
      <c r="P65" s="412"/>
      <c r="Q65" s="413"/>
      <c r="R65" s="128">
        <f>SUM(R62:R64)</f>
        <v>0</v>
      </c>
      <c r="S65" s="114"/>
      <c r="T65" s="114"/>
      <c r="U65" s="114"/>
      <c r="V65" s="134">
        <f>SUM(V62:V64)</f>
        <v>0</v>
      </c>
      <c r="W65" s="114"/>
    </row>
    <row r="66" spans="1:23" ht="15.75" customHeight="1" x14ac:dyDescent="0.3">
      <c r="A66" s="114"/>
      <c r="B66" s="462" t="s">
        <v>74</v>
      </c>
      <c r="C66" s="463"/>
      <c r="D66" s="463"/>
      <c r="E66" s="463"/>
      <c r="F66" s="463"/>
      <c r="G66" s="463"/>
      <c r="H66" s="463"/>
      <c r="I66" s="463"/>
      <c r="J66" s="463"/>
      <c r="K66" s="463"/>
      <c r="L66" s="463"/>
      <c r="M66" s="463"/>
      <c r="N66" s="463"/>
      <c r="O66" s="463"/>
      <c r="P66" s="463"/>
      <c r="Q66" s="463"/>
      <c r="R66" s="403"/>
      <c r="S66" s="114"/>
      <c r="T66" s="114"/>
      <c r="U66" s="114"/>
      <c r="V66" s="114"/>
      <c r="W66" s="114"/>
    </row>
    <row r="67" spans="1:23" ht="15.75" customHeight="1" x14ac:dyDescent="0.3">
      <c r="A67" s="114"/>
      <c r="B67" s="345"/>
      <c r="C67" s="346"/>
      <c r="D67" s="346"/>
      <c r="E67" s="346"/>
      <c r="F67" s="346"/>
      <c r="G67" s="346"/>
      <c r="H67" s="346"/>
      <c r="I67" s="346"/>
      <c r="J67" s="346"/>
      <c r="K67" s="346"/>
      <c r="L67" s="346"/>
      <c r="M67" s="346"/>
      <c r="N67" s="346"/>
      <c r="O67" s="346"/>
      <c r="P67" s="346"/>
      <c r="Q67" s="346"/>
      <c r="R67" s="316"/>
      <c r="S67" s="114"/>
      <c r="T67" s="114"/>
      <c r="U67" s="114"/>
      <c r="V67" s="114"/>
      <c r="W67" s="114"/>
    </row>
    <row r="68" spans="1:23" ht="15.75" customHeight="1" x14ac:dyDescent="0.3">
      <c r="A68" s="114"/>
      <c r="B68" s="344"/>
      <c r="C68" s="446" t="s">
        <v>528</v>
      </c>
      <c r="D68" s="446"/>
      <c r="E68" s="446"/>
      <c r="F68" s="446"/>
      <c r="G68" s="446"/>
      <c r="H68" s="341"/>
      <c r="I68" s="447" t="s">
        <v>529</v>
      </c>
      <c r="J68" s="448"/>
      <c r="K68" s="448"/>
      <c r="L68" s="448"/>
      <c r="M68" s="448"/>
      <c r="N68" s="571">
        <f>Cover!C15</f>
        <v>0</v>
      </c>
      <c r="O68" s="572"/>
      <c r="P68" s="573"/>
      <c r="Q68" s="317"/>
      <c r="R68" s="146"/>
      <c r="S68" s="114"/>
      <c r="T68" s="114"/>
      <c r="U68" s="114"/>
      <c r="V68" s="114"/>
      <c r="W68" s="114"/>
    </row>
    <row r="69" spans="1:23" ht="15.75" hidden="1" customHeight="1" x14ac:dyDescent="0.3">
      <c r="A69" s="114"/>
      <c r="B69" s="344"/>
      <c r="C69" s="346"/>
      <c r="D69" s="346"/>
      <c r="E69" s="346"/>
      <c r="F69" s="346"/>
      <c r="G69" s="346"/>
      <c r="H69" s="341"/>
      <c r="I69" s="477" t="s">
        <v>138</v>
      </c>
      <c r="J69" s="452"/>
      <c r="K69" s="452"/>
      <c r="L69" s="452"/>
      <c r="M69" s="452"/>
      <c r="N69" s="443" t="e">
        <f>(R65+R59+R53+R47+R40+R34+R29+R24+R14)-#REF!</f>
        <v>#REF!</v>
      </c>
      <c r="O69" s="443"/>
      <c r="P69" s="444"/>
      <c r="Q69" s="317"/>
      <c r="R69" s="146"/>
      <c r="S69" s="114"/>
      <c r="T69" s="114"/>
      <c r="U69" s="114"/>
      <c r="V69" s="114"/>
      <c r="W69" s="114"/>
    </row>
    <row r="70" spans="1:23" ht="15.75" hidden="1" customHeight="1" x14ac:dyDescent="0.3">
      <c r="A70" s="114"/>
      <c r="B70" s="344" t="s">
        <v>139</v>
      </c>
      <c r="C70" s="310"/>
      <c r="D70" s="310"/>
      <c r="E70" s="310"/>
      <c r="F70" s="310"/>
      <c r="G70" s="314"/>
      <c r="H70" s="341"/>
      <c r="I70" s="343"/>
      <c r="J70" s="340"/>
      <c r="K70" s="340"/>
      <c r="L70" s="340"/>
      <c r="M70" s="340"/>
      <c r="N70" s="445" t="e">
        <f>(N68+1)*N69</f>
        <v>#REF!</v>
      </c>
      <c r="O70" s="443"/>
      <c r="P70" s="444"/>
      <c r="Q70" s="317"/>
      <c r="R70" s="146"/>
      <c r="S70" s="114"/>
      <c r="T70" s="114"/>
      <c r="U70" s="114"/>
      <c r="V70" s="114"/>
      <c r="W70" s="114"/>
    </row>
    <row r="71" spans="1:23" ht="15.75" customHeight="1" x14ac:dyDescent="0.3">
      <c r="A71" s="114"/>
      <c r="B71" s="344"/>
      <c r="C71" s="446" t="s">
        <v>467</v>
      </c>
      <c r="D71" s="446"/>
      <c r="E71" s="446"/>
      <c r="F71" s="446"/>
      <c r="G71" s="348">
        <f>F87</f>
        <v>0</v>
      </c>
      <c r="H71" s="341"/>
      <c r="I71" s="446" t="s">
        <v>581</v>
      </c>
      <c r="J71" s="446"/>
      <c r="K71" s="446"/>
      <c r="L71" s="446"/>
      <c r="M71" s="446"/>
      <c r="N71" s="454">
        <f>(R79+R65+R59+R53+R47+R40+R34+R29+R24+R14)-F93</f>
        <v>0</v>
      </c>
      <c r="O71" s="454"/>
      <c r="P71" s="454"/>
      <c r="Q71" s="317"/>
      <c r="R71" s="146"/>
      <c r="S71" s="114"/>
      <c r="T71" s="114"/>
      <c r="U71" s="114"/>
      <c r="V71" s="114"/>
      <c r="W71" s="114"/>
    </row>
    <row r="72" spans="1:23" ht="15.75" customHeight="1" x14ac:dyDescent="0.3">
      <c r="A72" s="114"/>
      <c r="B72" s="344"/>
      <c r="C72" s="446" t="s">
        <v>530</v>
      </c>
      <c r="D72" s="446"/>
      <c r="E72" s="446"/>
      <c r="F72" s="446"/>
      <c r="G72" s="348">
        <f>F88+F89+F90+F91</f>
        <v>0</v>
      </c>
      <c r="H72" s="341"/>
      <c r="I72" s="446" t="s">
        <v>582</v>
      </c>
      <c r="J72" s="446"/>
      <c r="K72" s="446"/>
      <c r="L72" s="446"/>
      <c r="M72" s="446"/>
      <c r="N72" s="454">
        <f>'Indirect Cost Calculator'!D13</f>
        <v>0</v>
      </c>
      <c r="O72" s="454"/>
      <c r="P72" s="454"/>
      <c r="Q72" s="317"/>
      <c r="R72" s="146"/>
      <c r="S72" s="114"/>
      <c r="T72" s="114"/>
      <c r="U72" s="114"/>
      <c r="V72" s="114"/>
      <c r="W72" s="114"/>
    </row>
    <row r="73" spans="1:23" ht="15.75" customHeight="1" x14ac:dyDescent="0.3">
      <c r="A73" s="114"/>
      <c r="B73" s="344"/>
      <c r="C73" s="446" t="s">
        <v>468</v>
      </c>
      <c r="D73" s="446"/>
      <c r="E73" s="446"/>
      <c r="F73" s="446"/>
      <c r="G73" s="315">
        <f>F92</f>
        <v>0</v>
      </c>
      <c r="H73" s="341"/>
      <c r="I73" s="447" t="s">
        <v>137</v>
      </c>
      <c r="J73" s="448"/>
      <c r="K73" s="448"/>
      <c r="L73" s="448"/>
      <c r="M73" s="448"/>
      <c r="N73" s="449">
        <f>'Match IET II IDC Calc'!D13</f>
        <v>0</v>
      </c>
      <c r="O73" s="450"/>
      <c r="P73" s="451"/>
      <c r="Q73" s="317"/>
      <c r="R73" s="146"/>
      <c r="S73" s="114"/>
      <c r="T73" s="114"/>
      <c r="U73" s="114"/>
      <c r="V73" s="114"/>
      <c r="W73" s="114"/>
    </row>
    <row r="74" spans="1:23" ht="16.5" customHeight="1" x14ac:dyDescent="0.3">
      <c r="A74" s="114"/>
      <c r="B74" s="344"/>
      <c r="C74" s="341"/>
      <c r="D74" s="452"/>
      <c r="E74" s="452"/>
      <c r="F74" s="452"/>
      <c r="G74" s="341"/>
      <c r="H74" s="341"/>
      <c r="I74" s="341"/>
      <c r="J74" s="341"/>
      <c r="K74" s="341"/>
      <c r="L74" s="341"/>
      <c r="M74" s="453"/>
      <c r="N74" s="453"/>
      <c r="O74" s="453"/>
      <c r="P74" s="453"/>
      <c r="Q74" s="453"/>
      <c r="R74" s="319" t="s">
        <v>55</v>
      </c>
      <c r="S74" s="114"/>
      <c r="T74" s="114"/>
      <c r="U74" s="114"/>
      <c r="V74" s="114"/>
      <c r="W74" s="114"/>
    </row>
    <row r="75" spans="1:23" x14ac:dyDescent="0.3">
      <c r="A75" s="114"/>
      <c r="B75" s="312"/>
      <c r="C75" s="455"/>
      <c r="D75" s="455"/>
      <c r="E75" s="455"/>
      <c r="F75" s="342"/>
      <c r="G75" s="342"/>
      <c r="H75" s="342"/>
      <c r="I75" s="412" t="s">
        <v>532</v>
      </c>
      <c r="J75" s="412"/>
      <c r="K75" s="412"/>
      <c r="L75" s="412"/>
      <c r="M75" s="412"/>
      <c r="N75" s="412"/>
      <c r="O75" s="412"/>
      <c r="P75" s="412"/>
      <c r="Q75" s="413"/>
      <c r="R75" s="147"/>
      <c r="S75" s="114"/>
      <c r="T75" s="114"/>
      <c r="U75" s="114"/>
      <c r="V75" s="114"/>
      <c r="W75" s="114"/>
    </row>
    <row r="76" spans="1:23" ht="15.75" customHeight="1" x14ac:dyDescent="0.3">
      <c r="A76" s="114"/>
      <c r="B76" s="462" t="s">
        <v>75</v>
      </c>
      <c r="C76" s="463"/>
      <c r="D76" s="463"/>
      <c r="E76" s="463"/>
      <c r="F76" s="463"/>
      <c r="G76" s="463"/>
      <c r="H76" s="463"/>
      <c r="I76" s="463"/>
      <c r="J76" s="463"/>
      <c r="K76" s="463"/>
      <c r="L76" s="463"/>
      <c r="M76" s="463"/>
      <c r="N76" s="463"/>
      <c r="O76" s="463"/>
      <c r="P76" s="463"/>
      <c r="Q76" s="463"/>
      <c r="R76" s="335"/>
      <c r="S76" s="114"/>
      <c r="T76" s="114"/>
      <c r="U76" s="114"/>
      <c r="V76" s="347"/>
      <c r="W76" s="114"/>
    </row>
    <row r="77" spans="1:23" ht="15.6" customHeight="1" x14ac:dyDescent="0.3">
      <c r="A77" s="114"/>
      <c r="B77" s="427" t="s">
        <v>84</v>
      </c>
      <c r="C77" s="428"/>
      <c r="D77" s="428"/>
      <c r="E77" s="428"/>
      <c r="F77" s="428"/>
      <c r="G77" s="428"/>
      <c r="H77" s="428"/>
      <c r="I77" s="428"/>
      <c r="J77" s="428"/>
      <c r="K77" s="428"/>
      <c r="L77" s="428"/>
      <c r="M77" s="428"/>
      <c r="N77" s="428"/>
      <c r="O77" s="428"/>
      <c r="P77" s="428"/>
      <c r="Q77" s="429"/>
      <c r="R77" s="337" t="s">
        <v>55</v>
      </c>
      <c r="S77" s="114"/>
      <c r="T77" s="114"/>
      <c r="U77" s="114"/>
      <c r="V77" s="185" t="s">
        <v>534</v>
      </c>
      <c r="W77" s="114"/>
    </row>
    <row r="78" spans="1:23" ht="30" customHeight="1" x14ac:dyDescent="0.3">
      <c r="A78" s="114"/>
      <c r="B78" s="464"/>
      <c r="C78" s="465"/>
      <c r="D78" s="465"/>
      <c r="E78" s="465"/>
      <c r="F78" s="465"/>
      <c r="G78" s="465"/>
      <c r="H78" s="465"/>
      <c r="I78" s="465"/>
      <c r="J78" s="465"/>
      <c r="K78" s="465"/>
      <c r="L78" s="465"/>
      <c r="M78" s="465"/>
      <c r="N78" s="465"/>
      <c r="O78" s="465"/>
      <c r="P78" s="465"/>
      <c r="Q78" s="466"/>
      <c r="R78" s="150"/>
      <c r="S78" s="114"/>
      <c r="T78" s="114"/>
      <c r="U78" s="114"/>
      <c r="V78" s="324"/>
      <c r="W78" s="114"/>
    </row>
    <row r="79" spans="1:23" ht="18.600000000000001" customHeight="1" x14ac:dyDescent="0.3">
      <c r="A79" s="114"/>
      <c r="B79" s="411" t="s">
        <v>85</v>
      </c>
      <c r="C79" s="412"/>
      <c r="D79" s="412"/>
      <c r="E79" s="412"/>
      <c r="F79" s="412"/>
      <c r="G79" s="412"/>
      <c r="H79" s="412"/>
      <c r="I79" s="412"/>
      <c r="J79" s="412"/>
      <c r="K79" s="412"/>
      <c r="L79" s="412"/>
      <c r="M79" s="412"/>
      <c r="N79" s="412"/>
      <c r="O79" s="412"/>
      <c r="P79" s="412"/>
      <c r="Q79" s="413"/>
      <c r="R79" s="149">
        <f>SUM(R78:R78)</f>
        <v>0</v>
      </c>
      <c r="S79" s="114"/>
      <c r="T79" s="114"/>
      <c r="U79" s="114"/>
      <c r="V79" s="134">
        <f>SUM(V76:V78)</f>
        <v>0</v>
      </c>
      <c r="W79" s="114"/>
    </row>
    <row r="80" spans="1:23" ht="34.5" customHeight="1" x14ac:dyDescent="0.3">
      <c r="A80" s="114"/>
      <c r="B80" s="456" t="s">
        <v>67</v>
      </c>
      <c r="C80" s="457"/>
      <c r="D80" s="457"/>
      <c r="E80" s="457"/>
      <c r="F80" s="457"/>
      <c r="G80" s="457"/>
      <c r="H80" s="457"/>
      <c r="I80" s="457"/>
      <c r="J80" s="457"/>
      <c r="K80" s="457"/>
      <c r="L80" s="457"/>
      <c r="M80" s="457"/>
      <c r="N80" s="457"/>
      <c r="O80" s="457"/>
      <c r="P80" s="457"/>
      <c r="Q80" s="458"/>
      <c r="R80" s="151">
        <f>SUM(R79+R75+R65+R59+R53+R47+R40+R34+R29+R24+R14)</f>
        <v>0</v>
      </c>
      <c r="S80" s="114"/>
      <c r="T80" s="79"/>
      <c r="U80" s="187" t="s">
        <v>388</v>
      </c>
      <c r="V80" s="134">
        <f>V79+V65+V53+V47+V34+V24</f>
        <v>0</v>
      </c>
      <c r="W80" s="114"/>
    </row>
    <row r="81" spans="1:23" ht="34.5" customHeight="1" x14ac:dyDescent="0.3">
      <c r="A81" s="114"/>
      <c r="B81" s="114"/>
      <c r="C81" s="114"/>
      <c r="D81" s="114"/>
      <c r="E81" s="114"/>
      <c r="F81" s="114"/>
      <c r="G81" s="114"/>
      <c r="H81" s="114"/>
      <c r="I81" s="114"/>
      <c r="J81" s="114"/>
      <c r="K81" s="114"/>
      <c r="L81" s="114"/>
      <c r="M81" s="114"/>
      <c r="N81" s="114"/>
      <c r="O81" s="114"/>
      <c r="P81" s="114"/>
      <c r="Q81" s="114"/>
      <c r="R81" s="114"/>
      <c r="S81" s="114"/>
      <c r="T81" s="79" t="s">
        <v>141</v>
      </c>
      <c r="U81" s="114"/>
      <c r="V81" s="114"/>
      <c r="W81" s="114"/>
    </row>
    <row r="82" spans="1:23" x14ac:dyDescent="0.3">
      <c r="A82" s="114"/>
      <c r="B82" s="114"/>
      <c r="C82" s="114"/>
      <c r="D82" s="114"/>
      <c r="E82" s="114"/>
      <c r="F82" s="114"/>
      <c r="G82" s="114"/>
      <c r="H82" s="114"/>
      <c r="I82" s="114"/>
      <c r="J82" s="114"/>
      <c r="K82" s="114"/>
      <c r="L82" s="114"/>
      <c r="M82" s="114"/>
      <c r="N82" s="114"/>
      <c r="O82" s="114"/>
      <c r="P82" s="114"/>
      <c r="Q82" s="114"/>
      <c r="R82" s="114"/>
      <c r="S82" s="114"/>
      <c r="T82" s="114"/>
      <c r="U82" s="114"/>
      <c r="V82" s="114"/>
      <c r="W82" s="114"/>
    </row>
    <row r="86" spans="1:23" hidden="1" x14ac:dyDescent="0.3">
      <c r="C86" s="256" t="s">
        <v>473</v>
      </c>
      <c r="D86" s="256"/>
      <c r="E86" s="257"/>
      <c r="F86" s="258"/>
    </row>
    <row r="87" spans="1:23" hidden="1" x14ac:dyDescent="0.3">
      <c r="C87" s="256" t="s">
        <v>467</v>
      </c>
      <c r="D87" s="256"/>
      <c r="E87" s="257"/>
      <c r="F87" s="259">
        <f>R34</f>
        <v>0</v>
      </c>
    </row>
    <row r="88" spans="1:23" hidden="1" x14ac:dyDescent="0.3">
      <c r="C88" s="256" t="s">
        <v>469</v>
      </c>
      <c r="D88" s="256"/>
      <c r="E88" s="259">
        <f>R43</f>
        <v>0</v>
      </c>
      <c r="F88" s="259">
        <f>IF(E88&gt;25000,(E88-25000),0)</f>
        <v>0</v>
      </c>
    </row>
    <row r="89" spans="1:23" hidden="1" x14ac:dyDescent="0.3">
      <c r="C89" s="256" t="s">
        <v>470</v>
      </c>
      <c r="D89" s="256"/>
      <c r="E89" s="259">
        <f>R44</f>
        <v>0</v>
      </c>
      <c r="F89" s="259">
        <f t="shared" ref="F89:F91" si="15">IF(E89&gt;25000,(E89-25000),0)</f>
        <v>0</v>
      </c>
    </row>
    <row r="90" spans="1:23" hidden="1" x14ac:dyDescent="0.3">
      <c r="C90" s="256" t="s">
        <v>471</v>
      </c>
      <c r="D90" s="256"/>
      <c r="E90" s="259">
        <f>R45</f>
        <v>0</v>
      </c>
      <c r="F90" s="259">
        <f t="shared" si="15"/>
        <v>0</v>
      </c>
    </row>
    <row r="91" spans="1:23" hidden="1" x14ac:dyDescent="0.3">
      <c r="C91" s="256" t="s">
        <v>472</v>
      </c>
      <c r="D91" s="256"/>
      <c r="E91" s="259">
        <f>R46</f>
        <v>0</v>
      </c>
      <c r="F91" s="259">
        <f t="shared" si="15"/>
        <v>0</v>
      </c>
    </row>
    <row r="92" spans="1:23" hidden="1" x14ac:dyDescent="0.3">
      <c r="C92" s="256" t="s">
        <v>468</v>
      </c>
      <c r="D92" s="256"/>
      <c r="E92" s="257"/>
      <c r="F92" s="259">
        <f>R79</f>
        <v>0</v>
      </c>
    </row>
    <row r="93" spans="1:23" hidden="1" x14ac:dyDescent="0.3">
      <c r="F93" s="260">
        <f>SUM(F87:F92)</f>
        <v>0</v>
      </c>
    </row>
  </sheetData>
  <sheetProtection algorithmName="SHA-512" hashValue="BoNxLucQ2nmg+Nrp0+N1WPBCKZx2V90F8snPmc7neyq2sJTvvXkLOMiYU6Uh22gcl24b9NlwyxNvzIWCHyvIzg==" saltValue="P4G8T6mLKvhSqB5WvRXQ+A==" spinCount="100000" sheet="1" formatCells="0" formatRows="0" insertRows="0" deleteRows="0" selectLockedCells="1"/>
  <mergeCells count="138">
    <mergeCell ref="B11:C11"/>
    <mergeCell ref="D11:G11"/>
    <mergeCell ref="B12:C12"/>
    <mergeCell ref="D12:G12"/>
    <mergeCell ref="B13:C13"/>
    <mergeCell ref="D13:G13"/>
    <mergeCell ref="B2:R2"/>
    <mergeCell ref="B3:R3"/>
    <mergeCell ref="B5:C5"/>
    <mergeCell ref="B7:C7"/>
    <mergeCell ref="B9:R9"/>
    <mergeCell ref="B10:C10"/>
    <mergeCell ref="D10:G10"/>
    <mergeCell ref="B18:C18"/>
    <mergeCell ref="D18:G18"/>
    <mergeCell ref="B19:C19"/>
    <mergeCell ref="D19:G19"/>
    <mergeCell ref="B20:C20"/>
    <mergeCell ref="D20:G20"/>
    <mergeCell ref="B14:P14"/>
    <mergeCell ref="B15:R15"/>
    <mergeCell ref="U15:V15"/>
    <mergeCell ref="B16:C16"/>
    <mergeCell ref="D16:G16"/>
    <mergeCell ref="B17:C17"/>
    <mergeCell ref="D17:G17"/>
    <mergeCell ref="B24:P24"/>
    <mergeCell ref="B25:R25"/>
    <mergeCell ref="B26:C26"/>
    <mergeCell ref="D26:G26"/>
    <mergeCell ref="H26:K26"/>
    <mergeCell ref="B27:C27"/>
    <mergeCell ref="D27:G27"/>
    <mergeCell ref="H27:K27"/>
    <mergeCell ref="B21:C21"/>
    <mergeCell ref="D21:G21"/>
    <mergeCell ref="B22:C22"/>
    <mergeCell ref="D22:G22"/>
    <mergeCell ref="B23:C23"/>
    <mergeCell ref="D23:G23"/>
    <mergeCell ref="B32:C32"/>
    <mergeCell ref="D32:P32"/>
    <mergeCell ref="B33:C33"/>
    <mergeCell ref="D33:P33"/>
    <mergeCell ref="B34:Q34"/>
    <mergeCell ref="B35:R35"/>
    <mergeCell ref="B28:C28"/>
    <mergeCell ref="D28:G28"/>
    <mergeCell ref="H28:K28"/>
    <mergeCell ref="B29:P29"/>
    <mergeCell ref="B30:R30"/>
    <mergeCell ref="B31:C31"/>
    <mergeCell ref="D31:P31"/>
    <mergeCell ref="B39:C39"/>
    <mergeCell ref="D39:Q39"/>
    <mergeCell ref="B40:Q40"/>
    <mergeCell ref="B41:R41"/>
    <mergeCell ref="B42:C42"/>
    <mergeCell ref="D42:E42"/>
    <mergeCell ref="F42:M42"/>
    <mergeCell ref="B36:C36"/>
    <mergeCell ref="D36:Q36"/>
    <mergeCell ref="B37:C37"/>
    <mergeCell ref="D37:Q37"/>
    <mergeCell ref="B38:C38"/>
    <mergeCell ref="D38:Q38"/>
    <mergeCell ref="B45:C45"/>
    <mergeCell ref="D45:E45"/>
    <mergeCell ref="F45:M45"/>
    <mergeCell ref="B46:C46"/>
    <mergeCell ref="D46:E46"/>
    <mergeCell ref="F46:M46"/>
    <mergeCell ref="B43:C43"/>
    <mergeCell ref="D43:E43"/>
    <mergeCell ref="F43:M43"/>
    <mergeCell ref="B44:C44"/>
    <mergeCell ref="D44:E44"/>
    <mergeCell ref="F44:M44"/>
    <mergeCell ref="B51:C51"/>
    <mergeCell ref="D51:Q51"/>
    <mergeCell ref="B52:C52"/>
    <mergeCell ref="D52:Q52"/>
    <mergeCell ref="B53:Q53"/>
    <mergeCell ref="B54:R54"/>
    <mergeCell ref="B47:Q47"/>
    <mergeCell ref="B48:R48"/>
    <mergeCell ref="B49:C49"/>
    <mergeCell ref="D49:Q49"/>
    <mergeCell ref="B50:C50"/>
    <mergeCell ref="D50:Q50"/>
    <mergeCell ref="B57:C57"/>
    <mergeCell ref="D57:E57"/>
    <mergeCell ref="F57:M57"/>
    <mergeCell ref="B58:C58"/>
    <mergeCell ref="D58:E58"/>
    <mergeCell ref="F58:M58"/>
    <mergeCell ref="B55:C55"/>
    <mergeCell ref="D55:E55"/>
    <mergeCell ref="F55:M55"/>
    <mergeCell ref="B56:C56"/>
    <mergeCell ref="D56:E56"/>
    <mergeCell ref="F56:M56"/>
    <mergeCell ref="B63:C63"/>
    <mergeCell ref="D63:Q63"/>
    <mergeCell ref="B64:C64"/>
    <mergeCell ref="D64:Q64"/>
    <mergeCell ref="B65:Q65"/>
    <mergeCell ref="B66:R66"/>
    <mergeCell ref="B59:P59"/>
    <mergeCell ref="B60:R60"/>
    <mergeCell ref="B61:C61"/>
    <mergeCell ref="D61:Q61"/>
    <mergeCell ref="B62:C62"/>
    <mergeCell ref="D62:Q62"/>
    <mergeCell ref="C71:F71"/>
    <mergeCell ref="I71:M71"/>
    <mergeCell ref="N71:P71"/>
    <mergeCell ref="C72:F72"/>
    <mergeCell ref="I72:M72"/>
    <mergeCell ref="N72:P72"/>
    <mergeCell ref="C68:G68"/>
    <mergeCell ref="I68:M68"/>
    <mergeCell ref="N68:P68"/>
    <mergeCell ref="I69:M69"/>
    <mergeCell ref="N69:P69"/>
    <mergeCell ref="N70:P70"/>
    <mergeCell ref="B76:Q76"/>
    <mergeCell ref="B77:Q77"/>
    <mergeCell ref="B78:Q78"/>
    <mergeCell ref="B79:Q79"/>
    <mergeCell ref="B80:Q80"/>
    <mergeCell ref="C73:F73"/>
    <mergeCell ref="I73:M73"/>
    <mergeCell ref="N73:P73"/>
    <mergeCell ref="D74:F74"/>
    <mergeCell ref="M74:Q74"/>
    <mergeCell ref="C75:E75"/>
    <mergeCell ref="I75:Q75"/>
  </mergeCells>
  <conditionalFormatting sqref="R75">
    <cfRule type="cellIs" dxfId="43" priority="3" operator="greaterThan">
      <formula>#REF!</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2" operator="notEqual" id="{5759B59C-F910-4816-9545-DC5313E8C9E8}">
            <xm:f>Cover!$C$8</xm:f>
            <x14:dxf>
              <font>
                <color rgb="FFFF0000"/>
              </font>
            </x14:dxf>
          </x14:cfRule>
          <xm:sqref>R80</xm:sqref>
        </x14:conditionalFormatting>
        <x14:conditionalFormatting xmlns:xm="http://schemas.microsoft.com/office/excel/2006/main">
          <x14:cfRule type="cellIs" priority="1" operator="greaterThan" id="{228E89F9-EA6B-4496-BA26-6D5F63996296}">
            <xm:f>' Budget'!$N$89</xm:f>
            <x14:dxf>
              <font>
                <color rgb="FF9C0006"/>
              </font>
              <fill>
                <patternFill>
                  <bgColor rgb="FFFFC7CE"/>
                </patternFill>
              </fill>
            </x14:dxf>
          </x14:cfRule>
          <xm:sqref>R75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1B00-000000000000}">
          <x14:formula1>
            <xm:f>'DROP-DOWNS'!$L$2:$L$3</xm:f>
          </x14:formula1>
          <xm:sqref>B56:C58</xm:sqref>
        </x14:dataValidation>
        <x14:dataValidation type="list" allowBlank="1" showInputMessage="1" showErrorMessage="1" xr:uid="{00000000-0002-0000-1B00-000001000000}">
          <x14:formula1>
            <xm:f>'DROP-DOWNS'!$J$2:$J$3</xm:f>
          </x14:formula1>
          <xm:sqref>B43:C46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'Match IET II Budget'!N71</f>
        <v>0</v>
      </c>
      <c r="E10" s="21"/>
    </row>
    <row r="11" spans="1:8" x14ac:dyDescent="0.2">
      <c r="A11" s="24"/>
      <c r="B11" s="26" t="s">
        <v>106</v>
      </c>
      <c r="C11" s="40">
        <v>2.18E-2</v>
      </c>
      <c r="D11" s="39">
        <f>'Match IET II Budget'!N68</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S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7.140625" customWidth="1"/>
    <col min="2" max="2" width="14" customWidth="1"/>
    <col min="3" max="3" width="7.85546875" style="102" customWidth="1"/>
    <col min="4" max="4" width="7.5703125" style="12" customWidth="1"/>
    <col min="5" max="5" width="39.42578125" style="103" customWidth="1"/>
    <col min="6" max="6" width="9.5703125" style="11" customWidth="1"/>
    <col min="7" max="7" width="8.42578125" style="11" customWidth="1"/>
    <col min="8" max="8" width="9.42578125" customWidth="1"/>
    <col min="9" max="9" width="13.85546875" style="8" customWidth="1"/>
    <col min="10" max="10" width="14.42578125" style="7" customWidth="1"/>
    <col min="11" max="19" width="9.140625" style="78"/>
  </cols>
  <sheetData>
    <row r="1" spans="1:19" ht="28.5" customHeight="1" x14ac:dyDescent="0.25">
      <c r="A1" s="386">
        <f>Cover!C5</f>
        <v>0</v>
      </c>
      <c r="B1" s="387"/>
      <c r="C1" s="387"/>
      <c r="D1" s="387"/>
      <c r="E1" s="387"/>
      <c r="F1" s="387"/>
      <c r="G1" s="387"/>
      <c r="H1" s="387"/>
      <c r="I1" s="387"/>
      <c r="J1" s="388"/>
      <c r="K1"/>
      <c r="L1"/>
      <c r="M1"/>
      <c r="N1"/>
      <c r="O1"/>
      <c r="P1"/>
      <c r="Q1"/>
      <c r="R1"/>
      <c r="S1"/>
    </row>
    <row r="2" spans="1:19" s="5" customFormat="1" ht="29.45" customHeight="1" x14ac:dyDescent="0.35">
      <c r="A2" s="389" t="s">
        <v>255</v>
      </c>
      <c r="B2" s="390"/>
      <c r="C2" s="390"/>
      <c r="D2" s="390"/>
      <c r="E2" s="390"/>
      <c r="F2" s="390"/>
      <c r="G2" s="390"/>
      <c r="H2" s="390"/>
      <c r="I2" s="390"/>
      <c r="J2" s="390"/>
      <c r="K2" s="104"/>
      <c r="L2" s="104"/>
      <c r="M2" s="104"/>
      <c r="N2" s="104"/>
      <c r="O2" s="104"/>
      <c r="P2" s="104"/>
      <c r="Q2" s="104"/>
      <c r="R2" s="104"/>
      <c r="S2" s="104"/>
    </row>
    <row r="3" spans="1:19" s="83" customFormat="1" ht="18" customHeight="1" x14ac:dyDescent="0.25">
      <c r="A3" s="376" t="s">
        <v>150</v>
      </c>
      <c r="B3" s="376" t="s">
        <v>0</v>
      </c>
      <c r="C3" s="378" t="s">
        <v>256</v>
      </c>
      <c r="D3" s="81" t="s">
        <v>257</v>
      </c>
      <c r="E3" s="380" t="s">
        <v>153</v>
      </c>
      <c r="F3" s="382" t="s">
        <v>38</v>
      </c>
      <c r="G3" s="382" t="s">
        <v>40</v>
      </c>
      <c r="H3" s="380" t="s">
        <v>41</v>
      </c>
      <c r="I3" s="384" t="s">
        <v>154</v>
      </c>
      <c r="J3" s="82" t="s">
        <v>155</v>
      </c>
      <c r="K3" s="105"/>
      <c r="L3" s="105"/>
      <c r="M3" s="105"/>
      <c r="N3" s="105"/>
      <c r="O3" s="105"/>
      <c r="P3" s="105"/>
      <c r="Q3" s="105"/>
      <c r="R3" s="105"/>
      <c r="S3" s="105"/>
    </row>
    <row r="4" spans="1:19" s="86" customFormat="1" ht="15" customHeight="1" x14ac:dyDescent="0.25">
      <c r="A4" s="377"/>
      <c r="B4" s="377"/>
      <c r="C4" s="379"/>
      <c r="D4" s="84">
        <f>SUM(D5:D103)</f>
        <v>0</v>
      </c>
      <c r="E4" s="381"/>
      <c r="F4" s="383"/>
      <c r="G4" s="383"/>
      <c r="H4" s="381"/>
      <c r="I4" s="385"/>
      <c r="J4" s="85">
        <f>SUM(J5:J103)</f>
        <v>0</v>
      </c>
      <c r="K4" s="106"/>
      <c r="L4" s="106"/>
      <c r="M4" s="106"/>
      <c r="N4" s="106"/>
      <c r="O4" s="106"/>
      <c r="P4" s="106"/>
      <c r="Q4" s="106"/>
      <c r="R4" s="106"/>
      <c r="S4" s="106"/>
    </row>
    <row r="5" spans="1:19" s="4" customFormat="1" ht="30" customHeight="1" x14ac:dyDescent="0.2">
      <c r="A5" s="87" t="s">
        <v>258</v>
      </c>
      <c r="B5" s="88"/>
      <c r="C5" s="107"/>
      <c r="D5" s="108"/>
      <c r="E5" s="109"/>
      <c r="F5" s="110"/>
      <c r="G5" s="110"/>
      <c r="H5" s="92">
        <f t="shared" ref="H5:H68" si="0">F5*G5</f>
        <v>0</v>
      </c>
      <c r="I5" s="93"/>
      <c r="J5" s="94">
        <f t="shared" ref="J5:J68" si="1">D5*I5</f>
        <v>0</v>
      </c>
      <c r="K5" s="95"/>
      <c r="L5" s="95"/>
      <c r="M5" s="95"/>
      <c r="N5" s="95"/>
      <c r="O5" s="95"/>
      <c r="P5" s="95"/>
      <c r="Q5" s="95"/>
      <c r="R5" s="95"/>
      <c r="S5" s="95"/>
    </row>
    <row r="6" spans="1:19" s="4" customFormat="1" ht="30" customHeight="1" x14ac:dyDescent="0.2">
      <c r="A6" s="87" t="s">
        <v>259</v>
      </c>
      <c r="B6" s="88"/>
      <c r="C6" s="107"/>
      <c r="D6" s="108"/>
      <c r="E6" s="109"/>
      <c r="F6" s="110"/>
      <c r="G6" s="110"/>
      <c r="H6" s="92">
        <f t="shared" si="0"/>
        <v>0</v>
      </c>
      <c r="I6" s="93"/>
      <c r="J6" s="94">
        <f t="shared" si="1"/>
        <v>0</v>
      </c>
      <c r="K6" s="95"/>
      <c r="L6" s="111"/>
      <c r="M6" s="95"/>
      <c r="N6" s="95"/>
      <c r="O6" s="95"/>
      <c r="P6" s="95"/>
      <c r="Q6" s="95"/>
      <c r="R6" s="95"/>
      <c r="S6" s="95"/>
    </row>
    <row r="7" spans="1:19" s="4" customFormat="1" ht="30" customHeight="1" x14ac:dyDescent="0.2">
      <c r="A7" s="87" t="s">
        <v>260</v>
      </c>
      <c r="B7" s="88"/>
      <c r="C7" s="107"/>
      <c r="D7" s="108"/>
      <c r="E7" s="109"/>
      <c r="F7" s="110"/>
      <c r="G7" s="110"/>
      <c r="H7" s="92">
        <f t="shared" si="0"/>
        <v>0</v>
      </c>
      <c r="I7" s="93"/>
      <c r="J7" s="94">
        <f t="shared" si="1"/>
        <v>0</v>
      </c>
      <c r="K7" s="95"/>
      <c r="L7" s="95"/>
      <c r="M7" s="95"/>
      <c r="N7" s="95"/>
      <c r="O7" s="95"/>
      <c r="P7" s="95"/>
      <c r="Q7" s="95"/>
      <c r="R7" s="95"/>
      <c r="S7" s="95"/>
    </row>
    <row r="8" spans="1:19" s="4" customFormat="1" ht="30" customHeight="1" x14ac:dyDescent="0.2">
      <c r="A8" s="87" t="s">
        <v>261</v>
      </c>
      <c r="B8" s="88"/>
      <c r="C8" s="107"/>
      <c r="D8" s="108"/>
      <c r="E8" s="109"/>
      <c r="F8" s="110"/>
      <c r="G8" s="110"/>
      <c r="H8" s="92">
        <f t="shared" si="0"/>
        <v>0</v>
      </c>
      <c r="I8" s="93"/>
      <c r="J8" s="94">
        <f t="shared" si="1"/>
        <v>0</v>
      </c>
      <c r="K8" s="95"/>
      <c r="L8" s="95"/>
      <c r="M8" s="95"/>
      <c r="N8" s="95"/>
      <c r="O8" s="95"/>
      <c r="P8" s="95"/>
      <c r="Q8" s="95"/>
      <c r="R8" s="95"/>
      <c r="S8" s="95"/>
    </row>
    <row r="9" spans="1:19" s="4" customFormat="1" ht="30" customHeight="1" x14ac:dyDescent="0.2">
      <c r="A9" s="87" t="s">
        <v>262</v>
      </c>
      <c r="B9" s="88"/>
      <c r="C9" s="107"/>
      <c r="D9" s="108"/>
      <c r="E9" s="109"/>
      <c r="F9" s="110"/>
      <c r="G9" s="110"/>
      <c r="H9" s="92">
        <f t="shared" si="0"/>
        <v>0</v>
      </c>
      <c r="I9" s="93"/>
      <c r="J9" s="94">
        <f t="shared" si="1"/>
        <v>0</v>
      </c>
      <c r="K9" s="95"/>
      <c r="L9" s="95"/>
      <c r="M9" s="95"/>
      <c r="N9" s="95"/>
      <c r="O9" s="95"/>
      <c r="P9" s="95"/>
      <c r="Q9" s="95"/>
      <c r="R9" s="95"/>
      <c r="S9" s="95"/>
    </row>
    <row r="10" spans="1:19" s="4" customFormat="1" ht="30" customHeight="1" x14ac:dyDescent="0.2">
      <c r="A10" s="87" t="s">
        <v>263</v>
      </c>
      <c r="B10" s="88"/>
      <c r="C10" s="107"/>
      <c r="D10" s="108"/>
      <c r="E10" s="109"/>
      <c r="F10" s="110"/>
      <c r="G10" s="110"/>
      <c r="H10" s="92">
        <f t="shared" si="0"/>
        <v>0</v>
      </c>
      <c r="I10" s="93"/>
      <c r="J10" s="94">
        <f t="shared" si="1"/>
        <v>0</v>
      </c>
      <c r="K10" s="95"/>
      <c r="L10" s="95"/>
      <c r="M10" s="95"/>
      <c r="N10" s="95"/>
      <c r="O10" s="95"/>
      <c r="P10" s="95"/>
      <c r="Q10" s="95"/>
      <c r="R10" s="95"/>
      <c r="S10" s="95"/>
    </row>
    <row r="11" spans="1:19" s="4" customFormat="1" ht="30" customHeight="1" x14ac:dyDescent="0.2">
      <c r="A11" s="87" t="s">
        <v>264</v>
      </c>
      <c r="B11" s="88"/>
      <c r="C11" s="107"/>
      <c r="D11" s="108"/>
      <c r="E11" s="109"/>
      <c r="F11" s="110"/>
      <c r="G11" s="110"/>
      <c r="H11" s="92">
        <f t="shared" si="0"/>
        <v>0</v>
      </c>
      <c r="I11" s="93"/>
      <c r="J11" s="94">
        <f t="shared" si="1"/>
        <v>0</v>
      </c>
      <c r="K11" s="95"/>
      <c r="L11" s="95"/>
      <c r="M11" s="95"/>
      <c r="N11" s="95"/>
      <c r="O11" s="95"/>
      <c r="P11" s="95"/>
      <c r="Q11" s="95"/>
      <c r="R11" s="95"/>
      <c r="S11" s="95"/>
    </row>
    <row r="12" spans="1:19" s="4" customFormat="1" ht="30" customHeight="1" x14ac:dyDescent="0.2">
      <c r="A12" s="87" t="s">
        <v>265</v>
      </c>
      <c r="B12" s="88"/>
      <c r="C12" s="107"/>
      <c r="D12" s="108"/>
      <c r="E12" s="109"/>
      <c r="F12" s="110"/>
      <c r="G12" s="110"/>
      <c r="H12" s="92">
        <f t="shared" si="0"/>
        <v>0</v>
      </c>
      <c r="I12" s="93"/>
      <c r="J12" s="94">
        <f t="shared" si="1"/>
        <v>0</v>
      </c>
      <c r="K12" s="95"/>
      <c r="L12" s="95"/>
      <c r="M12" s="95"/>
      <c r="N12" s="95"/>
      <c r="O12" s="95"/>
      <c r="P12" s="95"/>
      <c r="Q12" s="95"/>
      <c r="R12" s="95"/>
      <c r="S12" s="95"/>
    </row>
    <row r="13" spans="1:19" s="4" customFormat="1" ht="30" customHeight="1" x14ac:dyDescent="0.2">
      <c r="A13" s="87" t="s">
        <v>266</v>
      </c>
      <c r="B13" s="88"/>
      <c r="C13" s="107"/>
      <c r="D13" s="108"/>
      <c r="E13" s="109"/>
      <c r="F13" s="110"/>
      <c r="G13" s="110"/>
      <c r="H13" s="92">
        <f t="shared" si="0"/>
        <v>0</v>
      </c>
      <c r="I13" s="93"/>
      <c r="J13" s="94">
        <f t="shared" si="1"/>
        <v>0</v>
      </c>
      <c r="K13" s="95"/>
      <c r="L13" s="95"/>
      <c r="M13" s="95"/>
      <c r="N13" s="95"/>
      <c r="O13" s="95"/>
      <c r="P13" s="95"/>
      <c r="Q13" s="95"/>
      <c r="R13" s="95"/>
      <c r="S13" s="95"/>
    </row>
    <row r="14" spans="1:19" s="4" customFormat="1" ht="30" customHeight="1" x14ac:dyDescent="0.2">
      <c r="A14" s="87" t="s">
        <v>267</v>
      </c>
      <c r="B14" s="88"/>
      <c r="C14" s="107"/>
      <c r="D14" s="108"/>
      <c r="E14" s="109"/>
      <c r="F14" s="110"/>
      <c r="G14" s="110"/>
      <c r="H14" s="92">
        <f t="shared" si="0"/>
        <v>0</v>
      </c>
      <c r="I14" s="93"/>
      <c r="J14" s="94">
        <f t="shared" si="1"/>
        <v>0</v>
      </c>
      <c r="K14" s="95"/>
      <c r="L14" s="95"/>
      <c r="M14" s="95"/>
      <c r="N14" s="95"/>
      <c r="O14" s="95"/>
      <c r="P14" s="95"/>
      <c r="Q14" s="95"/>
      <c r="R14" s="95"/>
      <c r="S14" s="95"/>
    </row>
    <row r="15" spans="1:19" s="4" customFormat="1" ht="30" customHeight="1" x14ac:dyDescent="0.2">
      <c r="A15" s="87" t="s">
        <v>268</v>
      </c>
      <c r="B15" s="88"/>
      <c r="C15" s="107"/>
      <c r="D15" s="108"/>
      <c r="E15" s="109"/>
      <c r="F15" s="110"/>
      <c r="G15" s="110"/>
      <c r="H15" s="92">
        <f t="shared" si="0"/>
        <v>0</v>
      </c>
      <c r="I15" s="93"/>
      <c r="J15" s="94">
        <f t="shared" si="1"/>
        <v>0</v>
      </c>
      <c r="K15" s="95"/>
      <c r="L15" s="95"/>
      <c r="M15" s="95"/>
      <c r="N15" s="95"/>
      <c r="O15" s="95"/>
      <c r="P15" s="95"/>
      <c r="Q15" s="95"/>
      <c r="R15" s="95"/>
      <c r="S15" s="95"/>
    </row>
    <row r="16" spans="1:19" s="4" customFormat="1" ht="30" customHeight="1" x14ac:dyDescent="0.2">
      <c r="A16" s="87" t="s">
        <v>269</v>
      </c>
      <c r="B16" s="88"/>
      <c r="C16" s="107"/>
      <c r="D16" s="108"/>
      <c r="E16" s="109"/>
      <c r="F16" s="110"/>
      <c r="G16" s="110"/>
      <c r="H16" s="92">
        <f t="shared" si="0"/>
        <v>0</v>
      </c>
      <c r="I16" s="93"/>
      <c r="J16" s="94">
        <f t="shared" si="1"/>
        <v>0</v>
      </c>
      <c r="K16" s="95"/>
      <c r="L16" s="95"/>
      <c r="M16" s="95"/>
      <c r="N16" s="95"/>
      <c r="O16" s="95"/>
      <c r="P16" s="95"/>
      <c r="Q16" s="95"/>
      <c r="R16" s="95"/>
      <c r="S16" s="95"/>
    </row>
    <row r="17" spans="1:19" s="4" customFormat="1" ht="30" customHeight="1" x14ac:dyDescent="0.2">
      <c r="A17" s="87" t="s">
        <v>270</v>
      </c>
      <c r="B17" s="88"/>
      <c r="C17" s="107"/>
      <c r="D17" s="108"/>
      <c r="E17" s="109"/>
      <c r="F17" s="110"/>
      <c r="G17" s="110"/>
      <c r="H17" s="92">
        <f t="shared" si="0"/>
        <v>0</v>
      </c>
      <c r="I17" s="93"/>
      <c r="J17" s="94">
        <f t="shared" si="1"/>
        <v>0</v>
      </c>
      <c r="K17" s="95"/>
      <c r="L17" s="95"/>
      <c r="M17" s="95"/>
      <c r="N17" s="95"/>
      <c r="O17" s="95"/>
      <c r="P17" s="95"/>
      <c r="Q17" s="95"/>
      <c r="R17" s="95"/>
      <c r="S17" s="95"/>
    </row>
    <row r="18" spans="1:19" s="4" customFormat="1" ht="30" customHeight="1" x14ac:dyDescent="0.2">
      <c r="A18" s="87" t="s">
        <v>271</v>
      </c>
      <c r="B18" s="88"/>
      <c r="C18" s="107"/>
      <c r="D18" s="108"/>
      <c r="E18" s="109"/>
      <c r="F18" s="110"/>
      <c r="G18" s="110"/>
      <c r="H18" s="92">
        <f t="shared" si="0"/>
        <v>0</v>
      </c>
      <c r="I18" s="93"/>
      <c r="J18" s="94">
        <f t="shared" si="1"/>
        <v>0</v>
      </c>
      <c r="K18" s="95"/>
      <c r="L18" s="95"/>
      <c r="M18" s="95"/>
      <c r="N18" s="95"/>
      <c r="O18" s="95"/>
      <c r="P18" s="95"/>
      <c r="Q18" s="95"/>
      <c r="R18" s="95"/>
      <c r="S18" s="95"/>
    </row>
    <row r="19" spans="1:19" s="4" customFormat="1" ht="30" customHeight="1" x14ac:dyDescent="0.2">
      <c r="A19" s="87" t="s">
        <v>272</v>
      </c>
      <c r="B19" s="88"/>
      <c r="C19" s="107"/>
      <c r="D19" s="108"/>
      <c r="E19" s="109"/>
      <c r="F19" s="110"/>
      <c r="G19" s="110"/>
      <c r="H19" s="92">
        <f t="shared" si="0"/>
        <v>0</v>
      </c>
      <c r="I19" s="93"/>
      <c r="J19" s="94">
        <f t="shared" si="1"/>
        <v>0</v>
      </c>
      <c r="K19" s="95"/>
      <c r="L19" s="95"/>
      <c r="M19" s="95"/>
      <c r="N19" s="95"/>
      <c r="O19" s="95"/>
      <c r="P19" s="95"/>
      <c r="Q19" s="95"/>
      <c r="R19" s="95"/>
      <c r="S19" s="95"/>
    </row>
    <row r="20" spans="1:19" s="4" customFormat="1" ht="30" customHeight="1" x14ac:dyDescent="0.2">
      <c r="A20" s="87" t="s">
        <v>273</v>
      </c>
      <c r="B20" s="88"/>
      <c r="C20" s="107"/>
      <c r="D20" s="108"/>
      <c r="E20" s="109"/>
      <c r="F20" s="110"/>
      <c r="G20" s="110"/>
      <c r="H20" s="92">
        <f t="shared" si="0"/>
        <v>0</v>
      </c>
      <c r="I20" s="93"/>
      <c r="J20" s="94">
        <f t="shared" si="1"/>
        <v>0</v>
      </c>
      <c r="K20" s="95"/>
      <c r="L20" s="95"/>
      <c r="M20" s="95"/>
      <c r="N20" s="95"/>
      <c r="O20" s="95"/>
      <c r="P20" s="95"/>
      <c r="Q20" s="95"/>
      <c r="R20" s="95"/>
      <c r="S20" s="95"/>
    </row>
    <row r="21" spans="1:19" s="4" customFormat="1" ht="30" customHeight="1" x14ac:dyDescent="0.2">
      <c r="A21" s="87" t="s">
        <v>274</v>
      </c>
      <c r="B21" s="88"/>
      <c r="C21" s="107"/>
      <c r="D21" s="108"/>
      <c r="E21" s="109"/>
      <c r="F21" s="110"/>
      <c r="G21" s="110"/>
      <c r="H21" s="92">
        <f t="shared" si="0"/>
        <v>0</v>
      </c>
      <c r="I21" s="93"/>
      <c r="J21" s="94">
        <f t="shared" si="1"/>
        <v>0</v>
      </c>
      <c r="K21" s="95"/>
      <c r="L21" s="95"/>
      <c r="M21" s="95"/>
      <c r="N21" s="95"/>
      <c r="O21" s="95"/>
      <c r="P21" s="95"/>
      <c r="Q21" s="95"/>
      <c r="R21" s="95"/>
      <c r="S21" s="95"/>
    </row>
    <row r="22" spans="1:19" s="4" customFormat="1" ht="30" customHeight="1" x14ac:dyDescent="0.2">
      <c r="A22" s="87" t="s">
        <v>275</v>
      </c>
      <c r="B22" s="88"/>
      <c r="C22" s="107"/>
      <c r="D22" s="108"/>
      <c r="E22" s="109"/>
      <c r="F22" s="110"/>
      <c r="G22" s="110"/>
      <c r="H22" s="92">
        <f t="shared" si="0"/>
        <v>0</v>
      </c>
      <c r="I22" s="93"/>
      <c r="J22" s="94">
        <f t="shared" si="1"/>
        <v>0</v>
      </c>
      <c r="K22" s="95"/>
      <c r="L22" s="95"/>
      <c r="M22" s="95"/>
      <c r="N22" s="95"/>
      <c r="O22" s="95"/>
      <c r="P22" s="95"/>
      <c r="Q22" s="95"/>
      <c r="R22" s="95"/>
      <c r="S22" s="95"/>
    </row>
    <row r="23" spans="1:19" s="4" customFormat="1" ht="30" customHeight="1" x14ac:dyDescent="0.2">
      <c r="A23" s="87" t="s">
        <v>276</v>
      </c>
      <c r="B23" s="88"/>
      <c r="C23" s="107"/>
      <c r="D23" s="108"/>
      <c r="E23" s="109"/>
      <c r="F23" s="110"/>
      <c r="G23" s="110"/>
      <c r="H23" s="92">
        <f t="shared" si="0"/>
        <v>0</v>
      </c>
      <c r="I23" s="93"/>
      <c r="J23" s="94">
        <f t="shared" si="1"/>
        <v>0</v>
      </c>
      <c r="K23" s="95"/>
      <c r="L23" s="95"/>
      <c r="M23" s="95"/>
      <c r="N23" s="95"/>
      <c r="O23" s="95"/>
      <c r="P23" s="95"/>
      <c r="Q23" s="95"/>
      <c r="R23" s="95"/>
      <c r="S23" s="95"/>
    </row>
    <row r="24" spans="1:19" s="4" customFormat="1" ht="30" customHeight="1" x14ac:dyDescent="0.2">
      <c r="A24" s="87" t="s">
        <v>277</v>
      </c>
      <c r="B24" s="88"/>
      <c r="C24" s="107"/>
      <c r="D24" s="108"/>
      <c r="E24" s="109"/>
      <c r="F24" s="110"/>
      <c r="G24" s="110"/>
      <c r="H24" s="92">
        <f t="shared" si="0"/>
        <v>0</v>
      </c>
      <c r="I24" s="93"/>
      <c r="J24" s="94">
        <f t="shared" si="1"/>
        <v>0</v>
      </c>
      <c r="K24" s="95"/>
      <c r="L24" s="95"/>
      <c r="M24" s="95"/>
      <c r="N24" s="95"/>
      <c r="O24" s="95"/>
      <c r="P24" s="95"/>
      <c r="Q24" s="95"/>
      <c r="R24" s="95"/>
      <c r="S24" s="95"/>
    </row>
    <row r="25" spans="1:19" s="4" customFormat="1" ht="30" customHeight="1" x14ac:dyDescent="0.2">
      <c r="A25" s="87" t="s">
        <v>278</v>
      </c>
      <c r="B25" s="88"/>
      <c r="C25" s="107"/>
      <c r="D25" s="108"/>
      <c r="E25" s="109"/>
      <c r="F25" s="110"/>
      <c r="G25" s="110"/>
      <c r="H25" s="92">
        <f t="shared" si="0"/>
        <v>0</v>
      </c>
      <c r="I25" s="93"/>
      <c r="J25" s="94">
        <f t="shared" si="1"/>
        <v>0</v>
      </c>
      <c r="K25" s="95"/>
      <c r="L25" s="95"/>
      <c r="M25" s="95"/>
      <c r="N25" s="95"/>
      <c r="O25" s="95"/>
      <c r="P25" s="95"/>
      <c r="Q25" s="95"/>
      <c r="R25" s="95"/>
      <c r="S25" s="95"/>
    </row>
    <row r="26" spans="1:19" s="4" customFormat="1" ht="30" customHeight="1" x14ac:dyDescent="0.2">
      <c r="A26" s="87" t="s">
        <v>279</v>
      </c>
      <c r="B26" s="88"/>
      <c r="C26" s="107"/>
      <c r="D26" s="108"/>
      <c r="E26" s="109"/>
      <c r="F26" s="110"/>
      <c r="G26" s="110"/>
      <c r="H26" s="92">
        <f t="shared" si="0"/>
        <v>0</v>
      </c>
      <c r="I26" s="93"/>
      <c r="J26" s="94">
        <f t="shared" si="1"/>
        <v>0</v>
      </c>
      <c r="K26" s="95"/>
      <c r="L26" s="95"/>
      <c r="M26" s="95"/>
      <c r="N26" s="95"/>
      <c r="O26" s="95"/>
      <c r="P26" s="95"/>
      <c r="Q26" s="95"/>
      <c r="R26" s="95"/>
      <c r="S26" s="95"/>
    </row>
    <row r="27" spans="1:19" s="4" customFormat="1" ht="30" customHeight="1" x14ac:dyDescent="0.2">
      <c r="A27" s="87" t="s">
        <v>280</v>
      </c>
      <c r="B27" s="88"/>
      <c r="C27" s="107"/>
      <c r="D27" s="108"/>
      <c r="E27" s="109"/>
      <c r="F27" s="110"/>
      <c r="G27" s="110"/>
      <c r="H27" s="92">
        <f t="shared" si="0"/>
        <v>0</v>
      </c>
      <c r="I27" s="93"/>
      <c r="J27" s="94">
        <f t="shared" si="1"/>
        <v>0</v>
      </c>
      <c r="K27" s="95"/>
      <c r="L27" s="95"/>
      <c r="M27" s="95"/>
      <c r="N27" s="95"/>
      <c r="O27" s="95"/>
      <c r="P27" s="95"/>
      <c r="Q27" s="95"/>
      <c r="R27" s="95"/>
      <c r="S27" s="95"/>
    </row>
    <row r="28" spans="1:19" s="4" customFormat="1" ht="30" customHeight="1" x14ac:dyDescent="0.2">
      <c r="A28" s="87" t="s">
        <v>281</v>
      </c>
      <c r="B28" s="88"/>
      <c r="C28" s="107"/>
      <c r="D28" s="108"/>
      <c r="E28" s="109"/>
      <c r="F28" s="110"/>
      <c r="G28" s="110"/>
      <c r="H28" s="92">
        <f t="shared" si="0"/>
        <v>0</v>
      </c>
      <c r="I28" s="93"/>
      <c r="J28" s="94">
        <f t="shared" si="1"/>
        <v>0</v>
      </c>
      <c r="K28" s="95"/>
      <c r="L28" s="95"/>
      <c r="M28" s="95"/>
      <c r="N28" s="95"/>
      <c r="O28" s="95"/>
      <c r="P28" s="95"/>
      <c r="Q28" s="95"/>
      <c r="R28" s="95"/>
      <c r="S28" s="95"/>
    </row>
    <row r="29" spans="1:19" s="4" customFormat="1" ht="30" customHeight="1" x14ac:dyDescent="0.2">
      <c r="A29" s="87" t="s">
        <v>282</v>
      </c>
      <c r="B29" s="88"/>
      <c r="C29" s="107"/>
      <c r="D29" s="108"/>
      <c r="E29" s="109"/>
      <c r="F29" s="110"/>
      <c r="G29" s="110"/>
      <c r="H29" s="92">
        <f t="shared" si="0"/>
        <v>0</v>
      </c>
      <c r="I29" s="93"/>
      <c r="J29" s="94">
        <f t="shared" si="1"/>
        <v>0</v>
      </c>
      <c r="K29" s="95"/>
      <c r="L29" s="95"/>
      <c r="M29" s="95"/>
      <c r="N29" s="95"/>
      <c r="O29" s="95"/>
      <c r="P29" s="95"/>
      <c r="Q29" s="95"/>
      <c r="R29" s="95"/>
      <c r="S29" s="95"/>
    </row>
    <row r="30" spans="1:19" s="4" customFormat="1" ht="30" customHeight="1" x14ac:dyDescent="0.2">
      <c r="A30" s="87" t="s">
        <v>283</v>
      </c>
      <c r="B30" s="88"/>
      <c r="C30" s="107"/>
      <c r="D30" s="108"/>
      <c r="E30" s="109"/>
      <c r="F30" s="110"/>
      <c r="G30" s="110"/>
      <c r="H30" s="92">
        <f t="shared" si="0"/>
        <v>0</v>
      </c>
      <c r="I30" s="93"/>
      <c r="J30" s="94">
        <f t="shared" si="1"/>
        <v>0</v>
      </c>
      <c r="K30" s="95"/>
      <c r="L30" s="95"/>
      <c r="M30" s="95"/>
      <c r="N30" s="95"/>
      <c r="O30" s="95"/>
      <c r="P30" s="95"/>
      <c r="Q30" s="95"/>
      <c r="R30" s="95"/>
      <c r="S30" s="95"/>
    </row>
    <row r="31" spans="1:19" s="4" customFormat="1" ht="30" customHeight="1" x14ac:dyDescent="0.2">
      <c r="A31" s="87" t="s">
        <v>284</v>
      </c>
      <c r="B31" s="88"/>
      <c r="C31" s="107"/>
      <c r="D31" s="108"/>
      <c r="E31" s="109"/>
      <c r="F31" s="110"/>
      <c r="G31" s="110"/>
      <c r="H31" s="92">
        <f t="shared" si="0"/>
        <v>0</v>
      </c>
      <c r="I31" s="93"/>
      <c r="J31" s="94">
        <f t="shared" si="1"/>
        <v>0</v>
      </c>
      <c r="K31" s="95"/>
      <c r="L31" s="95"/>
      <c r="M31" s="95"/>
      <c r="N31" s="95"/>
      <c r="O31" s="95"/>
      <c r="P31" s="95"/>
      <c r="Q31" s="95"/>
      <c r="R31" s="95"/>
      <c r="S31" s="95"/>
    </row>
    <row r="32" spans="1:19" s="4" customFormat="1" ht="30" customHeight="1" x14ac:dyDescent="0.2">
      <c r="A32" s="87" t="s">
        <v>285</v>
      </c>
      <c r="B32" s="88"/>
      <c r="C32" s="107"/>
      <c r="D32" s="108"/>
      <c r="E32" s="109"/>
      <c r="F32" s="110"/>
      <c r="G32" s="110"/>
      <c r="H32" s="92">
        <f t="shared" si="0"/>
        <v>0</v>
      </c>
      <c r="I32" s="93"/>
      <c r="J32" s="94">
        <f t="shared" si="1"/>
        <v>0</v>
      </c>
      <c r="K32" s="95"/>
      <c r="L32" s="95"/>
      <c r="M32" s="95"/>
      <c r="N32" s="95"/>
      <c r="O32" s="95"/>
      <c r="P32" s="95"/>
      <c r="Q32" s="95"/>
      <c r="R32" s="95"/>
      <c r="S32" s="95"/>
    </row>
    <row r="33" spans="1:19" s="4" customFormat="1" ht="30" customHeight="1" x14ac:dyDescent="0.2">
      <c r="A33" s="87" t="s">
        <v>286</v>
      </c>
      <c r="B33" s="88"/>
      <c r="C33" s="107"/>
      <c r="D33" s="108"/>
      <c r="E33" s="109"/>
      <c r="F33" s="110"/>
      <c r="G33" s="110"/>
      <c r="H33" s="92">
        <f t="shared" si="0"/>
        <v>0</v>
      </c>
      <c r="I33" s="93"/>
      <c r="J33" s="94">
        <f t="shared" si="1"/>
        <v>0</v>
      </c>
      <c r="K33" s="95"/>
      <c r="L33" s="95"/>
      <c r="M33" s="95"/>
      <c r="N33" s="95"/>
      <c r="O33" s="95"/>
      <c r="P33" s="95"/>
      <c r="Q33" s="95"/>
      <c r="R33" s="95"/>
      <c r="S33" s="95"/>
    </row>
    <row r="34" spans="1:19" s="4" customFormat="1" ht="30" customHeight="1" x14ac:dyDescent="0.2">
      <c r="A34" s="87" t="s">
        <v>287</v>
      </c>
      <c r="B34" s="88"/>
      <c r="C34" s="107"/>
      <c r="D34" s="108"/>
      <c r="E34" s="109"/>
      <c r="F34" s="110"/>
      <c r="G34" s="110"/>
      <c r="H34" s="92">
        <f t="shared" si="0"/>
        <v>0</v>
      </c>
      <c r="I34" s="93"/>
      <c r="J34" s="94">
        <f t="shared" si="1"/>
        <v>0</v>
      </c>
      <c r="K34" s="95"/>
      <c r="L34" s="95"/>
      <c r="M34" s="95"/>
      <c r="N34" s="95"/>
      <c r="O34" s="95"/>
      <c r="P34" s="95"/>
      <c r="Q34" s="95"/>
      <c r="R34" s="95"/>
      <c r="S34" s="95"/>
    </row>
    <row r="35" spans="1:19" s="4" customFormat="1" ht="30" customHeight="1" x14ac:dyDescent="0.2">
      <c r="A35" s="87" t="s">
        <v>288</v>
      </c>
      <c r="B35" s="88"/>
      <c r="C35" s="107"/>
      <c r="D35" s="108"/>
      <c r="E35" s="109"/>
      <c r="F35" s="110"/>
      <c r="G35" s="110"/>
      <c r="H35" s="92">
        <f t="shared" si="0"/>
        <v>0</v>
      </c>
      <c r="I35" s="93"/>
      <c r="J35" s="94">
        <f t="shared" si="1"/>
        <v>0</v>
      </c>
      <c r="K35" s="95"/>
      <c r="L35" s="95"/>
      <c r="M35" s="95"/>
      <c r="N35" s="95"/>
      <c r="O35" s="95"/>
      <c r="P35" s="95"/>
      <c r="Q35" s="95"/>
      <c r="R35" s="95"/>
      <c r="S35" s="95"/>
    </row>
    <row r="36" spans="1:19" s="4" customFormat="1" ht="30" customHeight="1" x14ac:dyDescent="0.2">
      <c r="A36" s="87" t="s">
        <v>289</v>
      </c>
      <c r="B36" s="88"/>
      <c r="C36" s="107"/>
      <c r="D36" s="108"/>
      <c r="E36" s="109"/>
      <c r="F36" s="110"/>
      <c r="G36" s="110"/>
      <c r="H36" s="92">
        <f t="shared" si="0"/>
        <v>0</v>
      </c>
      <c r="I36" s="93"/>
      <c r="J36" s="94">
        <f t="shared" si="1"/>
        <v>0</v>
      </c>
      <c r="K36" s="95"/>
      <c r="L36" s="95"/>
      <c r="M36" s="95"/>
      <c r="N36" s="95"/>
      <c r="O36" s="95"/>
      <c r="P36" s="95"/>
      <c r="Q36" s="95"/>
      <c r="R36" s="95"/>
      <c r="S36" s="95"/>
    </row>
    <row r="37" spans="1:19" s="4" customFormat="1" ht="30" customHeight="1" x14ac:dyDescent="0.2">
      <c r="A37" s="87" t="s">
        <v>290</v>
      </c>
      <c r="B37" s="88"/>
      <c r="C37" s="107"/>
      <c r="D37" s="108"/>
      <c r="E37" s="109"/>
      <c r="F37" s="110"/>
      <c r="G37" s="110"/>
      <c r="H37" s="92">
        <f t="shared" si="0"/>
        <v>0</v>
      </c>
      <c r="I37" s="93"/>
      <c r="J37" s="94">
        <f t="shared" si="1"/>
        <v>0</v>
      </c>
      <c r="K37" s="95"/>
      <c r="L37" s="95"/>
      <c r="M37" s="95"/>
      <c r="N37" s="95"/>
      <c r="O37" s="95"/>
      <c r="P37" s="95"/>
      <c r="Q37" s="95"/>
      <c r="R37" s="95"/>
      <c r="S37" s="95"/>
    </row>
    <row r="38" spans="1:19" s="4" customFormat="1" ht="30" customHeight="1" x14ac:dyDescent="0.2">
      <c r="A38" s="87" t="s">
        <v>291</v>
      </c>
      <c r="B38" s="88"/>
      <c r="C38" s="107"/>
      <c r="D38" s="108"/>
      <c r="E38" s="109"/>
      <c r="F38" s="110"/>
      <c r="G38" s="110"/>
      <c r="H38" s="92">
        <f t="shared" si="0"/>
        <v>0</v>
      </c>
      <c r="I38" s="93"/>
      <c r="J38" s="94">
        <f t="shared" si="1"/>
        <v>0</v>
      </c>
      <c r="K38" s="95"/>
      <c r="L38" s="95"/>
      <c r="M38" s="95"/>
      <c r="N38" s="95"/>
      <c r="O38" s="95"/>
      <c r="P38" s="95"/>
      <c r="Q38" s="95"/>
      <c r="R38" s="95"/>
      <c r="S38" s="95"/>
    </row>
    <row r="39" spans="1:19" s="4" customFormat="1" ht="30" customHeight="1" x14ac:dyDescent="0.2">
      <c r="A39" s="87" t="s">
        <v>292</v>
      </c>
      <c r="B39" s="88"/>
      <c r="C39" s="107"/>
      <c r="D39" s="108"/>
      <c r="E39" s="109"/>
      <c r="F39" s="110"/>
      <c r="G39" s="110"/>
      <c r="H39" s="92">
        <f t="shared" si="0"/>
        <v>0</v>
      </c>
      <c r="I39" s="93"/>
      <c r="J39" s="94">
        <f t="shared" si="1"/>
        <v>0</v>
      </c>
      <c r="K39" s="95"/>
      <c r="L39" s="95"/>
      <c r="M39" s="95"/>
      <c r="N39" s="95"/>
      <c r="O39" s="95"/>
      <c r="P39" s="95"/>
      <c r="Q39" s="95"/>
      <c r="R39" s="95"/>
      <c r="S39" s="95"/>
    </row>
    <row r="40" spans="1:19" s="4" customFormat="1" ht="30" customHeight="1" x14ac:dyDescent="0.2">
      <c r="A40" s="87" t="s">
        <v>293</v>
      </c>
      <c r="B40" s="88"/>
      <c r="C40" s="107"/>
      <c r="D40" s="108"/>
      <c r="E40" s="109"/>
      <c r="F40" s="110"/>
      <c r="G40" s="110"/>
      <c r="H40" s="92">
        <f t="shared" si="0"/>
        <v>0</v>
      </c>
      <c r="I40" s="93"/>
      <c r="J40" s="94">
        <f t="shared" si="1"/>
        <v>0</v>
      </c>
      <c r="K40" s="95"/>
      <c r="L40" s="95"/>
      <c r="M40" s="95"/>
      <c r="N40" s="95"/>
      <c r="O40" s="95"/>
      <c r="P40" s="95"/>
      <c r="Q40" s="95"/>
      <c r="R40" s="95"/>
      <c r="S40" s="95"/>
    </row>
    <row r="41" spans="1:19" s="4" customFormat="1" ht="30" customHeight="1" x14ac:dyDescent="0.2">
      <c r="A41" s="87" t="s">
        <v>294</v>
      </c>
      <c r="B41" s="88"/>
      <c r="C41" s="107"/>
      <c r="D41" s="108"/>
      <c r="E41" s="109"/>
      <c r="F41" s="110"/>
      <c r="G41" s="110"/>
      <c r="H41" s="92">
        <f t="shared" si="0"/>
        <v>0</v>
      </c>
      <c r="I41" s="93"/>
      <c r="J41" s="94">
        <f t="shared" si="1"/>
        <v>0</v>
      </c>
      <c r="K41" s="95"/>
      <c r="L41" s="95"/>
      <c r="M41" s="95"/>
      <c r="N41" s="95"/>
      <c r="O41" s="95"/>
      <c r="P41" s="95"/>
      <c r="Q41" s="95"/>
      <c r="R41" s="95"/>
      <c r="S41" s="95"/>
    </row>
    <row r="42" spans="1:19" s="4" customFormat="1" ht="30" customHeight="1" x14ac:dyDescent="0.2">
      <c r="A42" s="87" t="s">
        <v>295</v>
      </c>
      <c r="B42" s="88"/>
      <c r="C42" s="107"/>
      <c r="D42" s="108"/>
      <c r="E42" s="109"/>
      <c r="F42" s="110"/>
      <c r="G42" s="110"/>
      <c r="H42" s="92">
        <f t="shared" si="0"/>
        <v>0</v>
      </c>
      <c r="I42" s="93"/>
      <c r="J42" s="94">
        <f t="shared" si="1"/>
        <v>0</v>
      </c>
      <c r="K42" s="95"/>
      <c r="L42" s="95"/>
      <c r="M42" s="95"/>
      <c r="N42" s="95"/>
      <c r="O42" s="95"/>
      <c r="P42" s="95"/>
      <c r="Q42" s="95"/>
      <c r="R42" s="95"/>
      <c r="S42" s="95"/>
    </row>
    <row r="43" spans="1:19" s="4" customFormat="1" ht="30" customHeight="1" x14ac:dyDescent="0.2">
      <c r="A43" s="87" t="s">
        <v>296</v>
      </c>
      <c r="B43" s="88"/>
      <c r="C43" s="107"/>
      <c r="D43" s="108"/>
      <c r="E43" s="109"/>
      <c r="F43" s="110"/>
      <c r="G43" s="110"/>
      <c r="H43" s="92">
        <f t="shared" si="0"/>
        <v>0</v>
      </c>
      <c r="I43" s="93"/>
      <c r="J43" s="94">
        <f t="shared" si="1"/>
        <v>0</v>
      </c>
      <c r="K43" s="95"/>
      <c r="L43" s="95"/>
      <c r="M43" s="95"/>
      <c r="N43" s="95"/>
      <c r="O43" s="95"/>
      <c r="P43" s="95"/>
      <c r="Q43" s="95"/>
      <c r="R43" s="95"/>
      <c r="S43" s="95"/>
    </row>
    <row r="44" spans="1:19" s="4" customFormat="1" ht="30" customHeight="1" x14ac:dyDescent="0.2">
      <c r="A44" s="87" t="s">
        <v>297</v>
      </c>
      <c r="B44" s="88"/>
      <c r="C44" s="107"/>
      <c r="D44" s="108"/>
      <c r="E44" s="109"/>
      <c r="F44" s="110"/>
      <c r="G44" s="110"/>
      <c r="H44" s="92">
        <f t="shared" si="0"/>
        <v>0</v>
      </c>
      <c r="I44" s="93"/>
      <c r="J44" s="94">
        <f t="shared" si="1"/>
        <v>0</v>
      </c>
      <c r="K44" s="95"/>
      <c r="L44" s="95"/>
      <c r="M44" s="95"/>
      <c r="N44" s="95"/>
      <c r="O44" s="95"/>
      <c r="P44" s="95"/>
      <c r="Q44" s="95"/>
      <c r="R44" s="95"/>
      <c r="S44" s="95"/>
    </row>
    <row r="45" spans="1:19" s="4" customFormat="1" ht="30" customHeight="1" x14ac:dyDescent="0.2">
      <c r="A45" s="87" t="s">
        <v>298</v>
      </c>
      <c r="B45" s="88"/>
      <c r="C45" s="107"/>
      <c r="D45" s="108"/>
      <c r="E45" s="109"/>
      <c r="F45" s="110"/>
      <c r="G45" s="110"/>
      <c r="H45" s="92">
        <f t="shared" si="0"/>
        <v>0</v>
      </c>
      <c r="I45" s="93"/>
      <c r="J45" s="94">
        <f t="shared" si="1"/>
        <v>0</v>
      </c>
      <c r="K45" s="95"/>
      <c r="L45" s="95"/>
      <c r="M45" s="95"/>
      <c r="N45" s="95"/>
      <c r="O45" s="95"/>
      <c r="P45" s="95"/>
      <c r="Q45" s="95"/>
      <c r="R45" s="95"/>
      <c r="S45" s="95"/>
    </row>
    <row r="46" spans="1:19" s="4" customFormat="1" ht="30" customHeight="1" x14ac:dyDescent="0.2">
      <c r="A46" s="87" t="s">
        <v>299</v>
      </c>
      <c r="B46" s="88"/>
      <c r="C46" s="107"/>
      <c r="D46" s="108"/>
      <c r="E46" s="109"/>
      <c r="F46" s="110"/>
      <c r="G46" s="110"/>
      <c r="H46" s="92">
        <f t="shared" si="0"/>
        <v>0</v>
      </c>
      <c r="I46" s="93"/>
      <c r="J46" s="94">
        <f t="shared" si="1"/>
        <v>0</v>
      </c>
      <c r="K46" s="95"/>
      <c r="L46" s="95"/>
      <c r="M46" s="95"/>
      <c r="N46" s="95"/>
      <c r="O46" s="95"/>
      <c r="P46" s="95"/>
      <c r="Q46" s="95"/>
      <c r="R46" s="95"/>
      <c r="S46" s="95"/>
    </row>
    <row r="47" spans="1:19" s="4" customFormat="1" ht="30" customHeight="1" x14ac:dyDescent="0.2">
      <c r="A47" s="87" t="s">
        <v>300</v>
      </c>
      <c r="B47" s="88"/>
      <c r="C47" s="107"/>
      <c r="D47" s="108"/>
      <c r="E47" s="109"/>
      <c r="F47" s="110"/>
      <c r="G47" s="110"/>
      <c r="H47" s="92">
        <f t="shared" si="0"/>
        <v>0</v>
      </c>
      <c r="I47" s="93"/>
      <c r="J47" s="94">
        <f t="shared" si="1"/>
        <v>0</v>
      </c>
      <c r="K47" s="95"/>
      <c r="L47" s="95"/>
      <c r="M47" s="95"/>
      <c r="N47" s="95"/>
      <c r="O47" s="95"/>
      <c r="P47" s="95"/>
      <c r="Q47" s="95"/>
      <c r="R47" s="95"/>
      <c r="S47" s="95"/>
    </row>
    <row r="48" spans="1:19" s="4" customFormat="1" ht="30" customHeight="1" x14ac:dyDescent="0.2">
      <c r="A48" s="87" t="s">
        <v>301</v>
      </c>
      <c r="B48" s="88"/>
      <c r="C48" s="107"/>
      <c r="D48" s="108"/>
      <c r="E48" s="109"/>
      <c r="F48" s="110"/>
      <c r="G48" s="110"/>
      <c r="H48" s="92">
        <f t="shared" si="0"/>
        <v>0</v>
      </c>
      <c r="I48" s="93"/>
      <c r="J48" s="94">
        <f t="shared" si="1"/>
        <v>0</v>
      </c>
      <c r="K48" s="95"/>
      <c r="L48" s="95"/>
      <c r="M48" s="95"/>
      <c r="N48" s="95"/>
      <c r="O48" s="95"/>
      <c r="P48" s="95"/>
      <c r="Q48" s="95"/>
      <c r="R48" s="95"/>
      <c r="S48" s="95"/>
    </row>
    <row r="49" spans="1:19" s="4" customFormat="1" ht="30" customHeight="1" x14ac:dyDescent="0.2">
      <c r="A49" s="87" t="s">
        <v>302</v>
      </c>
      <c r="B49" s="88"/>
      <c r="C49" s="107"/>
      <c r="D49" s="108"/>
      <c r="E49" s="109"/>
      <c r="F49" s="110"/>
      <c r="G49" s="110"/>
      <c r="H49" s="92">
        <f t="shared" si="0"/>
        <v>0</v>
      </c>
      <c r="I49" s="93"/>
      <c r="J49" s="94">
        <f t="shared" si="1"/>
        <v>0</v>
      </c>
      <c r="K49" s="95"/>
      <c r="L49" s="95"/>
      <c r="M49" s="95"/>
      <c r="N49" s="95"/>
      <c r="O49" s="95"/>
      <c r="P49" s="95"/>
      <c r="Q49" s="95"/>
      <c r="R49" s="95"/>
      <c r="S49" s="95"/>
    </row>
    <row r="50" spans="1:19" s="4" customFormat="1" ht="30" customHeight="1" x14ac:dyDescent="0.2">
      <c r="A50" s="87" t="s">
        <v>303</v>
      </c>
      <c r="B50" s="88"/>
      <c r="C50" s="107"/>
      <c r="D50" s="108"/>
      <c r="E50" s="109"/>
      <c r="F50" s="110"/>
      <c r="G50" s="110"/>
      <c r="H50" s="92">
        <f t="shared" si="0"/>
        <v>0</v>
      </c>
      <c r="I50" s="93"/>
      <c r="J50" s="94">
        <f t="shared" si="1"/>
        <v>0</v>
      </c>
      <c r="K50" s="95"/>
      <c r="L50" s="95"/>
      <c r="M50" s="95"/>
      <c r="N50" s="95"/>
      <c r="O50" s="95"/>
      <c r="P50" s="95"/>
      <c r="Q50" s="95"/>
      <c r="R50" s="95"/>
      <c r="S50" s="95"/>
    </row>
    <row r="51" spans="1:19" s="4" customFormat="1" ht="30" customHeight="1" x14ac:dyDescent="0.2">
      <c r="A51" s="87" t="s">
        <v>304</v>
      </c>
      <c r="B51" s="88"/>
      <c r="C51" s="107"/>
      <c r="D51" s="108"/>
      <c r="E51" s="109"/>
      <c r="F51" s="110"/>
      <c r="G51" s="110"/>
      <c r="H51" s="92">
        <f t="shared" si="0"/>
        <v>0</v>
      </c>
      <c r="I51" s="93"/>
      <c r="J51" s="94">
        <f t="shared" si="1"/>
        <v>0</v>
      </c>
      <c r="K51" s="95"/>
      <c r="L51" s="95"/>
      <c r="M51" s="95"/>
      <c r="N51" s="95"/>
      <c r="O51" s="95"/>
      <c r="P51" s="95"/>
      <c r="Q51" s="95"/>
      <c r="R51" s="95"/>
      <c r="S51" s="95"/>
    </row>
    <row r="52" spans="1:19" s="4" customFormat="1" ht="30" customHeight="1" x14ac:dyDescent="0.2">
      <c r="A52" s="87" t="s">
        <v>305</v>
      </c>
      <c r="B52" s="88"/>
      <c r="C52" s="107"/>
      <c r="D52" s="108"/>
      <c r="E52" s="109"/>
      <c r="F52" s="110"/>
      <c r="G52" s="110"/>
      <c r="H52" s="92">
        <f t="shared" si="0"/>
        <v>0</v>
      </c>
      <c r="I52" s="93"/>
      <c r="J52" s="94">
        <f t="shared" si="1"/>
        <v>0</v>
      </c>
      <c r="K52" s="95"/>
      <c r="L52" s="95"/>
      <c r="M52" s="95"/>
      <c r="N52" s="95"/>
      <c r="O52" s="95"/>
      <c r="P52" s="95"/>
      <c r="Q52" s="95"/>
      <c r="R52" s="95"/>
      <c r="S52" s="95"/>
    </row>
    <row r="53" spans="1:19" s="4" customFormat="1" ht="30" customHeight="1" x14ac:dyDescent="0.2">
      <c r="A53" s="87" t="s">
        <v>306</v>
      </c>
      <c r="B53" s="88"/>
      <c r="C53" s="107"/>
      <c r="D53" s="108"/>
      <c r="E53" s="109"/>
      <c r="F53" s="110"/>
      <c r="G53" s="110"/>
      <c r="H53" s="92">
        <f t="shared" si="0"/>
        <v>0</v>
      </c>
      <c r="I53" s="93"/>
      <c r="J53" s="94">
        <f t="shared" si="1"/>
        <v>0</v>
      </c>
      <c r="K53" s="95"/>
      <c r="L53" s="95"/>
      <c r="M53" s="95"/>
      <c r="N53" s="95"/>
      <c r="O53" s="95"/>
      <c r="P53" s="95"/>
      <c r="Q53" s="95"/>
      <c r="R53" s="95"/>
      <c r="S53" s="95"/>
    </row>
    <row r="54" spans="1:19" s="4" customFormat="1" ht="30" customHeight="1" x14ac:dyDescent="0.2">
      <c r="A54" s="87" t="s">
        <v>307</v>
      </c>
      <c r="B54" s="88"/>
      <c r="C54" s="107"/>
      <c r="D54" s="108"/>
      <c r="E54" s="109"/>
      <c r="F54" s="110"/>
      <c r="G54" s="110"/>
      <c r="H54" s="92">
        <f t="shared" si="0"/>
        <v>0</v>
      </c>
      <c r="I54" s="93"/>
      <c r="J54" s="94">
        <f t="shared" si="1"/>
        <v>0</v>
      </c>
      <c r="K54" s="95"/>
      <c r="L54" s="95"/>
      <c r="M54" s="95"/>
      <c r="N54" s="95"/>
      <c r="O54" s="95"/>
      <c r="P54" s="95"/>
      <c r="Q54" s="95"/>
      <c r="R54" s="95"/>
      <c r="S54" s="95"/>
    </row>
    <row r="55" spans="1:19" s="4" customFormat="1" ht="30" customHeight="1" x14ac:dyDescent="0.2">
      <c r="A55" s="87" t="s">
        <v>308</v>
      </c>
      <c r="B55" s="88"/>
      <c r="C55" s="107"/>
      <c r="D55" s="108"/>
      <c r="E55" s="109"/>
      <c r="F55" s="110"/>
      <c r="G55" s="110"/>
      <c r="H55" s="92">
        <f t="shared" si="0"/>
        <v>0</v>
      </c>
      <c r="I55" s="93"/>
      <c r="J55" s="94">
        <f t="shared" si="1"/>
        <v>0</v>
      </c>
      <c r="K55" s="95"/>
      <c r="L55" s="95"/>
      <c r="M55" s="95"/>
      <c r="N55" s="95"/>
      <c r="O55" s="95"/>
      <c r="P55" s="95"/>
      <c r="Q55" s="95"/>
      <c r="R55" s="95"/>
      <c r="S55" s="95"/>
    </row>
    <row r="56" spans="1:19" s="4" customFormat="1" ht="30" customHeight="1" x14ac:dyDescent="0.2">
      <c r="A56" s="87" t="s">
        <v>309</v>
      </c>
      <c r="B56" s="88"/>
      <c r="C56" s="107"/>
      <c r="D56" s="108"/>
      <c r="E56" s="109"/>
      <c r="F56" s="110"/>
      <c r="G56" s="110"/>
      <c r="H56" s="92">
        <f t="shared" si="0"/>
        <v>0</v>
      </c>
      <c r="I56" s="93"/>
      <c r="J56" s="94">
        <f t="shared" si="1"/>
        <v>0</v>
      </c>
      <c r="K56" s="95"/>
      <c r="L56" s="95"/>
      <c r="M56" s="95"/>
      <c r="N56" s="95"/>
      <c r="O56" s="95"/>
      <c r="P56" s="95"/>
      <c r="Q56" s="95"/>
      <c r="R56" s="95"/>
      <c r="S56" s="95"/>
    </row>
    <row r="57" spans="1:19" s="4" customFormat="1" ht="30" customHeight="1" x14ac:dyDescent="0.2">
      <c r="A57" s="87" t="s">
        <v>310</v>
      </c>
      <c r="B57" s="88"/>
      <c r="C57" s="107"/>
      <c r="D57" s="108"/>
      <c r="E57" s="109"/>
      <c r="F57" s="110"/>
      <c r="G57" s="110"/>
      <c r="H57" s="92">
        <f t="shared" si="0"/>
        <v>0</v>
      </c>
      <c r="I57" s="93"/>
      <c r="J57" s="94">
        <f t="shared" si="1"/>
        <v>0</v>
      </c>
      <c r="K57" s="95"/>
      <c r="L57" s="95"/>
      <c r="M57" s="95"/>
      <c r="N57" s="95"/>
      <c r="O57" s="95"/>
      <c r="P57" s="95"/>
      <c r="Q57" s="95"/>
      <c r="R57" s="95"/>
      <c r="S57" s="95"/>
    </row>
    <row r="58" spans="1:19" s="4" customFormat="1" ht="30" customHeight="1" x14ac:dyDescent="0.2">
      <c r="A58" s="87" t="s">
        <v>311</v>
      </c>
      <c r="B58" s="88"/>
      <c r="C58" s="107"/>
      <c r="D58" s="108"/>
      <c r="E58" s="109"/>
      <c r="F58" s="110"/>
      <c r="G58" s="110"/>
      <c r="H58" s="92">
        <f t="shared" si="0"/>
        <v>0</v>
      </c>
      <c r="I58" s="93"/>
      <c r="J58" s="94">
        <f t="shared" si="1"/>
        <v>0</v>
      </c>
      <c r="K58" s="95"/>
      <c r="L58" s="95"/>
      <c r="M58" s="95"/>
      <c r="N58" s="95"/>
      <c r="O58" s="95"/>
      <c r="P58" s="95"/>
      <c r="Q58" s="95"/>
      <c r="R58" s="95"/>
      <c r="S58" s="95"/>
    </row>
    <row r="59" spans="1:19" s="4" customFormat="1" ht="30" customHeight="1" x14ac:dyDescent="0.2">
      <c r="A59" s="87" t="s">
        <v>312</v>
      </c>
      <c r="B59" s="88"/>
      <c r="C59" s="107"/>
      <c r="D59" s="108"/>
      <c r="E59" s="109"/>
      <c r="F59" s="110"/>
      <c r="G59" s="110"/>
      <c r="H59" s="92">
        <f t="shared" si="0"/>
        <v>0</v>
      </c>
      <c r="I59" s="93"/>
      <c r="J59" s="94">
        <f t="shared" si="1"/>
        <v>0</v>
      </c>
      <c r="K59" s="95"/>
      <c r="L59" s="95"/>
      <c r="M59" s="95"/>
      <c r="N59" s="95"/>
      <c r="O59" s="95"/>
      <c r="P59" s="95"/>
      <c r="Q59" s="95"/>
      <c r="R59" s="95"/>
      <c r="S59" s="95"/>
    </row>
    <row r="60" spans="1:19" s="4" customFormat="1" ht="30" customHeight="1" x14ac:dyDescent="0.2">
      <c r="A60" s="87" t="s">
        <v>313</v>
      </c>
      <c r="B60" s="88"/>
      <c r="C60" s="107"/>
      <c r="D60" s="108"/>
      <c r="E60" s="109"/>
      <c r="F60" s="110"/>
      <c r="G60" s="110"/>
      <c r="H60" s="92">
        <f t="shared" si="0"/>
        <v>0</v>
      </c>
      <c r="I60" s="93"/>
      <c r="J60" s="94">
        <f t="shared" si="1"/>
        <v>0</v>
      </c>
      <c r="K60" s="95"/>
      <c r="L60" s="95"/>
      <c r="M60" s="95"/>
      <c r="N60" s="95"/>
      <c r="O60" s="95"/>
      <c r="P60" s="95"/>
      <c r="Q60" s="95"/>
      <c r="R60" s="95"/>
      <c r="S60" s="95"/>
    </row>
    <row r="61" spans="1:19" s="4" customFormat="1" ht="30" customHeight="1" x14ac:dyDescent="0.2">
      <c r="A61" s="87" t="s">
        <v>314</v>
      </c>
      <c r="B61" s="88"/>
      <c r="C61" s="107"/>
      <c r="D61" s="108"/>
      <c r="E61" s="109"/>
      <c r="F61" s="110"/>
      <c r="G61" s="110"/>
      <c r="H61" s="92">
        <f t="shared" si="0"/>
        <v>0</v>
      </c>
      <c r="I61" s="93"/>
      <c r="J61" s="94">
        <f t="shared" si="1"/>
        <v>0</v>
      </c>
      <c r="K61" s="95"/>
      <c r="L61" s="95"/>
      <c r="M61" s="95"/>
      <c r="N61" s="95"/>
      <c r="O61" s="95"/>
      <c r="P61" s="95"/>
      <c r="Q61" s="95"/>
      <c r="R61" s="95"/>
      <c r="S61" s="95"/>
    </row>
    <row r="62" spans="1:19" s="4" customFormat="1" ht="30" customHeight="1" x14ac:dyDescent="0.2">
      <c r="A62" s="87" t="s">
        <v>315</v>
      </c>
      <c r="B62" s="88"/>
      <c r="C62" s="107"/>
      <c r="D62" s="108"/>
      <c r="E62" s="109"/>
      <c r="F62" s="110"/>
      <c r="G62" s="110"/>
      <c r="H62" s="92">
        <f t="shared" si="0"/>
        <v>0</v>
      </c>
      <c r="I62" s="93"/>
      <c r="J62" s="94">
        <f t="shared" si="1"/>
        <v>0</v>
      </c>
      <c r="K62" s="95"/>
      <c r="L62" s="95"/>
      <c r="M62" s="95"/>
      <c r="N62" s="95"/>
      <c r="O62" s="95"/>
      <c r="P62" s="95"/>
      <c r="Q62" s="95"/>
      <c r="R62" s="95"/>
      <c r="S62" s="95"/>
    </row>
    <row r="63" spans="1:19" s="4" customFormat="1" ht="30" customHeight="1" x14ac:dyDescent="0.2">
      <c r="A63" s="87" t="s">
        <v>316</v>
      </c>
      <c r="B63" s="88"/>
      <c r="C63" s="107"/>
      <c r="D63" s="108"/>
      <c r="E63" s="109"/>
      <c r="F63" s="110"/>
      <c r="G63" s="110"/>
      <c r="H63" s="92">
        <f t="shared" si="0"/>
        <v>0</v>
      </c>
      <c r="I63" s="93"/>
      <c r="J63" s="94">
        <f t="shared" si="1"/>
        <v>0</v>
      </c>
      <c r="K63" s="95"/>
      <c r="L63" s="95"/>
      <c r="M63" s="95"/>
      <c r="N63" s="95"/>
      <c r="O63" s="95"/>
      <c r="P63" s="95"/>
      <c r="Q63" s="95"/>
      <c r="R63" s="95"/>
      <c r="S63" s="95"/>
    </row>
    <row r="64" spans="1:19" s="4" customFormat="1" ht="30" customHeight="1" x14ac:dyDescent="0.2">
      <c r="A64" s="87" t="s">
        <v>317</v>
      </c>
      <c r="B64" s="88"/>
      <c r="C64" s="107"/>
      <c r="D64" s="108"/>
      <c r="E64" s="109"/>
      <c r="F64" s="110"/>
      <c r="G64" s="110"/>
      <c r="H64" s="92">
        <f t="shared" si="0"/>
        <v>0</v>
      </c>
      <c r="I64" s="93"/>
      <c r="J64" s="94">
        <f t="shared" si="1"/>
        <v>0</v>
      </c>
      <c r="K64" s="95"/>
      <c r="L64" s="95"/>
      <c r="M64" s="95"/>
      <c r="N64" s="95"/>
      <c r="O64" s="95"/>
      <c r="P64" s="95"/>
      <c r="Q64" s="95"/>
      <c r="R64" s="95"/>
      <c r="S64" s="95"/>
    </row>
    <row r="65" spans="1:19" s="4" customFormat="1" ht="30" customHeight="1" x14ac:dyDescent="0.2">
      <c r="A65" s="87" t="s">
        <v>318</v>
      </c>
      <c r="B65" s="88"/>
      <c r="C65" s="107"/>
      <c r="D65" s="108"/>
      <c r="E65" s="109"/>
      <c r="F65" s="110"/>
      <c r="G65" s="110"/>
      <c r="H65" s="92">
        <f t="shared" si="0"/>
        <v>0</v>
      </c>
      <c r="I65" s="93"/>
      <c r="J65" s="94">
        <f t="shared" si="1"/>
        <v>0</v>
      </c>
      <c r="K65" s="95"/>
      <c r="L65" s="95"/>
      <c r="M65" s="95"/>
      <c r="N65" s="95"/>
      <c r="O65" s="95"/>
      <c r="P65" s="95"/>
      <c r="Q65" s="95"/>
      <c r="R65" s="95"/>
      <c r="S65" s="95"/>
    </row>
    <row r="66" spans="1:19" s="4" customFormat="1" ht="30" customHeight="1" x14ac:dyDescent="0.2">
      <c r="A66" s="87" t="s">
        <v>319</v>
      </c>
      <c r="B66" s="88"/>
      <c r="C66" s="107"/>
      <c r="D66" s="108"/>
      <c r="E66" s="109"/>
      <c r="F66" s="110"/>
      <c r="G66" s="110"/>
      <c r="H66" s="92">
        <f t="shared" si="0"/>
        <v>0</v>
      </c>
      <c r="I66" s="93"/>
      <c r="J66" s="94">
        <f t="shared" si="1"/>
        <v>0</v>
      </c>
      <c r="K66" s="95"/>
      <c r="L66" s="95"/>
      <c r="M66" s="95"/>
      <c r="N66" s="95"/>
      <c r="O66" s="95"/>
      <c r="P66" s="95"/>
      <c r="Q66" s="95"/>
      <c r="R66" s="95"/>
      <c r="S66" s="95"/>
    </row>
    <row r="67" spans="1:19" s="4" customFormat="1" ht="30" customHeight="1" x14ac:dyDescent="0.2">
      <c r="A67" s="87" t="s">
        <v>320</v>
      </c>
      <c r="B67" s="88"/>
      <c r="C67" s="107"/>
      <c r="D67" s="108"/>
      <c r="E67" s="109"/>
      <c r="F67" s="110"/>
      <c r="G67" s="110"/>
      <c r="H67" s="92">
        <f t="shared" si="0"/>
        <v>0</v>
      </c>
      <c r="I67" s="93"/>
      <c r="J67" s="94">
        <f t="shared" si="1"/>
        <v>0</v>
      </c>
      <c r="K67" s="95"/>
      <c r="L67" s="95"/>
      <c r="M67" s="95"/>
      <c r="N67" s="95"/>
      <c r="O67" s="95"/>
      <c r="P67" s="95"/>
      <c r="Q67" s="95"/>
      <c r="R67" s="95"/>
      <c r="S67" s="95"/>
    </row>
    <row r="68" spans="1:19" s="4" customFormat="1" ht="30" customHeight="1" x14ac:dyDescent="0.2">
      <c r="A68" s="87" t="s">
        <v>321</v>
      </c>
      <c r="B68" s="88"/>
      <c r="C68" s="107"/>
      <c r="D68" s="108"/>
      <c r="E68" s="109"/>
      <c r="F68" s="110"/>
      <c r="G68" s="110"/>
      <c r="H68" s="92">
        <f t="shared" si="0"/>
        <v>0</v>
      </c>
      <c r="I68" s="93"/>
      <c r="J68" s="94">
        <f t="shared" si="1"/>
        <v>0</v>
      </c>
      <c r="K68" s="95"/>
      <c r="L68" s="95"/>
      <c r="M68" s="95"/>
      <c r="N68" s="95"/>
      <c r="O68" s="95"/>
      <c r="P68" s="95"/>
      <c r="Q68" s="95"/>
      <c r="R68" s="95"/>
      <c r="S68" s="95"/>
    </row>
    <row r="69" spans="1:19" s="4" customFormat="1" ht="30" customHeight="1" x14ac:dyDescent="0.2">
      <c r="A69" s="87" t="s">
        <v>322</v>
      </c>
      <c r="B69" s="88"/>
      <c r="C69" s="107"/>
      <c r="D69" s="108"/>
      <c r="E69" s="109"/>
      <c r="F69" s="110"/>
      <c r="G69" s="110"/>
      <c r="H69" s="92">
        <f t="shared" ref="H69:H103" si="2">F69*G69</f>
        <v>0</v>
      </c>
      <c r="I69" s="93"/>
      <c r="J69" s="94">
        <f t="shared" ref="J69:J103" si="3">D69*I69</f>
        <v>0</v>
      </c>
      <c r="K69" s="95"/>
      <c r="L69" s="95"/>
      <c r="M69" s="95"/>
      <c r="N69" s="95"/>
      <c r="O69" s="95"/>
      <c r="P69" s="95"/>
      <c r="Q69" s="95"/>
      <c r="R69" s="95"/>
      <c r="S69" s="95"/>
    </row>
    <row r="70" spans="1:19" s="4" customFormat="1" ht="30" customHeight="1" x14ac:dyDescent="0.2">
      <c r="A70" s="87" t="s">
        <v>323</v>
      </c>
      <c r="B70" s="88"/>
      <c r="C70" s="107"/>
      <c r="D70" s="108"/>
      <c r="E70" s="109"/>
      <c r="F70" s="110"/>
      <c r="G70" s="110"/>
      <c r="H70" s="92">
        <f t="shared" si="2"/>
        <v>0</v>
      </c>
      <c r="I70" s="93"/>
      <c r="J70" s="94">
        <f t="shared" si="3"/>
        <v>0</v>
      </c>
      <c r="K70" s="95"/>
      <c r="L70" s="95"/>
      <c r="M70" s="95"/>
      <c r="N70" s="95"/>
      <c r="O70" s="95"/>
      <c r="P70" s="95"/>
      <c r="Q70" s="95"/>
      <c r="R70" s="95"/>
      <c r="S70" s="95"/>
    </row>
    <row r="71" spans="1:19" s="4" customFormat="1" ht="30" customHeight="1" x14ac:dyDescent="0.2">
      <c r="A71" s="87" t="s">
        <v>324</v>
      </c>
      <c r="B71" s="88"/>
      <c r="C71" s="107"/>
      <c r="D71" s="108"/>
      <c r="E71" s="109"/>
      <c r="F71" s="110"/>
      <c r="G71" s="110"/>
      <c r="H71" s="92">
        <f t="shared" si="2"/>
        <v>0</v>
      </c>
      <c r="I71" s="93"/>
      <c r="J71" s="94">
        <f t="shared" si="3"/>
        <v>0</v>
      </c>
      <c r="K71" s="95"/>
      <c r="L71" s="95"/>
      <c r="M71" s="95"/>
      <c r="N71" s="95"/>
      <c r="O71" s="95"/>
      <c r="P71" s="95"/>
      <c r="Q71" s="95"/>
      <c r="R71" s="95"/>
      <c r="S71" s="95"/>
    </row>
    <row r="72" spans="1:19" s="4" customFormat="1" ht="30" customHeight="1" x14ac:dyDescent="0.2">
      <c r="A72" s="87" t="s">
        <v>325</v>
      </c>
      <c r="B72" s="88"/>
      <c r="C72" s="107"/>
      <c r="D72" s="108"/>
      <c r="E72" s="109"/>
      <c r="F72" s="110"/>
      <c r="G72" s="110"/>
      <c r="H72" s="92">
        <f t="shared" si="2"/>
        <v>0</v>
      </c>
      <c r="I72" s="93"/>
      <c r="J72" s="94">
        <f t="shared" si="3"/>
        <v>0</v>
      </c>
      <c r="K72" s="95"/>
      <c r="L72" s="95"/>
      <c r="M72" s="95"/>
      <c r="N72" s="95"/>
      <c r="O72" s="95"/>
      <c r="P72" s="95"/>
      <c r="Q72" s="95"/>
      <c r="R72" s="95"/>
      <c r="S72" s="95"/>
    </row>
    <row r="73" spans="1:19" s="4" customFormat="1" ht="30" customHeight="1" x14ac:dyDescent="0.2">
      <c r="A73" s="87" t="s">
        <v>326</v>
      </c>
      <c r="B73" s="88"/>
      <c r="C73" s="107"/>
      <c r="D73" s="108"/>
      <c r="E73" s="109"/>
      <c r="F73" s="110"/>
      <c r="G73" s="110"/>
      <c r="H73" s="92">
        <f t="shared" si="2"/>
        <v>0</v>
      </c>
      <c r="I73" s="93"/>
      <c r="J73" s="94">
        <f t="shared" si="3"/>
        <v>0</v>
      </c>
      <c r="K73" s="95"/>
      <c r="L73" s="95"/>
      <c r="M73" s="95"/>
      <c r="N73" s="95"/>
      <c r="O73" s="95"/>
      <c r="P73" s="95"/>
      <c r="Q73" s="95"/>
      <c r="R73" s="95"/>
      <c r="S73" s="95"/>
    </row>
    <row r="74" spans="1:19" s="4" customFormat="1" ht="30" customHeight="1" x14ac:dyDescent="0.2">
      <c r="A74" s="87" t="s">
        <v>327</v>
      </c>
      <c r="B74" s="88"/>
      <c r="C74" s="107"/>
      <c r="D74" s="108"/>
      <c r="E74" s="109"/>
      <c r="F74" s="110"/>
      <c r="G74" s="110"/>
      <c r="H74" s="92">
        <f t="shared" si="2"/>
        <v>0</v>
      </c>
      <c r="I74" s="93"/>
      <c r="J74" s="94">
        <f t="shared" si="3"/>
        <v>0</v>
      </c>
      <c r="K74" s="95"/>
      <c r="L74" s="95"/>
      <c r="M74" s="95"/>
      <c r="N74" s="95"/>
      <c r="O74" s="95"/>
      <c r="P74" s="95"/>
      <c r="Q74" s="95"/>
      <c r="R74" s="95"/>
      <c r="S74" s="95"/>
    </row>
    <row r="75" spans="1:19" s="4" customFormat="1" ht="30" customHeight="1" x14ac:dyDescent="0.2">
      <c r="A75" s="87" t="s">
        <v>328</v>
      </c>
      <c r="B75" s="88"/>
      <c r="C75" s="107"/>
      <c r="D75" s="108"/>
      <c r="E75" s="109"/>
      <c r="F75" s="110"/>
      <c r="G75" s="110"/>
      <c r="H75" s="92">
        <f t="shared" si="2"/>
        <v>0</v>
      </c>
      <c r="I75" s="93"/>
      <c r="J75" s="94">
        <f t="shared" si="3"/>
        <v>0</v>
      </c>
      <c r="K75" s="95"/>
      <c r="L75" s="95"/>
      <c r="M75" s="95"/>
      <c r="N75" s="95"/>
      <c r="O75" s="95"/>
      <c r="P75" s="95"/>
      <c r="Q75" s="95"/>
      <c r="R75" s="95"/>
      <c r="S75" s="95"/>
    </row>
    <row r="76" spans="1:19" s="4" customFormat="1" ht="30" customHeight="1" x14ac:dyDescent="0.2">
      <c r="A76" s="87" t="s">
        <v>329</v>
      </c>
      <c r="B76" s="88"/>
      <c r="C76" s="107"/>
      <c r="D76" s="108"/>
      <c r="E76" s="109"/>
      <c r="F76" s="110"/>
      <c r="G76" s="110"/>
      <c r="H76" s="92">
        <f t="shared" si="2"/>
        <v>0</v>
      </c>
      <c r="I76" s="93"/>
      <c r="J76" s="94">
        <f t="shared" si="3"/>
        <v>0</v>
      </c>
      <c r="K76" s="95"/>
      <c r="L76" s="95"/>
      <c r="M76" s="95"/>
      <c r="N76" s="95"/>
      <c r="O76" s="95"/>
      <c r="P76" s="95"/>
      <c r="Q76" s="95"/>
      <c r="R76" s="95"/>
      <c r="S76" s="95"/>
    </row>
    <row r="77" spans="1:19" s="4" customFormat="1" ht="30" customHeight="1" x14ac:dyDescent="0.2">
      <c r="A77" s="87" t="s">
        <v>330</v>
      </c>
      <c r="B77" s="88"/>
      <c r="C77" s="107"/>
      <c r="D77" s="108"/>
      <c r="E77" s="109"/>
      <c r="F77" s="110"/>
      <c r="G77" s="110"/>
      <c r="H77" s="92">
        <f t="shared" si="2"/>
        <v>0</v>
      </c>
      <c r="I77" s="93"/>
      <c r="J77" s="94">
        <f t="shared" si="3"/>
        <v>0</v>
      </c>
      <c r="K77" s="95"/>
      <c r="L77" s="95"/>
      <c r="M77" s="95"/>
      <c r="N77" s="95"/>
      <c r="O77" s="95"/>
      <c r="P77" s="95"/>
      <c r="Q77" s="95"/>
      <c r="R77" s="95"/>
      <c r="S77" s="95"/>
    </row>
    <row r="78" spans="1:19" s="4" customFormat="1" ht="30" customHeight="1" x14ac:dyDescent="0.2">
      <c r="A78" s="87" t="s">
        <v>331</v>
      </c>
      <c r="B78" s="88"/>
      <c r="C78" s="107"/>
      <c r="D78" s="108"/>
      <c r="E78" s="109"/>
      <c r="F78" s="110"/>
      <c r="G78" s="110"/>
      <c r="H78" s="92">
        <f t="shared" si="2"/>
        <v>0</v>
      </c>
      <c r="I78" s="93"/>
      <c r="J78" s="94">
        <f t="shared" si="3"/>
        <v>0</v>
      </c>
      <c r="K78" s="95"/>
      <c r="L78" s="95"/>
      <c r="M78" s="95"/>
      <c r="N78" s="95"/>
      <c r="O78" s="95"/>
      <c r="P78" s="95"/>
      <c r="Q78" s="95"/>
      <c r="R78" s="95"/>
      <c r="S78" s="95"/>
    </row>
    <row r="79" spans="1:19" s="4" customFormat="1" ht="30" customHeight="1" x14ac:dyDescent="0.2">
      <c r="A79" s="87" t="s">
        <v>332</v>
      </c>
      <c r="B79" s="88"/>
      <c r="C79" s="107"/>
      <c r="D79" s="108"/>
      <c r="E79" s="109"/>
      <c r="F79" s="110"/>
      <c r="G79" s="110"/>
      <c r="H79" s="92">
        <f t="shared" si="2"/>
        <v>0</v>
      </c>
      <c r="I79" s="93"/>
      <c r="J79" s="94">
        <f t="shared" si="3"/>
        <v>0</v>
      </c>
      <c r="K79" s="95"/>
      <c r="L79" s="95"/>
      <c r="M79" s="95"/>
      <c r="N79" s="95"/>
      <c r="O79" s="95"/>
      <c r="P79" s="95"/>
      <c r="Q79" s="95"/>
      <c r="R79" s="95"/>
      <c r="S79" s="95"/>
    </row>
    <row r="80" spans="1:19" s="4" customFormat="1" ht="30" customHeight="1" x14ac:dyDescent="0.2">
      <c r="A80" s="87" t="s">
        <v>333</v>
      </c>
      <c r="B80" s="88"/>
      <c r="C80" s="107"/>
      <c r="D80" s="108"/>
      <c r="E80" s="109"/>
      <c r="F80" s="110"/>
      <c r="G80" s="110"/>
      <c r="H80" s="92">
        <f t="shared" si="2"/>
        <v>0</v>
      </c>
      <c r="I80" s="93"/>
      <c r="J80" s="94">
        <f t="shared" si="3"/>
        <v>0</v>
      </c>
      <c r="K80" s="95"/>
      <c r="L80" s="95"/>
      <c r="M80" s="95"/>
      <c r="N80" s="95"/>
      <c r="O80" s="95"/>
      <c r="P80" s="95"/>
      <c r="Q80" s="95"/>
      <c r="R80" s="95"/>
      <c r="S80" s="95"/>
    </row>
    <row r="81" spans="1:19" s="4" customFormat="1" ht="30" customHeight="1" x14ac:dyDescent="0.2">
      <c r="A81" s="87" t="s">
        <v>334</v>
      </c>
      <c r="B81" s="88"/>
      <c r="C81" s="107"/>
      <c r="D81" s="108"/>
      <c r="E81" s="109"/>
      <c r="F81" s="110"/>
      <c r="G81" s="110"/>
      <c r="H81" s="92">
        <f t="shared" si="2"/>
        <v>0</v>
      </c>
      <c r="I81" s="93"/>
      <c r="J81" s="94">
        <f t="shared" si="3"/>
        <v>0</v>
      </c>
      <c r="K81" s="95"/>
      <c r="L81" s="95"/>
      <c r="M81" s="95"/>
      <c r="N81" s="95"/>
      <c r="O81" s="95"/>
      <c r="P81" s="95"/>
      <c r="Q81" s="95"/>
      <c r="R81" s="95"/>
      <c r="S81" s="95"/>
    </row>
    <row r="82" spans="1:19" s="4" customFormat="1" ht="30" customHeight="1" x14ac:dyDescent="0.2">
      <c r="A82" s="87" t="s">
        <v>335</v>
      </c>
      <c r="B82" s="88"/>
      <c r="C82" s="107"/>
      <c r="D82" s="108"/>
      <c r="E82" s="109"/>
      <c r="F82" s="110"/>
      <c r="G82" s="110"/>
      <c r="H82" s="92">
        <f t="shared" si="2"/>
        <v>0</v>
      </c>
      <c r="I82" s="93"/>
      <c r="J82" s="94">
        <f t="shared" si="3"/>
        <v>0</v>
      </c>
      <c r="K82" s="95"/>
      <c r="L82" s="95"/>
      <c r="M82" s="95"/>
      <c r="N82" s="95"/>
      <c r="O82" s="95"/>
      <c r="P82" s="95"/>
      <c r="Q82" s="95"/>
      <c r="R82" s="95"/>
      <c r="S82" s="95"/>
    </row>
    <row r="83" spans="1:19" s="4" customFormat="1" ht="30" customHeight="1" x14ac:dyDescent="0.2">
      <c r="A83" s="87" t="s">
        <v>336</v>
      </c>
      <c r="B83" s="88"/>
      <c r="C83" s="107"/>
      <c r="D83" s="108"/>
      <c r="E83" s="109"/>
      <c r="F83" s="110"/>
      <c r="G83" s="110"/>
      <c r="H83" s="92">
        <f t="shared" si="2"/>
        <v>0</v>
      </c>
      <c r="I83" s="93"/>
      <c r="J83" s="94">
        <f t="shared" si="3"/>
        <v>0</v>
      </c>
      <c r="K83" s="95"/>
      <c r="L83" s="95"/>
      <c r="M83" s="95"/>
      <c r="N83" s="95"/>
      <c r="O83" s="95"/>
      <c r="P83" s="95"/>
      <c r="Q83" s="95"/>
      <c r="R83" s="95"/>
      <c r="S83" s="95"/>
    </row>
    <row r="84" spans="1:19" s="4" customFormat="1" ht="30" customHeight="1" x14ac:dyDescent="0.2">
      <c r="A84" s="87" t="s">
        <v>337</v>
      </c>
      <c r="B84" s="88"/>
      <c r="C84" s="107"/>
      <c r="D84" s="108"/>
      <c r="E84" s="109"/>
      <c r="F84" s="110"/>
      <c r="G84" s="110"/>
      <c r="H84" s="92">
        <f t="shared" si="2"/>
        <v>0</v>
      </c>
      <c r="I84" s="93"/>
      <c r="J84" s="94">
        <f t="shared" si="3"/>
        <v>0</v>
      </c>
      <c r="K84" s="95"/>
      <c r="L84" s="95"/>
      <c r="M84" s="95"/>
      <c r="N84" s="95"/>
      <c r="O84" s="95"/>
      <c r="P84" s="95"/>
      <c r="Q84" s="95"/>
      <c r="R84" s="95"/>
      <c r="S84" s="95"/>
    </row>
    <row r="85" spans="1:19" s="4" customFormat="1" ht="30" customHeight="1" x14ac:dyDescent="0.2">
      <c r="A85" s="87" t="s">
        <v>338</v>
      </c>
      <c r="B85" s="88"/>
      <c r="C85" s="107"/>
      <c r="D85" s="108"/>
      <c r="E85" s="109"/>
      <c r="F85" s="110"/>
      <c r="G85" s="110"/>
      <c r="H85" s="92">
        <f t="shared" si="2"/>
        <v>0</v>
      </c>
      <c r="I85" s="93"/>
      <c r="J85" s="94">
        <f t="shared" si="3"/>
        <v>0</v>
      </c>
      <c r="K85" s="95"/>
      <c r="L85" s="95"/>
      <c r="M85" s="95"/>
      <c r="N85" s="95"/>
      <c r="O85" s="95"/>
      <c r="P85" s="95"/>
      <c r="Q85" s="95"/>
      <c r="R85" s="95"/>
      <c r="S85" s="95"/>
    </row>
    <row r="86" spans="1:19" s="4" customFormat="1" ht="30" customHeight="1" x14ac:dyDescent="0.2">
      <c r="A86" s="87" t="s">
        <v>339</v>
      </c>
      <c r="B86" s="88"/>
      <c r="C86" s="107"/>
      <c r="D86" s="108"/>
      <c r="E86" s="109"/>
      <c r="F86" s="110"/>
      <c r="G86" s="110"/>
      <c r="H86" s="92">
        <f t="shared" si="2"/>
        <v>0</v>
      </c>
      <c r="I86" s="93"/>
      <c r="J86" s="94">
        <f t="shared" si="3"/>
        <v>0</v>
      </c>
      <c r="K86" s="95"/>
      <c r="L86" s="95"/>
      <c r="M86" s="95"/>
      <c r="N86" s="95"/>
      <c r="O86" s="95"/>
      <c r="P86" s="95"/>
      <c r="Q86" s="95"/>
      <c r="R86" s="95"/>
      <c r="S86" s="95"/>
    </row>
    <row r="87" spans="1:19" s="4" customFormat="1" ht="30" customHeight="1" x14ac:dyDescent="0.2">
      <c r="A87" s="87" t="s">
        <v>340</v>
      </c>
      <c r="B87" s="88"/>
      <c r="C87" s="107"/>
      <c r="D87" s="108"/>
      <c r="E87" s="109"/>
      <c r="F87" s="110"/>
      <c r="G87" s="110"/>
      <c r="H87" s="92">
        <f t="shared" si="2"/>
        <v>0</v>
      </c>
      <c r="I87" s="93"/>
      <c r="J87" s="94">
        <f t="shared" si="3"/>
        <v>0</v>
      </c>
      <c r="K87" s="95"/>
      <c r="L87" s="95"/>
      <c r="M87" s="95"/>
      <c r="N87" s="95"/>
      <c r="O87" s="95"/>
      <c r="P87" s="95"/>
      <c r="Q87" s="95"/>
      <c r="R87" s="95"/>
      <c r="S87" s="95"/>
    </row>
    <row r="88" spans="1:19" s="4" customFormat="1" ht="30" customHeight="1" x14ac:dyDescent="0.2">
      <c r="A88" s="87" t="s">
        <v>341</v>
      </c>
      <c r="B88" s="88"/>
      <c r="C88" s="107"/>
      <c r="D88" s="108"/>
      <c r="E88" s="109"/>
      <c r="F88" s="110"/>
      <c r="G88" s="110"/>
      <c r="H88" s="92">
        <f t="shared" si="2"/>
        <v>0</v>
      </c>
      <c r="I88" s="93"/>
      <c r="J88" s="94">
        <f t="shared" si="3"/>
        <v>0</v>
      </c>
      <c r="K88" s="95"/>
      <c r="L88" s="95"/>
      <c r="M88" s="95"/>
      <c r="N88" s="95"/>
      <c r="O88" s="95"/>
      <c r="P88" s="95"/>
      <c r="Q88" s="95"/>
      <c r="R88" s="95"/>
      <c r="S88" s="95"/>
    </row>
    <row r="89" spans="1:19" s="4" customFormat="1" ht="30" customHeight="1" x14ac:dyDescent="0.2">
      <c r="A89" s="87" t="s">
        <v>342</v>
      </c>
      <c r="B89" s="88"/>
      <c r="C89" s="107"/>
      <c r="D89" s="108"/>
      <c r="E89" s="109"/>
      <c r="F89" s="110"/>
      <c r="G89" s="110"/>
      <c r="H89" s="92">
        <f t="shared" si="2"/>
        <v>0</v>
      </c>
      <c r="I89" s="93"/>
      <c r="J89" s="94">
        <f t="shared" si="3"/>
        <v>0</v>
      </c>
      <c r="K89" s="95"/>
      <c r="L89" s="95"/>
      <c r="M89" s="95"/>
      <c r="N89" s="95"/>
      <c r="O89" s="95"/>
      <c r="P89" s="95"/>
      <c r="Q89" s="95"/>
      <c r="R89" s="95"/>
      <c r="S89" s="95"/>
    </row>
    <row r="90" spans="1:19" s="4" customFormat="1" ht="30" customHeight="1" x14ac:dyDescent="0.2">
      <c r="A90" s="87" t="s">
        <v>343</v>
      </c>
      <c r="B90" s="88"/>
      <c r="C90" s="107"/>
      <c r="D90" s="108"/>
      <c r="E90" s="109"/>
      <c r="F90" s="110"/>
      <c r="G90" s="110"/>
      <c r="H90" s="92">
        <f t="shared" si="2"/>
        <v>0</v>
      </c>
      <c r="I90" s="93"/>
      <c r="J90" s="94">
        <f t="shared" si="3"/>
        <v>0</v>
      </c>
      <c r="K90" s="95"/>
      <c r="L90" s="95"/>
      <c r="M90" s="95"/>
      <c r="N90" s="95"/>
      <c r="O90" s="95"/>
      <c r="P90" s="95"/>
      <c r="Q90" s="95"/>
      <c r="R90" s="95"/>
      <c r="S90" s="95"/>
    </row>
    <row r="91" spans="1:19" s="4" customFormat="1" ht="30" customHeight="1" x14ac:dyDescent="0.2">
      <c r="A91" s="87" t="s">
        <v>344</v>
      </c>
      <c r="B91" s="88"/>
      <c r="C91" s="107"/>
      <c r="D91" s="108"/>
      <c r="E91" s="109"/>
      <c r="F91" s="110"/>
      <c r="G91" s="110"/>
      <c r="H91" s="92">
        <f t="shared" si="2"/>
        <v>0</v>
      </c>
      <c r="I91" s="93"/>
      <c r="J91" s="94">
        <f t="shared" si="3"/>
        <v>0</v>
      </c>
      <c r="K91" s="95"/>
      <c r="L91" s="95"/>
      <c r="M91" s="95"/>
      <c r="N91" s="95"/>
      <c r="O91" s="95"/>
      <c r="P91" s="95"/>
      <c r="Q91" s="95"/>
      <c r="R91" s="95"/>
      <c r="S91" s="95"/>
    </row>
    <row r="92" spans="1:19" s="4" customFormat="1" ht="30" customHeight="1" x14ac:dyDescent="0.2">
      <c r="A92" s="87" t="s">
        <v>345</v>
      </c>
      <c r="B92" s="88"/>
      <c r="C92" s="107"/>
      <c r="D92" s="108"/>
      <c r="E92" s="109"/>
      <c r="F92" s="110"/>
      <c r="G92" s="110"/>
      <c r="H92" s="92">
        <f t="shared" si="2"/>
        <v>0</v>
      </c>
      <c r="I92" s="93"/>
      <c r="J92" s="94">
        <f t="shared" si="3"/>
        <v>0</v>
      </c>
      <c r="K92" s="95"/>
      <c r="L92" s="95"/>
      <c r="M92" s="95"/>
      <c r="N92" s="95"/>
      <c r="O92" s="95"/>
      <c r="P92" s="95"/>
      <c r="Q92" s="95"/>
      <c r="R92" s="95"/>
      <c r="S92" s="95"/>
    </row>
    <row r="93" spans="1:19" s="4" customFormat="1" ht="30" customHeight="1" x14ac:dyDescent="0.2">
      <c r="A93" s="87" t="s">
        <v>346</v>
      </c>
      <c r="B93" s="88"/>
      <c r="C93" s="107"/>
      <c r="D93" s="108"/>
      <c r="E93" s="109"/>
      <c r="F93" s="110"/>
      <c r="G93" s="110"/>
      <c r="H93" s="92">
        <f t="shared" si="2"/>
        <v>0</v>
      </c>
      <c r="I93" s="93"/>
      <c r="J93" s="94">
        <f t="shared" si="3"/>
        <v>0</v>
      </c>
      <c r="K93" s="95"/>
      <c r="L93" s="95"/>
      <c r="M93" s="95"/>
      <c r="N93" s="95"/>
      <c r="O93" s="95"/>
      <c r="P93" s="95"/>
      <c r="Q93" s="95"/>
      <c r="R93" s="95"/>
      <c r="S93" s="95"/>
    </row>
    <row r="94" spans="1:19" s="4" customFormat="1" ht="30" customHeight="1" x14ac:dyDescent="0.2">
      <c r="A94" s="87" t="s">
        <v>347</v>
      </c>
      <c r="B94" s="88"/>
      <c r="C94" s="107"/>
      <c r="D94" s="108"/>
      <c r="E94" s="109"/>
      <c r="F94" s="110"/>
      <c r="G94" s="110"/>
      <c r="H94" s="92">
        <f t="shared" si="2"/>
        <v>0</v>
      </c>
      <c r="I94" s="93"/>
      <c r="J94" s="94">
        <f t="shared" si="3"/>
        <v>0</v>
      </c>
      <c r="K94" s="95"/>
      <c r="L94" s="95"/>
      <c r="M94" s="95"/>
      <c r="N94" s="95"/>
      <c r="O94" s="95"/>
      <c r="P94" s="95"/>
      <c r="Q94" s="95"/>
      <c r="R94" s="95"/>
      <c r="S94" s="95"/>
    </row>
    <row r="95" spans="1:19" s="4" customFormat="1" ht="30" customHeight="1" x14ac:dyDescent="0.2">
      <c r="A95" s="87" t="s">
        <v>348</v>
      </c>
      <c r="B95" s="88"/>
      <c r="C95" s="107"/>
      <c r="D95" s="108"/>
      <c r="E95" s="109"/>
      <c r="F95" s="110"/>
      <c r="G95" s="110"/>
      <c r="H95" s="92">
        <f t="shared" si="2"/>
        <v>0</v>
      </c>
      <c r="I95" s="93"/>
      <c r="J95" s="94">
        <f t="shared" si="3"/>
        <v>0</v>
      </c>
      <c r="K95" s="95"/>
      <c r="L95" s="95"/>
      <c r="M95" s="95"/>
      <c r="N95" s="95"/>
      <c r="O95" s="95"/>
      <c r="P95" s="95"/>
      <c r="Q95" s="95"/>
      <c r="R95" s="95"/>
      <c r="S95" s="95"/>
    </row>
    <row r="96" spans="1:19" s="4" customFormat="1" ht="30" customHeight="1" x14ac:dyDescent="0.2">
      <c r="A96" s="87" t="s">
        <v>349</v>
      </c>
      <c r="B96" s="88"/>
      <c r="C96" s="107"/>
      <c r="D96" s="108"/>
      <c r="E96" s="109"/>
      <c r="F96" s="110"/>
      <c r="G96" s="110"/>
      <c r="H96" s="92">
        <f t="shared" si="2"/>
        <v>0</v>
      </c>
      <c r="I96" s="93"/>
      <c r="J96" s="94">
        <f t="shared" si="3"/>
        <v>0</v>
      </c>
      <c r="K96" s="95"/>
      <c r="L96" s="95"/>
      <c r="M96" s="95"/>
      <c r="N96" s="95"/>
      <c r="O96" s="95"/>
      <c r="P96" s="95"/>
      <c r="Q96" s="95"/>
      <c r="R96" s="95"/>
      <c r="S96" s="95"/>
    </row>
    <row r="97" spans="1:19" s="4" customFormat="1" ht="30" customHeight="1" x14ac:dyDescent="0.2">
      <c r="A97" s="87" t="s">
        <v>350</v>
      </c>
      <c r="B97" s="88"/>
      <c r="C97" s="107"/>
      <c r="D97" s="108"/>
      <c r="E97" s="109"/>
      <c r="F97" s="110"/>
      <c r="G97" s="110"/>
      <c r="H97" s="92">
        <f t="shared" si="2"/>
        <v>0</v>
      </c>
      <c r="I97" s="93"/>
      <c r="J97" s="94">
        <f t="shared" si="3"/>
        <v>0</v>
      </c>
      <c r="K97" s="95"/>
      <c r="L97" s="95"/>
      <c r="M97" s="95"/>
      <c r="N97" s="95"/>
      <c r="O97" s="95"/>
      <c r="P97" s="95"/>
      <c r="Q97" s="95"/>
      <c r="R97" s="95"/>
      <c r="S97" s="95"/>
    </row>
    <row r="98" spans="1:19" s="4" customFormat="1" ht="30" customHeight="1" x14ac:dyDescent="0.2">
      <c r="A98" s="87" t="s">
        <v>351</v>
      </c>
      <c r="B98" s="88"/>
      <c r="C98" s="107"/>
      <c r="D98" s="108"/>
      <c r="E98" s="109"/>
      <c r="F98" s="110"/>
      <c r="G98" s="110"/>
      <c r="H98" s="92">
        <f t="shared" si="2"/>
        <v>0</v>
      </c>
      <c r="I98" s="93"/>
      <c r="J98" s="94">
        <f t="shared" si="3"/>
        <v>0</v>
      </c>
      <c r="K98" s="95"/>
      <c r="L98" s="95"/>
      <c r="M98" s="95"/>
      <c r="N98" s="95"/>
      <c r="O98" s="95"/>
      <c r="P98" s="95"/>
      <c r="Q98" s="95"/>
      <c r="R98" s="95"/>
      <c r="S98" s="95"/>
    </row>
    <row r="99" spans="1:19" s="4" customFormat="1" ht="30" customHeight="1" x14ac:dyDescent="0.2">
      <c r="A99" s="87" t="s">
        <v>352</v>
      </c>
      <c r="B99" s="88"/>
      <c r="C99" s="107"/>
      <c r="D99" s="108"/>
      <c r="E99" s="109"/>
      <c r="F99" s="110"/>
      <c r="G99" s="110"/>
      <c r="H99" s="92">
        <f t="shared" si="2"/>
        <v>0</v>
      </c>
      <c r="I99" s="93"/>
      <c r="J99" s="94">
        <f t="shared" si="3"/>
        <v>0</v>
      </c>
      <c r="K99" s="95"/>
      <c r="L99" s="95"/>
      <c r="M99" s="95"/>
      <c r="N99" s="95"/>
      <c r="O99" s="95"/>
      <c r="P99" s="95"/>
      <c r="Q99" s="95"/>
      <c r="R99" s="95"/>
      <c r="S99" s="95"/>
    </row>
    <row r="100" spans="1:19" s="4" customFormat="1" ht="30" customHeight="1" x14ac:dyDescent="0.2">
      <c r="A100" s="87" t="s">
        <v>353</v>
      </c>
      <c r="B100" s="88"/>
      <c r="C100" s="107"/>
      <c r="D100" s="108"/>
      <c r="E100" s="109"/>
      <c r="F100" s="110"/>
      <c r="G100" s="110"/>
      <c r="H100" s="92">
        <f t="shared" si="2"/>
        <v>0</v>
      </c>
      <c r="I100" s="93"/>
      <c r="J100" s="94">
        <f t="shared" si="3"/>
        <v>0</v>
      </c>
      <c r="K100" s="95"/>
      <c r="L100" s="95"/>
      <c r="M100" s="95"/>
      <c r="N100" s="95"/>
      <c r="O100" s="95"/>
      <c r="P100" s="95"/>
      <c r="Q100" s="95"/>
      <c r="R100" s="95"/>
      <c r="S100" s="95"/>
    </row>
    <row r="101" spans="1:19" s="4" customFormat="1" ht="30" customHeight="1" x14ac:dyDescent="0.2">
      <c r="A101" s="87" t="s">
        <v>354</v>
      </c>
      <c r="B101" s="88"/>
      <c r="C101" s="107"/>
      <c r="D101" s="108"/>
      <c r="E101" s="109"/>
      <c r="F101" s="110"/>
      <c r="G101" s="110"/>
      <c r="H101" s="92">
        <f t="shared" si="2"/>
        <v>0</v>
      </c>
      <c r="I101" s="93"/>
      <c r="J101" s="94">
        <f t="shared" si="3"/>
        <v>0</v>
      </c>
      <c r="K101" s="95"/>
      <c r="L101" s="95"/>
      <c r="M101" s="95"/>
      <c r="N101" s="95"/>
      <c r="O101" s="95"/>
      <c r="P101" s="95"/>
      <c r="Q101" s="95"/>
      <c r="R101" s="95"/>
      <c r="S101" s="95"/>
    </row>
    <row r="102" spans="1:19" s="4" customFormat="1" ht="30" customHeight="1" x14ac:dyDescent="0.2">
      <c r="A102" s="87" t="s">
        <v>355</v>
      </c>
      <c r="B102" s="88"/>
      <c r="C102" s="107"/>
      <c r="D102" s="108"/>
      <c r="E102" s="109"/>
      <c r="F102" s="110"/>
      <c r="G102" s="110"/>
      <c r="H102" s="92">
        <f t="shared" si="2"/>
        <v>0</v>
      </c>
      <c r="I102" s="93"/>
      <c r="J102" s="94">
        <f t="shared" si="3"/>
        <v>0</v>
      </c>
      <c r="K102" s="95"/>
      <c r="L102" s="95"/>
      <c r="M102" s="95"/>
      <c r="N102" s="95"/>
      <c r="O102" s="95"/>
      <c r="P102" s="95"/>
      <c r="Q102" s="95"/>
      <c r="R102" s="95"/>
      <c r="S102" s="95"/>
    </row>
    <row r="103" spans="1:19" s="4" customFormat="1" ht="30" customHeight="1" x14ac:dyDescent="0.2">
      <c r="A103" s="87" t="s">
        <v>356</v>
      </c>
      <c r="B103" s="88"/>
      <c r="C103" s="107"/>
      <c r="D103" s="108"/>
      <c r="E103" s="109"/>
      <c r="F103" s="110"/>
      <c r="G103" s="110"/>
      <c r="H103" s="92">
        <f t="shared" si="2"/>
        <v>0</v>
      </c>
      <c r="I103" s="93"/>
      <c r="J103" s="94">
        <f t="shared" si="3"/>
        <v>0</v>
      </c>
      <c r="K103" s="95"/>
      <c r="L103" s="95"/>
      <c r="M103" s="95"/>
      <c r="N103" s="95"/>
      <c r="O103" s="95"/>
      <c r="P103" s="95"/>
      <c r="Q103" s="95"/>
      <c r="R103" s="95"/>
      <c r="S103" s="95"/>
    </row>
  </sheetData>
  <sheetProtection algorithmName="SHA-512" hashValue="to7wgeJB2CadKmGHf7yLN6BI3iFb44t0lKgQGFbeXvE7V0JRNUx4MLZzkM6U6l9fbuYLfXXMJqy2sK82Fimvlw==" saltValue="5wp1b/CmfvNztD6uTHkYsw=="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pageMargins left="0.7" right="0.7" top="0.75" bottom="0.75" header="0.3" footer="0.3"/>
  <pageSetup scale="8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EF5A67F8-E25F-4D83-B896-4516CBC815BA}">
            <xm:f>Cover!$C$10</xm:f>
            <x14:dxf>
              <font>
                <color rgb="FFFF0000"/>
              </font>
            </x14:dxf>
          </x14:cfRule>
          <xm:sqref>D4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'DROP-DOWNS'!$F$2:$F$15</xm:f>
          </x14:formula1>
          <xm:sqref>B5:B103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Z93"/>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549" t="s">
        <v>382</v>
      </c>
      <c r="C3" s="550"/>
      <c r="D3" s="550"/>
      <c r="E3" s="550"/>
      <c r="F3" s="550"/>
      <c r="G3" s="550"/>
      <c r="H3" s="550"/>
      <c r="I3" s="550"/>
      <c r="J3" s="550"/>
      <c r="K3" s="550"/>
      <c r="L3" s="550"/>
      <c r="M3" s="550"/>
      <c r="N3" s="550"/>
      <c r="O3" s="550"/>
      <c r="P3" s="550"/>
      <c r="Q3" s="550"/>
      <c r="R3" s="551"/>
      <c r="S3" s="114"/>
      <c r="T3" s="114"/>
      <c r="U3" s="114"/>
      <c r="V3" s="114"/>
      <c r="W3" s="114"/>
    </row>
    <row r="4" spans="1:24" ht="29.45" customHeight="1" x14ac:dyDescent="0.3">
      <c r="A4" s="114"/>
      <c r="B4" s="404" t="s">
        <v>393</v>
      </c>
      <c r="C4" s="405"/>
      <c r="D4" s="405"/>
      <c r="E4" s="405"/>
      <c r="F4" s="405"/>
      <c r="G4" s="405"/>
      <c r="H4" s="405"/>
      <c r="I4" s="405"/>
      <c r="J4" s="405"/>
      <c r="K4" s="405"/>
      <c r="L4" s="405"/>
      <c r="M4" s="405"/>
      <c r="N4" s="405"/>
      <c r="O4" s="405"/>
      <c r="P4" s="405"/>
      <c r="Q4" s="405"/>
      <c r="R4" s="406"/>
      <c r="S4" s="114"/>
      <c r="T4" s="114"/>
      <c r="U4" s="114"/>
      <c r="V4" s="114"/>
      <c r="W4" s="114"/>
    </row>
    <row r="5" spans="1:24" ht="8.2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row>
    <row r="6" spans="1:24" ht="21" customHeight="1" x14ac:dyDescent="0.3">
      <c r="A6" s="114"/>
      <c r="B6" s="487" t="s">
        <v>381</v>
      </c>
      <c r="C6" s="487"/>
      <c r="D6" s="365"/>
      <c r="E6" s="114"/>
      <c r="F6" s="114"/>
      <c r="G6" s="114"/>
      <c r="H6" s="114"/>
      <c r="I6" s="114"/>
      <c r="J6" s="114"/>
      <c r="K6" s="114"/>
      <c r="L6" s="114"/>
      <c r="M6" s="114"/>
      <c r="N6" s="114"/>
      <c r="O6" s="114"/>
      <c r="P6" s="114"/>
      <c r="Q6" s="114"/>
      <c r="R6" s="114"/>
      <c r="S6" s="114"/>
      <c r="T6" s="114"/>
      <c r="U6" s="114"/>
      <c r="V6" s="114"/>
      <c r="W6" s="114"/>
    </row>
    <row r="7" spans="1:24" ht="8.2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row>
    <row r="8" spans="1:24" x14ac:dyDescent="0.3">
      <c r="A8" s="114"/>
      <c r="B8" s="407" t="s">
        <v>120</v>
      </c>
      <c r="C8" s="407"/>
      <c r="D8" s="245"/>
      <c r="E8" s="114"/>
      <c r="F8" s="114"/>
      <c r="G8" s="114"/>
      <c r="H8" s="114"/>
      <c r="I8" s="114"/>
      <c r="J8" s="114"/>
      <c r="K8" s="114"/>
      <c r="L8" s="114"/>
      <c r="M8" s="114"/>
      <c r="N8" s="114"/>
      <c r="O8" s="114"/>
      <c r="P8" s="114"/>
      <c r="Q8" s="114"/>
      <c r="R8" s="114"/>
      <c r="S8" s="114"/>
      <c r="T8" s="114"/>
      <c r="U8" s="114"/>
      <c r="V8" s="114"/>
      <c r="W8" s="114"/>
    </row>
    <row r="9" spans="1:24" ht="9"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row>
    <row r="10" spans="1:24" ht="15.75" customHeight="1" x14ac:dyDescent="0.3">
      <c r="A10" s="114"/>
      <c r="B10" s="408" t="s">
        <v>45</v>
      </c>
      <c r="C10" s="409"/>
      <c r="D10" s="409"/>
      <c r="E10" s="409"/>
      <c r="F10" s="409"/>
      <c r="G10" s="409"/>
      <c r="H10" s="409"/>
      <c r="I10" s="409"/>
      <c r="J10" s="409"/>
      <c r="K10" s="409"/>
      <c r="L10" s="409"/>
      <c r="M10" s="409"/>
      <c r="N10" s="409"/>
      <c r="O10" s="409"/>
      <c r="P10" s="409"/>
      <c r="Q10" s="409"/>
      <c r="R10" s="410"/>
      <c r="S10" s="114"/>
      <c r="T10" s="114"/>
      <c r="U10" s="114"/>
      <c r="V10" s="114"/>
      <c r="W10" s="114"/>
    </row>
    <row r="11" spans="1:24" ht="54" customHeight="1" x14ac:dyDescent="0.3">
      <c r="A11" s="114"/>
      <c r="B11" s="417" t="s">
        <v>46</v>
      </c>
      <c r="C11" s="418"/>
      <c r="D11" s="417" t="s">
        <v>47</v>
      </c>
      <c r="E11" s="419"/>
      <c r="F11" s="419"/>
      <c r="G11" s="418"/>
      <c r="H11" s="337" t="s">
        <v>115</v>
      </c>
      <c r="I11" s="337" t="s">
        <v>117</v>
      </c>
      <c r="J11" s="337" t="s">
        <v>118</v>
      </c>
      <c r="K11" s="337"/>
      <c r="L11" s="338" t="s">
        <v>48</v>
      </c>
      <c r="M11" s="338" t="s">
        <v>49</v>
      </c>
      <c r="N11" s="338" t="s">
        <v>1</v>
      </c>
      <c r="O11" s="338" t="s">
        <v>76</v>
      </c>
      <c r="P11" s="338" t="s">
        <v>4</v>
      </c>
      <c r="Q11" s="338" t="s">
        <v>119</v>
      </c>
      <c r="R11" s="338" t="s">
        <v>50</v>
      </c>
      <c r="S11" s="114"/>
      <c r="T11" s="114"/>
      <c r="U11" s="114"/>
      <c r="V11" s="114"/>
      <c r="W11" s="114"/>
    </row>
    <row r="12" spans="1:24" s="13" customFormat="1" ht="78.599999999999994" customHeight="1" x14ac:dyDescent="0.3">
      <c r="A12" s="114"/>
      <c r="B12" s="391"/>
      <c r="C12" s="392"/>
      <c r="D12" s="393"/>
      <c r="E12" s="394"/>
      <c r="F12" s="394"/>
      <c r="G12" s="395"/>
      <c r="H12" s="339"/>
      <c r="I12" s="339"/>
      <c r="J12" s="339"/>
      <c r="K12" s="337"/>
      <c r="L12" s="121"/>
      <c r="M12" s="122"/>
      <c r="N12" s="361" t="e">
        <f>L12/$D$8</f>
        <v>#DIV/0!</v>
      </c>
      <c r="O12" s="124">
        <f>L12*M12</f>
        <v>0</v>
      </c>
      <c r="P12" s="125"/>
      <c r="Q12" s="124">
        <f>O12*P12</f>
        <v>0</v>
      </c>
      <c r="R12" s="126">
        <f>ROUND(O12,0)</f>
        <v>0</v>
      </c>
      <c r="S12" s="114"/>
      <c r="T12" s="114"/>
      <c r="U12" s="114"/>
      <c r="V12" s="114"/>
      <c r="W12" s="114"/>
    </row>
    <row r="13" spans="1:24" s="13" customFormat="1" ht="78.599999999999994" customHeight="1" x14ac:dyDescent="0.3">
      <c r="A13" s="114"/>
      <c r="B13" s="391"/>
      <c r="C13" s="392"/>
      <c r="D13" s="393"/>
      <c r="E13" s="394"/>
      <c r="F13" s="394"/>
      <c r="G13" s="395"/>
      <c r="H13" s="339"/>
      <c r="I13" s="339"/>
      <c r="J13" s="339"/>
      <c r="K13" s="337"/>
      <c r="L13" s="121"/>
      <c r="M13" s="122"/>
      <c r="N13" s="361" t="e">
        <f t="shared" ref="N13:N14" si="0">L13/$D$8</f>
        <v>#DIV/0!</v>
      </c>
      <c r="O13" s="124">
        <f>L13*M13</f>
        <v>0</v>
      </c>
      <c r="P13" s="125"/>
      <c r="Q13" s="124">
        <f>O13*P13</f>
        <v>0</v>
      </c>
      <c r="R13" s="126">
        <f t="shared" ref="R13:R14" si="1">ROUND(O13,0)</f>
        <v>0</v>
      </c>
      <c r="S13" s="114"/>
      <c r="T13" s="114"/>
      <c r="U13" s="114"/>
      <c r="V13" s="114"/>
      <c r="W13" s="114"/>
    </row>
    <row r="14" spans="1:24" s="13" customFormat="1" ht="78.599999999999994" customHeight="1" x14ac:dyDescent="0.3">
      <c r="A14" s="114"/>
      <c r="B14" s="391"/>
      <c r="C14" s="392"/>
      <c r="D14" s="393"/>
      <c r="E14" s="394"/>
      <c r="F14" s="394"/>
      <c r="G14" s="395"/>
      <c r="H14" s="339"/>
      <c r="I14" s="339"/>
      <c r="J14" s="339"/>
      <c r="K14" s="337"/>
      <c r="L14" s="121"/>
      <c r="M14" s="122"/>
      <c r="N14" s="361" t="e">
        <f t="shared" si="0"/>
        <v>#DIV/0!</v>
      </c>
      <c r="O14" s="124">
        <f>L14*M14</f>
        <v>0</v>
      </c>
      <c r="P14" s="125"/>
      <c r="Q14" s="124">
        <f>O14*P14</f>
        <v>0</v>
      </c>
      <c r="R14" s="126">
        <f t="shared" si="1"/>
        <v>0</v>
      </c>
      <c r="S14" s="114"/>
      <c r="T14" s="114" t="s">
        <v>385</v>
      </c>
      <c r="U14" s="114"/>
      <c r="V14" s="114"/>
      <c r="W14" s="114"/>
    </row>
    <row r="15" spans="1:24" ht="18.600000000000001" customHeight="1" x14ac:dyDescent="0.3">
      <c r="A15" s="114"/>
      <c r="B15" s="411" t="s">
        <v>361</v>
      </c>
      <c r="C15" s="412"/>
      <c r="D15" s="412"/>
      <c r="E15" s="412"/>
      <c r="F15" s="412"/>
      <c r="G15" s="412"/>
      <c r="H15" s="412"/>
      <c r="I15" s="412"/>
      <c r="J15" s="412"/>
      <c r="K15" s="412"/>
      <c r="L15" s="412"/>
      <c r="M15" s="412"/>
      <c r="N15" s="412"/>
      <c r="O15" s="412"/>
      <c r="P15" s="413"/>
      <c r="Q15" s="116">
        <f>SUM(Q12:Q14)</f>
        <v>0</v>
      </c>
      <c r="R15" s="128">
        <f>SUM(R12:R14)</f>
        <v>0</v>
      </c>
      <c r="S15" s="114"/>
      <c r="T15" s="114">
        <f>R15+Q15</f>
        <v>0</v>
      </c>
      <c r="U15" s="114"/>
      <c r="V15" s="114"/>
      <c r="W15" s="114"/>
      <c r="X15" s="183"/>
    </row>
    <row r="16" spans="1:24" ht="15.75" customHeight="1" x14ac:dyDescent="0.3">
      <c r="A16" s="114"/>
      <c r="B16" s="408" t="s">
        <v>51</v>
      </c>
      <c r="C16" s="409"/>
      <c r="D16" s="409"/>
      <c r="E16" s="409"/>
      <c r="F16" s="409"/>
      <c r="G16" s="409"/>
      <c r="H16" s="409"/>
      <c r="I16" s="409"/>
      <c r="J16" s="409"/>
      <c r="K16" s="409"/>
      <c r="L16" s="409"/>
      <c r="M16" s="409"/>
      <c r="N16" s="409"/>
      <c r="O16" s="409"/>
      <c r="P16" s="409"/>
      <c r="Q16" s="409"/>
      <c r="R16" s="410"/>
      <c r="S16" s="114"/>
      <c r="T16" s="114"/>
      <c r="U16" s="548"/>
      <c r="V16" s="548"/>
      <c r="W16" s="114"/>
    </row>
    <row r="17" spans="1:25" ht="66" customHeight="1" x14ac:dyDescent="0.3">
      <c r="A17" s="114"/>
      <c r="B17" s="417" t="s">
        <v>46</v>
      </c>
      <c r="C17" s="418"/>
      <c r="D17" s="414" t="s">
        <v>52</v>
      </c>
      <c r="E17" s="415"/>
      <c r="F17" s="415"/>
      <c r="G17" s="416"/>
      <c r="H17" s="338" t="s">
        <v>115</v>
      </c>
      <c r="I17" s="337" t="s">
        <v>117</v>
      </c>
      <c r="J17" s="337" t="s">
        <v>118</v>
      </c>
      <c r="K17" s="162" t="s">
        <v>116</v>
      </c>
      <c r="L17" s="338" t="s">
        <v>48</v>
      </c>
      <c r="M17" s="338" t="s">
        <v>49</v>
      </c>
      <c r="N17" s="338" t="s">
        <v>1</v>
      </c>
      <c r="O17" s="338" t="s">
        <v>76</v>
      </c>
      <c r="P17" s="338" t="s">
        <v>4</v>
      </c>
      <c r="Q17" s="338" t="s">
        <v>36</v>
      </c>
      <c r="R17" s="338" t="s">
        <v>121</v>
      </c>
      <c r="S17" s="114"/>
      <c r="T17" s="114"/>
      <c r="U17" s="185" t="s">
        <v>386</v>
      </c>
      <c r="V17" s="185" t="s">
        <v>387</v>
      </c>
      <c r="W17" s="114"/>
    </row>
    <row r="18" spans="1:25" s="13" customFormat="1" ht="60" customHeight="1" x14ac:dyDescent="0.3">
      <c r="A18" s="114"/>
      <c r="B18" s="391"/>
      <c r="C18" s="392"/>
      <c r="D18" s="393"/>
      <c r="E18" s="394"/>
      <c r="F18" s="394"/>
      <c r="G18" s="395"/>
      <c r="H18" s="339"/>
      <c r="I18" s="339"/>
      <c r="J18" s="339"/>
      <c r="K18" s="339"/>
      <c r="L18" s="121"/>
      <c r="M18" s="122"/>
      <c r="N18" s="361" t="e">
        <f t="shared" ref="N18:N24" si="2">L18/$D$8</f>
        <v>#DIV/0!</v>
      </c>
      <c r="O18" s="124">
        <f t="shared" ref="O18:O24" si="3">L18*M18</f>
        <v>0</v>
      </c>
      <c r="P18" s="125"/>
      <c r="Q18" s="129">
        <f t="shared" ref="Q18:Q24" si="4">O18*P18</f>
        <v>0</v>
      </c>
      <c r="R18" s="126">
        <f t="shared" ref="R18:R24" si="5">ROUND(O18,0)</f>
        <v>0</v>
      </c>
      <c r="S18" s="114"/>
      <c r="T18" s="114"/>
      <c r="U18" s="121"/>
      <c r="V18" s="126">
        <f t="shared" ref="V18:V24" si="6">((M18)+((M18*P18)))*U18</f>
        <v>0</v>
      </c>
      <c r="W18" s="114"/>
    </row>
    <row r="19" spans="1:25"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339"/>
      <c r="I20" s="339"/>
      <c r="J20" s="339"/>
      <c r="K20" s="339"/>
      <c r="L20" s="121"/>
      <c r="M20" s="122"/>
      <c r="N20" s="361" t="e">
        <f t="shared" si="2"/>
        <v>#DIV/0!</v>
      </c>
      <c r="O20" s="124">
        <f t="shared" si="3"/>
        <v>0</v>
      </c>
      <c r="P20" s="125"/>
      <c r="Q20" s="129">
        <f t="shared" si="4"/>
        <v>0</v>
      </c>
      <c r="R20" s="126">
        <f t="shared" si="5"/>
        <v>0</v>
      </c>
      <c r="S20" s="114"/>
      <c r="T20" s="114"/>
      <c r="U20" s="121">
        <v>0</v>
      </c>
      <c r="V20" s="126">
        <f t="shared" si="6"/>
        <v>0</v>
      </c>
      <c r="W20" s="114"/>
    </row>
    <row r="21" spans="1:25" s="13" customFormat="1" ht="60" customHeight="1" x14ac:dyDescent="0.3">
      <c r="A21" s="114"/>
      <c r="B21" s="391"/>
      <c r="C21" s="392"/>
      <c r="D21" s="393"/>
      <c r="E21" s="394"/>
      <c r="F21" s="394"/>
      <c r="G21" s="395"/>
      <c r="H21" s="339"/>
      <c r="I21" s="339"/>
      <c r="J21" s="339"/>
      <c r="K21" s="339"/>
      <c r="L21" s="121"/>
      <c r="M21" s="122"/>
      <c r="N21" s="361" t="e">
        <f t="shared" si="2"/>
        <v>#DIV/0!</v>
      </c>
      <c r="O21" s="124">
        <f t="shared" si="3"/>
        <v>0</v>
      </c>
      <c r="P21" s="125"/>
      <c r="Q21" s="129">
        <f t="shared" si="4"/>
        <v>0</v>
      </c>
      <c r="R21" s="126">
        <f t="shared" si="5"/>
        <v>0</v>
      </c>
      <c r="S21" s="114"/>
      <c r="T21" s="114"/>
      <c r="U21" s="121">
        <v>0</v>
      </c>
      <c r="V21" s="126">
        <f t="shared" si="6"/>
        <v>0</v>
      </c>
      <c r="W21" s="114"/>
    </row>
    <row r="22" spans="1:25" s="13" customFormat="1" ht="60" customHeight="1" x14ac:dyDescent="0.3">
      <c r="A22" s="114"/>
      <c r="B22" s="391"/>
      <c r="C22" s="392"/>
      <c r="D22" s="393"/>
      <c r="E22" s="394"/>
      <c r="F22" s="394"/>
      <c r="G22" s="395"/>
      <c r="H22" s="339"/>
      <c r="I22" s="339"/>
      <c r="J22" s="339"/>
      <c r="K22" s="339"/>
      <c r="L22" s="121"/>
      <c r="M22" s="122"/>
      <c r="N22" s="361" t="e">
        <f t="shared" si="2"/>
        <v>#DIV/0!</v>
      </c>
      <c r="O22" s="124">
        <f t="shared" si="3"/>
        <v>0</v>
      </c>
      <c r="P22" s="125"/>
      <c r="Q22" s="129">
        <f t="shared" si="4"/>
        <v>0</v>
      </c>
      <c r="R22" s="126">
        <f t="shared" si="5"/>
        <v>0</v>
      </c>
      <c r="S22" s="114"/>
      <c r="T22" s="114"/>
      <c r="U22" s="121">
        <v>0</v>
      </c>
      <c r="V22" s="126">
        <f t="shared" si="6"/>
        <v>0</v>
      </c>
      <c r="W22" s="114"/>
    </row>
    <row r="23" spans="1:25"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c r="U23" s="121">
        <v>0</v>
      </c>
      <c r="V23" s="126">
        <f t="shared" si="6"/>
        <v>0</v>
      </c>
      <c r="W23" s="114"/>
    </row>
    <row r="24" spans="1:25" s="13" customFormat="1" ht="60" customHeight="1" x14ac:dyDescent="0.3">
      <c r="A24" s="114"/>
      <c r="B24" s="391"/>
      <c r="C24" s="392"/>
      <c r="D24" s="393"/>
      <c r="E24" s="394"/>
      <c r="F24" s="394"/>
      <c r="G24" s="395"/>
      <c r="H24" s="339"/>
      <c r="I24" s="339"/>
      <c r="J24" s="339"/>
      <c r="K24" s="339"/>
      <c r="L24" s="121"/>
      <c r="M24" s="122"/>
      <c r="N24" s="361" t="e">
        <f t="shared" si="2"/>
        <v>#DIV/0!</v>
      </c>
      <c r="O24" s="124">
        <f t="shared" si="3"/>
        <v>0</v>
      </c>
      <c r="P24" s="125"/>
      <c r="Q24" s="129">
        <f t="shared" si="4"/>
        <v>0</v>
      </c>
      <c r="R24" s="126">
        <f t="shared" si="5"/>
        <v>0</v>
      </c>
      <c r="S24" s="114"/>
      <c r="T24" s="114" t="s">
        <v>385</v>
      </c>
      <c r="U24" s="121">
        <v>0</v>
      </c>
      <c r="V24" s="126">
        <f t="shared" si="6"/>
        <v>0</v>
      </c>
      <c r="W24" s="114"/>
    </row>
    <row r="25" spans="1:25" ht="18.600000000000001" customHeight="1" x14ac:dyDescent="0.3">
      <c r="A25" s="114"/>
      <c r="B25" s="411" t="s">
        <v>362</v>
      </c>
      <c r="C25" s="412"/>
      <c r="D25" s="412"/>
      <c r="E25" s="412"/>
      <c r="F25" s="412"/>
      <c r="G25" s="412"/>
      <c r="H25" s="412"/>
      <c r="I25" s="412"/>
      <c r="J25" s="412"/>
      <c r="K25" s="412"/>
      <c r="L25" s="412"/>
      <c r="M25" s="412"/>
      <c r="N25" s="412"/>
      <c r="O25" s="412"/>
      <c r="P25" s="413"/>
      <c r="Q25" s="117">
        <f>SUM(Q18:Q24)</f>
        <v>0</v>
      </c>
      <c r="R25" s="128">
        <f>SUM(R18:R24)</f>
        <v>0</v>
      </c>
      <c r="S25" s="114"/>
      <c r="T25" s="114">
        <f>R25+Q25</f>
        <v>0</v>
      </c>
      <c r="U25" s="185"/>
      <c r="V25" s="128">
        <f>SUM(V18:V24)</f>
        <v>0</v>
      </c>
      <c r="W25" s="114"/>
      <c r="X25" s="183"/>
    </row>
    <row r="26" spans="1:25" ht="15.75" customHeight="1" x14ac:dyDescent="0.3">
      <c r="A26" s="114"/>
      <c r="B26" s="401" t="s">
        <v>53</v>
      </c>
      <c r="C26" s="402"/>
      <c r="D26" s="402"/>
      <c r="E26" s="402"/>
      <c r="F26" s="402"/>
      <c r="G26" s="402"/>
      <c r="H26" s="402"/>
      <c r="I26" s="402"/>
      <c r="J26" s="402"/>
      <c r="K26" s="402"/>
      <c r="L26" s="402"/>
      <c r="M26" s="402"/>
      <c r="N26" s="402"/>
      <c r="O26" s="402"/>
      <c r="P26" s="402"/>
      <c r="Q26" s="402"/>
      <c r="R26" s="403"/>
      <c r="S26" s="114"/>
      <c r="T26" s="114"/>
      <c r="U26" s="114"/>
      <c r="V26" s="114"/>
      <c r="W26" s="114"/>
    </row>
    <row r="27" spans="1:25" ht="49.5" customHeight="1" x14ac:dyDescent="0.3">
      <c r="A27" s="114"/>
      <c r="B27" s="417" t="s">
        <v>46</v>
      </c>
      <c r="C27" s="418"/>
      <c r="D27" s="417" t="s">
        <v>47</v>
      </c>
      <c r="E27" s="419"/>
      <c r="F27" s="419"/>
      <c r="G27" s="419"/>
      <c r="H27" s="417"/>
      <c r="I27" s="419"/>
      <c r="J27" s="419"/>
      <c r="K27" s="418"/>
      <c r="L27" s="338" t="s">
        <v>48</v>
      </c>
      <c r="M27" s="338" t="s">
        <v>49</v>
      </c>
      <c r="N27" s="338" t="s">
        <v>1</v>
      </c>
      <c r="O27" s="338" t="s">
        <v>76</v>
      </c>
      <c r="P27" s="338" t="s">
        <v>4</v>
      </c>
      <c r="Q27" s="338" t="s">
        <v>36</v>
      </c>
      <c r="R27" s="338" t="s">
        <v>50</v>
      </c>
      <c r="S27" s="114"/>
      <c r="T27" s="114"/>
      <c r="U27" s="114"/>
      <c r="V27" s="114"/>
      <c r="W27" s="114"/>
      <c r="Y27" s="13"/>
    </row>
    <row r="28" spans="1:25" s="13" customFormat="1" ht="60" customHeight="1" x14ac:dyDescent="0.3">
      <c r="A28" s="114"/>
      <c r="B28" s="393"/>
      <c r="C28" s="395"/>
      <c r="D28" s="393"/>
      <c r="E28" s="394"/>
      <c r="F28" s="394"/>
      <c r="G28" s="395"/>
      <c r="H28" s="427"/>
      <c r="I28" s="428"/>
      <c r="J28" s="428"/>
      <c r="K28" s="429"/>
      <c r="L28" s="131"/>
      <c r="M28" s="132"/>
      <c r="N28" s="361" t="e">
        <f t="shared" ref="N28:N29" si="7">L28/$D$8</f>
        <v>#DIV/0!</v>
      </c>
      <c r="O28" s="124">
        <f t="shared" ref="O28:O29" si="8">L28*M28</f>
        <v>0</v>
      </c>
      <c r="P28" s="133"/>
      <c r="Q28" s="129">
        <f t="shared" ref="Q28:Q29" si="9">O28*P28</f>
        <v>0</v>
      </c>
      <c r="R28" s="126">
        <f t="shared" ref="R28:R29" si="10">ROUND(O28,0)</f>
        <v>0</v>
      </c>
      <c r="S28" s="114"/>
      <c r="T28" s="114"/>
      <c r="U28" s="114"/>
      <c r="V28" s="114"/>
      <c r="W28" s="114"/>
    </row>
    <row r="29" spans="1:25" s="13" customFormat="1" ht="60" customHeight="1" x14ac:dyDescent="0.3">
      <c r="A29" s="114"/>
      <c r="B29" s="393"/>
      <c r="C29" s="395"/>
      <c r="D29" s="393"/>
      <c r="E29" s="394"/>
      <c r="F29" s="394"/>
      <c r="G29" s="395"/>
      <c r="H29" s="427"/>
      <c r="I29" s="428"/>
      <c r="J29" s="428"/>
      <c r="K29" s="429"/>
      <c r="L29" s="131"/>
      <c r="M29" s="132"/>
      <c r="N29" s="361" t="e">
        <f t="shared" si="7"/>
        <v>#DIV/0!</v>
      </c>
      <c r="O29" s="124">
        <f t="shared" si="8"/>
        <v>0</v>
      </c>
      <c r="P29" s="133"/>
      <c r="Q29" s="129">
        <f t="shared" si="9"/>
        <v>0</v>
      </c>
      <c r="R29" s="126">
        <f t="shared" si="10"/>
        <v>0</v>
      </c>
      <c r="S29" s="114"/>
      <c r="T29" s="114" t="s">
        <v>385</v>
      </c>
      <c r="U29" s="114"/>
      <c r="V29" s="114"/>
      <c r="W29" s="114"/>
    </row>
    <row r="30" spans="1:25" ht="18.600000000000001" customHeight="1" x14ac:dyDescent="0.3">
      <c r="A30" s="114"/>
      <c r="B30" s="423" t="s">
        <v>86</v>
      </c>
      <c r="C30" s="424"/>
      <c r="D30" s="424"/>
      <c r="E30" s="424"/>
      <c r="F30" s="424"/>
      <c r="G30" s="424"/>
      <c r="H30" s="424"/>
      <c r="I30" s="424"/>
      <c r="J30" s="424"/>
      <c r="K30" s="424"/>
      <c r="L30" s="424"/>
      <c r="M30" s="424"/>
      <c r="N30" s="424"/>
      <c r="O30" s="424"/>
      <c r="P30" s="425"/>
      <c r="Q30" s="130">
        <f>SUM(Q28:Q29)</f>
        <v>0</v>
      </c>
      <c r="R30" s="134">
        <f>SUM(R28:R29)</f>
        <v>0</v>
      </c>
      <c r="S30" s="114"/>
      <c r="T30" s="114">
        <f>R30+Q30</f>
        <v>0</v>
      </c>
      <c r="U30" s="114"/>
      <c r="V30" s="114"/>
      <c r="W30" s="114"/>
      <c r="X30" s="183"/>
    </row>
    <row r="31" spans="1:25" ht="15.75" customHeight="1" x14ac:dyDescent="0.3">
      <c r="A31" s="114"/>
      <c r="B31" s="401" t="s">
        <v>68</v>
      </c>
      <c r="C31" s="402"/>
      <c r="D31" s="402"/>
      <c r="E31" s="402"/>
      <c r="F31" s="402"/>
      <c r="G31" s="402"/>
      <c r="H31" s="402"/>
      <c r="I31" s="402"/>
      <c r="J31" s="402"/>
      <c r="K31" s="402"/>
      <c r="L31" s="402"/>
      <c r="M31" s="402"/>
      <c r="N31" s="402"/>
      <c r="O31" s="402"/>
      <c r="P31" s="402"/>
      <c r="Q31" s="402"/>
      <c r="R31" s="403"/>
      <c r="S31" s="114"/>
      <c r="T31" s="114"/>
      <c r="U31" s="114"/>
      <c r="V31" s="114"/>
      <c r="W31" s="114"/>
    </row>
    <row r="32" spans="1:25" ht="36.75" customHeight="1" x14ac:dyDescent="0.3">
      <c r="A32" s="114"/>
      <c r="B32" s="426" t="s">
        <v>78</v>
      </c>
      <c r="C32" s="426"/>
      <c r="D32" s="417" t="s">
        <v>77</v>
      </c>
      <c r="E32" s="419"/>
      <c r="F32" s="419"/>
      <c r="G32" s="419"/>
      <c r="H32" s="419"/>
      <c r="I32" s="419"/>
      <c r="J32" s="419"/>
      <c r="K32" s="419"/>
      <c r="L32" s="419"/>
      <c r="M32" s="419"/>
      <c r="N32" s="419"/>
      <c r="O32" s="419"/>
      <c r="P32" s="419"/>
      <c r="Q32" s="337"/>
      <c r="R32" s="338" t="s">
        <v>50</v>
      </c>
      <c r="S32" s="114"/>
      <c r="T32" s="114"/>
      <c r="U32" s="114"/>
      <c r="V32" s="185" t="s">
        <v>392</v>
      </c>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336"/>
      <c r="R33" s="138"/>
      <c r="S33" s="114"/>
      <c r="T33" s="114"/>
      <c r="U33" s="114"/>
      <c r="V33" s="324"/>
      <c r="W33" s="114"/>
    </row>
    <row r="34" spans="1:26" s="13" customFormat="1" ht="30" customHeight="1" x14ac:dyDescent="0.3">
      <c r="A34" s="114"/>
      <c r="B34" s="432"/>
      <c r="C34" s="432"/>
      <c r="D34" s="393"/>
      <c r="E34" s="394"/>
      <c r="F34" s="394"/>
      <c r="G34" s="394"/>
      <c r="H34" s="394"/>
      <c r="I34" s="394"/>
      <c r="J34" s="394"/>
      <c r="K34" s="394"/>
      <c r="L34" s="394"/>
      <c r="M34" s="394"/>
      <c r="N34" s="394"/>
      <c r="O34" s="394"/>
      <c r="P34" s="394"/>
      <c r="Q34" s="336"/>
      <c r="R34" s="138"/>
      <c r="S34" s="114"/>
      <c r="T34" s="114"/>
      <c r="U34" s="114"/>
      <c r="V34" s="324">
        <f t="shared" ref="V34" si="11">((M34)+((M34*P34)))*U34</f>
        <v>0</v>
      </c>
      <c r="W34" s="114"/>
    </row>
    <row r="35" spans="1:26" ht="18.600000000000001" customHeight="1" x14ac:dyDescent="0.3">
      <c r="A35" s="114"/>
      <c r="B35" s="423" t="s">
        <v>56</v>
      </c>
      <c r="C35" s="424"/>
      <c r="D35" s="424"/>
      <c r="E35" s="424"/>
      <c r="F35" s="424"/>
      <c r="G35" s="424"/>
      <c r="H35" s="424"/>
      <c r="I35" s="424"/>
      <c r="J35" s="424"/>
      <c r="K35" s="424"/>
      <c r="L35" s="424"/>
      <c r="M35" s="424"/>
      <c r="N35" s="424"/>
      <c r="O35" s="424"/>
      <c r="P35" s="424"/>
      <c r="Q35" s="425"/>
      <c r="R35" s="134">
        <f>R33+R34</f>
        <v>0</v>
      </c>
      <c r="S35" s="114"/>
      <c r="T35" s="114"/>
      <c r="U35" s="114"/>
      <c r="V35" s="134">
        <f>SUM(V33:V34)</f>
        <v>0</v>
      </c>
      <c r="W35" s="114"/>
    </row>
    <row r="36" spans="1:26" ht="15.75" customHeight="1" x14ac:dyDescent="0.3">
      <c r="A36" s="114"/>
      <c r="B36" s="401" t="s">
        <v>69</v>
      </c>
      <c r="C36" s="402"/>
      <c r="D36" s="402"/>
      <c r="E36" s="402"/>
      <c r="F36" s="402"/>
      <c r="G36" s="402"/>
      <c r="H36" s="402"/>
      <c r="I36" s="402"/>
      <c r="J36" s="402"/>
      <c r="K36" s="402"/>
      <c r="L36" s="402"/>
      <c r="M36" s="402"/>
      <c r="N36" s="402"/>
      <c r="O36" s="402"/>
      <c r="P36" s="402"/>
      <c r="Q36" s="402"/>
      <c r="R36" s="403"/>
      <c r="S36" s="114"/>
      <c r="T36" s="114"/>
      <c r="U36" s="114"/>
      <c r="V36" s="114"/>
      <c r="W36" s="114"/>
    </row>
    <row r="37" spans="1:26" ht="16.5" customHeight="1" x14ac:dyDescent="0.3">
      <c r="A37" s="114"/>
      <c r="B37" s="414"/>
      <c r="C37" s="415"/>
      <c r="D37" s="415" t="s">
        <v>54</v>
      </c>
      <c r="E37" s="415"/>
      <c r="F37" s="415"/>
      <c r="G37" s="415"/>
      <c r="H37" s="415"/>
      <c r="I37" s="415"/>
      <c r="J37" s="415"/>
      <c r="K37" s="415"/>
      <c r="L37" s="415"/>
      <c r="M37" s="415"/>
      <c r="N37" s="415"/>
      <c r="O37" s="415"/>
      <c r="P37" s="415"/>
      <c r="Q37" s="416"/>
      <c r="R37" s="338" t="s">
        <v>55</v>
      </c>
      <c r="S37" s="114"/>
      <c r="T37" s="114"/>
      <c r="U37" s="114"/>
      <c r="V37" s="114"/>
      <c r="W37" s="114"/>
    </row>
    <row r="38" spans="1:26" s="13" customFormat="1" ht="30" customHeight="1" x14ac:dyDescent="0.3">
      <c r="A38" s="114"/>
      <c r="B38" s="430" t="s">
        <v>79</v>
      </c>
      <c r="C38" s="430"/>
      <c r="D38" s="431"/>
      <c r="E38" s="431"/>
      <c r="F38" s="431"/>
      <c r="G38" s="431"/>
      <c r="H38" s="431"/>
      <c r="I38" s="431"/>
      <c r="J38" s="431"/>
      <c r="K38" s="431"/>
      <c r="L38" s="431"/>
      <c r="M38" s="431"/>
      <c r="N38" s="431"/>
      <c r="O38" s="431"/>
      <c r="P38" s="431"/>
      <c r="Q38" s="431"/>
      <c r="R38" s="139">
        <f>ROUND(Q15,0)</f>
        <v>0</v>
      </c>
      <c r="S38" s="114"/>
      <c r="T38" s="114"/>
      <c r="U38" s="114"/>
      <c r="V38" s="114"/>
      <c r="W38" s="114"/>
    </row>
    <row r="39" spans="1:26" s="13" customFormat="1" ht="30" customHeight="1" x14ac:dyDescent="0.3">
      <c r="A39" s="114"/>
      <c r="B39" s="430" t="s">
        <v>80</v>
      </c>
      <c r="C39" s="430"/>
      <c r="D39" s="431"/>
      <c r="E39" s="431"/>
      <c r="F39" s="431"/>
      <c r="G39" s="431"/>
      <c r="H39" s="431"/>
      <c r="I39" s="431"/>
      <c r="J39" s="431"/>
      <c r="K39" s="431"/>
      <c r="L39" s="431"/>
      <c r="M39" s="431"/>
      <c r="N39" s="431"/>
      <c r="O39" s="431"/>
      <c r="P39" s="431"/>
      <c r="Q39" s="431"/>
      <c r="R39" s="139">
        <f>ROUND(Q25,0)</f>
        <v>0</v>
      </c>
      <c r="S39" s="114"/>
      <c r="T39" s="114"/>
      <c r="U39" s="114"/>
      <c r="V39" s="114"/>
      <c r="W39" s="114"/>
    </row>
    <row r="40" spans="1:26" s="13" customFormat="1" ht="30" customHeight="1" x14ac:dyDescent="0.3">
      <c r="A40" s="114"/>
      <c r="B40" s="430" t="s">
        <v>81</v>
      </c>
      <c r="C40" s="430"/>
      <c r="D40" s="431"/>
      <c r="E40" s="431"/>
      <c r="F40" s="431"/>
      <c r="G40" s="431"/>
      <c r="H40" s="431"/>
      <c r="I40" s="431"/>
      <c r="J40" s="431"/>
      <c r="K40" s="431"/>
      <c r="L40" s="431"/>
      <c r="M40" s="431"/>
      <c r="N40" s="431"/>
      <c r="O40" s="431"/>
      <c r="P40" s="431"/>
      <c r="Q40" s="431"/>
      <c r="R40" s="139">
        <f>ROUND(Q30,0)</f>
        <v>0</v>
      </c>
      <c r="S40" s="114"/>
      <c r="T40" s="114"/>
      <c r="U40" s="114"/>
      <c r="V40" s="114"/>
      <c r="W40" s="114"/>
    </row>
    <row r="41" spans="1:26" ht="18.600000000000001" customHeight="1" x14ac:dyDescent="0.3">
      <c r="A41" s="114"/>
      <c r="B41" s="411" t="s">
        <v>60</v>
      </c>
      <c r="C41" s="412"/>
      <c r="D41" s="412"/>
      <c r="E41" s="412"/>
      <c r="F41" s="412"/>
      <c r="G41" s="412"/>
      <c r="H41" s="412"/>
      <c r="I41" s="412"/>
      <c r="J41" s="412"/>
      <c r="K41" s="412"/>
      <c r="L41" s="412"/>
      <c r="M41" s="412"/>
      <c r="N41" s="412"/>
      <c r="O41" s="412"/>
      <c r="P41" s="412"/>
      <c r="Q41" s="413"/>
      <c r="R41" s="140">
        <f>SUM(R38:R40)</f>
        <v>0</v>
      </c>
      <c r="S41" s="114"/>
      <c r="T41" s="114"/>
      <c r="U41" s="114"/>
      <c r="V41" s="114"/>
      <c r="W41" s="114"/>
    </row>
    <row r="42" spans="1:26" ht="15.75" customHeight="1" x14ac:dyDescent="0.3">
      <c r="A42" s="114"/>
      <c r="B42" s="408" t="s">
        <v>70</v>
      </c>
      <c r="C42" s="409"/>
      <c r="D42" s="409"/>
      <c r="E42" s="409"/>
      <c r="F42" s="409"/>
      <c r="G42" s="409"/>
      <c r="H42" s="409"/>
      <c r="I42" s="409"/>
      <c r="J42" s="409"/>
      <c r="K42" s="409"/>
      <c r="L42" s="409"/>
      <c r="M42" s="409"/>
      <c r="N42" s="409"/>
      <c r="O42" s="409"/>
      <c r="P42" s="409"/>
      <c r="Q42" s="409"/>
      <c r="R42" s="410"/>
      <c r="S42" s="114"/>
      <c r="T42" s="114"/>
      <c r="U42" s="114"/>
      <c r="V42" s="114"/>
      <c r="W42" s="114"/>
    </row>
    <row r="43" spans="1:26" ht="49.5" customHeight="1" x14ac:dyDescent="0.3">
      <c r="A43" s="114"/>
      <c r="B43" s="436" t="s">
        <v>372</v>
      </c>
      <c r="C43" s="437"/>
      <c r="D43" s="442" t="s">
        <v>373</v>
      </c>
      <c r="E43" s="440"/>
      <c r="F43" s="440" t="s">
        <v>122</v>
      </c>
      <c r="G43" s="440"/>
      <c r="H43" s="440"/>
      <c r="I43" s="440"/>
      <c r="J43" s="440"/>
      <c r="K43" s="440"/>
      <c r="L43" s="440"/>
      <c r="M43" s="441"/>
      <c r="N43" s="160" t="s">
        <v>58</v>
      </c>
      <c r="O43" s="161"/>
      <c r="P43" s="141" t="s">
        <v>59</v>
      </c>
      <c r="Q43" s="142"/>
      <c r="R43" s="115" t="s">
        <v>50</v>
      </c>
      <c r="S43" s="114"/>
      <c r="T43" s="114"/>
      <c r="U43" s="114"/>
      <c r="V43" s="185" t="s">
        <v>391</v>
      </c>
      <c r="W43" s="114"/>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ROUND(N44*P44,0)</f>
        <v>0</v>
      </c>
      <c r="S44" s="114"/>
      <c r="T44" s="176">
        <f>IF(B44="Sub Grantee",R44,0)</f>
        <v>0</v>
      </c>
      <c r="U44" s="114"/>
      <c r="V44" s="324"/>
      <c r="W44" s="114"/>
      <c r="Y44" s="176">
        <f t="shared" ref="Y44:Z47" si="12">IF(A44="Sub Grantee",C44,0)</f>
        <v>0</v>
      </c>
      <c r="Z44" s="176">
        <f t="shared" si="12"/>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ref="R45:R47" si="13">ROUND(N45*P45,0)</f>
        <v>0</v>
      </c>
      <c r="S45" s="114"/>
      <c r="T45" s="176">
        <f t="shared" ref="T45:T47" si="14">IF(B45="Sub Grantee",R45,0)</f>
        <v>0</v>
      </c>
      <c r="U45" s="114"/>
      <c r="V45" s="324">
        <v>0</v>
      </c>
      <c r="W45" s="114"/>
      <c r="Y45" s="176">
        <f t="shared" si="12"/>
        <v>0</v>
      </c>
      <c r="Z45" s="176">
        <f t="shared" si="12"/>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3"/>
        <v>0</v>
      </c>
      <c r="S46" s="114"/>
      <c r="T46" s="176">
        <f t="shared" si="14"/>
        <v>0</v>
      </c>
      <c r="U46" s="114"/>
      <c r="V46" s="324">
        <v>0</v>
      </c>
      <c r="W46" s="114"/>
      <c r="Y46" s="176">
        <f t="shared" si="12"/>
        <v>0</v>
      </c>
      <c r="Z46" s="176">
        <f t="shared" si="12"/>
        <v>0</v>
      </c>
    </row>
    <row r="47" spans="1:26" ht="39.950000000000003" customHeight="1" x14ac:dyDescent="0.3">
      <c r="A47" s="114"/>
      <c r="B47" s="438"/>
      <c r="C47" s="438"/>
      <c r="D47" s="439"/>
      <c r="E47" s="439"/>
      <c r="F47" s="439"/>
      <c r="G47" s="439"/>
      <c r="H47" s="439"/>
      <c r="I47" s="439"/>
      <c r="J47" s="439"/>
      <c r="K47" s="439"/>
      <c r="L47" s="439"/>
      <c r="M47" s="439"/>
      <c r="N47" s="158"/>
      <c r="O47" s="159"/>
      <c r="P47" s="184"/>
      <c r="Q47" s="135"/>
      <c r="R47" s="143">
        <f t="shared" si="13"/>
        <v>0</v>
      </c>
      <c r="S47" s="114"/>
      <c r="T47" s="176">
        <f t="shared" si="14"/>
        <v>0</v>
      </c>
      <c r="U47" s="114"/>
      <c r="V47" s="324">
        <v>0</v>
      </c>
      <c r="W47" s="114"/>
      <c r="Y47" s="176">
        <f t="shared" si="12"/>
        <v>0</v>
      </c>
      <c r="Z47" s="176">
        <f t="shared" si="12"/>
        <v>0</v>
      </c>
    </row>
    <row r="48" spans="1:26" ht="18.600000000000001" customHeight="1" x14ac:dyDescent="0.3">
      <c r="A48" s="114"/>
      <c r="B48" s="433" t="s">
        <v>62</v>
      </c>
      <c r="C48" s="434"/>
      <c r="D48" s="434"/>
      <c r="E48" s="434"/>
      <c r="F48" s="434"/>
      <c r="G48" s="434"/>
      <c r="H48" s="434"/>
      <c r="I48" s="434"/>
      <c r="J48" s="434"/>
      <c r="K48" s="434"/>
      <c r="L48" s="434"/>
      <c r="M48" s="434"/>
      <c r="N48" s="434"/>
      <c r="O48" s="434"/>
      <c r="P48" s="434"/>
      <c r="Q48" s="435"/>
      <c r="R48" s="143">
        <f>SUM(R44:R47)</f>
        <v>0</v>
      </c>
      <c r="S48" s="114"/>
      <c r="T48" s="176">
        <f>SUM(T44:T47)</f>
        <v>0</v>
      </c>
      <c r="U48" s="114"/>
      <c r="V48" s="134">
        <f>SUM(V44:V47)</f>
        <v>0</v>
      </c>
      <c r="W48" s="114"/>
    </row>
    <row r="49" spans="1:23" ht="15.75" customHeight="1" x14ac:dyDescent="0.3">
      <c r="A49" s="114"/>
      <c r="B49" s="408" t="s">
        <v>71</v>
      </c>
      <c r="C49" s="409"/>
      <c r="D49" s="409"/>
      <c r="E49" s="409"/>
      <c r="F49" s="409"/>
      <c r="G49" s="409"/>
      <c r="H49" s="409"/>
      <c r="I49" s="409"/>
      <c r="J49" s="409"/>
      <c r="K49" s="409"/>
      <c r="L49" s="409"/>
      <c r="M49" s="409"/>
      <c r="N49" s="409"/>
      <c r="O49" s="409"/>
      <c r="P49" s="409"/>
      <c r="Q49" s="409"/>
      <c r="R49" s="410"/>
      <c r="S49" s="114"/>
      <c r="T49" s="114"/>
      <c r="U49" s="114"/>
      <c r="V49" s="347"/>
      <c r="W49" s="114"/>
    </row>
    <row r="50" spans="1:23" ht="49.5" customHeight="1" x14ac:dyDescent="0.3">
      <c r="A50" s="114"/>
      <c r="B50" s="427" t="s">
        <v>57</v>
      </c>
      <c r="C50" s="429"/>
      <c r="D50" s="427" t="s">
        <v>61</v>
      </c>
      <c r="E50" s="428"/>
      <c r="F50" s="428"/>
      <c r="G50" s="428"/>
      <c r="H50" s="428"/>
      <c r="I50" s="428"/>
      <c r="J50" s="428"/>
      <c r="K50" s="428"/>
      <c r="L50" s="428"/>
      <c r="M50" s="428"/>
      <c r="N50" s="428"/>
      <c r="O50" s="428"/>
      <c r="P50" s="428"/>
      <c r="Q50" s="429"/>
      <c r="R50" s="338" t="s">
        <v>50</v>
      </c>
      <c r="S50" s="114"/>
      <c r="T50" s="114"/>
      <c r="U50" s="114"/>
      <c r="V50" s="185" t="s">
        <v>390</v>
      </c>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324"/>
      <c r="W53" s="114"/>
    </row>
    <row r="54" spans="1:23" ht="18" customHeight="1" x14ac:dyDescent="0.3">
      <c r="A54" s="114"/>
      <c r="B54" s="411" t="s">
        <v>64</v>
      </c>
      <c r="C54" s="412"/>
      <c r="D54" s="412"/>
      <c r="E54" s="412"/>
      <c r="F54" s="412"/>
      <c r="G54" s="412"/>
      <c r="H54" s="412"/>
      <c r="I54" s="412"/>
      <c r="J54" s="412"/>
      <c r="K54" s="412"/>
      <c r="L54" s="412"/>
      <c r="M54" s="412"/>
      <c r="N54" s="412"/>
      <c r="O54" s="412"/>
      <c r="P54" s="412"/>
      <c r="Q54" s="413"/>
      <c r="R54" s="128">
        <f>SUM(R51:R53)</f>
        <v>0</v>
      </c>
      <c r="S54" s="114"/>
      <c r="T54" s="114"/>
      <c r="U54" s="114"/>
      <c r="V54" s="134">
        <f>SUM(V51:V53)</f>
        <v>0</v>
      </c>
      <c r="W54" s="114"/>
    </row>
    <row r="55" spans="1:23" ht="15.75" customHeight="1" x14ac:dyDescent="0.3">
      <c r="A55" s="114"/>
      <c r="B55" s="401" t="s">
        <v>72</v>
      </c>
      <c r="C55" s="402"/>
      <c r="D55" s="402"/>
      <c r="E55" s="402"/>
      <c r="F55" s="402"/>
      <c r="G55" s="402"/>
      <c r="H55" s="402"/>
      <c r="I55" s="402"/>
      <c r="J55" s="402"/>
      <c r="K55" s="402"/>
      <c r="L55" s="402"/>
      <c r="M55" s="402"/>
      <c r="N55" s="402"/>
      <c r="O55" s="402"/>
      <c r="P55" s="402"/>
      <c r="Q55" s="402"/>
      <c r="R55" s="403"/>
      <c r="S55" s="114"/>
      <c r="T55" s="114"/>
      <c r="U55" s="114"/>
      <c r="V55" s="114"/>
      <c r="W55" s="114"/>
    </row>
    <row r="56" spans="1:23" s="13" customFormat="1" ht="33.75" customHeight="1" x14ac:dyDescent="0.3">
      <c r="A56" s="114"/>
      <c r="B56" s="397" t="s">
        <v>376</v>
      </c>
      <c r="C56" s="397"/>
      <c r="D56" s="397" t="s">
        <v>374</v>
      </c>
      <c r="E56" s="397"/>
      <c r="F56" s="398" t="s">
        <v>375</v>
      </c>
      <c r="G56" s="399"/>
      <c r="H56" s="399"/>
      <c r="I56" s="399"/>
      <c r="J56" s="399"/>
      <c r="K56" s="399"/>
      <c r="L56" s="399"/>
      <c r="M56" s="400"/>
      <c r="N56" s="177" t="s">
        <v>63</v>
      </c>
      <c r="O56" s="145"/>
      <c r="P56" s="177" t="s">
        <v>142</v>
      </c>
      <c r="Q56" s="177" t="s">
        <v>59</v>
      </c>
      <c r="R56" s="178" t="s">
        <v>55</v>
      </c>
      <c r="S56" s="114"/>
      <c r="T56" s="114"/>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2"/>
      <c r="Q57" s="179"/>
      <c r="R57" s="143">
        <f>ROUND(N57*P57,0)</f>
        <v>0</v>
      </c>
      <c r="S57" s="114"/>
      <c r="T57" s="176">
        <f>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3"/>
      <c r="Q58" s="179"/>
      <c r="R58" s="143">
        <f>ROUND(N58*P58,0)</f>
        <v>0</v>
      </c>
      <c r="S58" s="114"/>
      <c r="T58" s="176">
        <f t="shared" ref="T58:T59" si="15">IF(B58="Yes",R58,0)</f>
        <v>0</v>
      </c>
      <c r="U58" s="114"/>
      <c r="V58" s="114"/>
      <c r="W58" s="114"/>
    </row>
    <row r="59" spans="1:23" s="13" customFormat="1" ht="33.75" customHeight="1" x14ac:dyDescent="0.3">
      <c r="A59" s="114"/>
      <c r="B59" s="396"/>
      <c r="C59" s="396"/>
      <c r="D59" s="396"/>
      <c r="E59" s="396"/>
      <c r="F59" s="396"/>
      <c r="G59" s="396"/>
      <c r="H59" s="396"/>
      <c r="I59" s="396"/>
      <c r="J59" s="396"/>
      <c r="K59" s="396"/>
      <c r="L59" s="396"/>
      <c r="M59" s="396"/>
      <c r="N59" s="321"/>
      <c r="O59" s="246"/>
      <c r="P59" s="322"/>
      <c r="Q59" s="179"/>
      <c r="R59" s="143">
        <f>ROUND(N59*P59,0)</f>
        <v>0</v>
      </c>
      <c r="S59" s="114"/>
      <c r="T59" s="176">
        <f t="shared" si="15"/>
        <v>0</v>
      </c>
      <c r="U59" s="114"/>
      <c r="V59" s="114"/>
      <c r="W59" s="114"/>
    </row>
    <row r="60" spans="1:23" ht="18" customHeight="1" x14ac:dyDescent="0.3">
      <c r="A60" s="114"/>
      <c r="B60" s="411" t="s">
        <v>66</v>
      </c>
      <c r="C60" s="412"/>
      <c r="D60" s="412"/>
      <c r="E60" s="412"/>
      <c r="F60" s="412"/>
      <c r="G60" s="412"/>
      <c r="H60" s="412"/>
      <c r="I60" s="412"/>
      <c r="J60" s="412"/>
      <c r="K60" s="412"/>
      <c r="L60" s="412"/>
      <c r="M60" s="412"/>
      <c r="N60" s="412"/>
      <c r="O60" s="412"/>
      <c r="P60" s="413"/>
      <c r="Q60" s="136"/>
      <c r="R60" s="128">
        <f>SUM(R57:R59)</f>
        <v>0</v>
      </c>
      <c r="S60" s="114"/>
      <c r="T60" s="152">
        <f>SUM(T57:T59)</f>
        <v>0</v>
      </c>
      <c r="U60" s="114"/>
      <c r="V60" s="114"/>
      <c r="W60" s="114"/>
    </row>
    <row r="61" spans="1:23" ht="15.75" customHeight="1" x14ac:dyDescent="0.3">
      <c r="A61" s="114"/>
      <c r="B61" s="401" t="s">
        <v>73</v>
      </c>
      <c r="C61" s="402"/>
      <c r="D61" s="402"/>
      <c r="E61" s="402"/>
      <c r="F61" s="402"/>
      <c r="G61" s="402"/>
      <c r="H61" s="402"/>
      <c r="I61" s="402"/>
      <c r="J61" s="402"/>
      <c r="K61" s="402"/>
      <c r="L61" s="402"/>
      <c r="M61" s="402"/>
      <c r="N61" s="402"/>
      <c r="O61" s="402"/>
      <c r="P61" s="402"/>
      <c r="Q61" s="402"/>
      <c r="R61" s="403"/>
      <c r="S61" s="114"/>
      <c r="T61" s="114"/>
      <c r="U61" s="114"/>
      <c r="V61" s="347"/>
      <c r="W61" s="114"/>
    </row>
    <row r="62" spans="1:23" ht="27.75" customHeight="1" x14ac:dyDescent="0.3">
      <c r="A62" s="114"/>
      <c r="B62" s="470" t="s">
        <v>82</v>
      </c>
      <c r="C62" s="470"/>
      <c r="D62" s="471" t="s">
        <v>65</v>
      </c>
      <c r="E62" s="472"/>
      <c r="F62" s="472"/>
      <c r="G62" s="472"/>
      <c r="H62" s="472"/>
      <c r="I62" s="472"/>
      <c r="J62" s="472"/>
      <c r="K62" s="472"/>
      <c r="L62" s="472"/>
      <c r="M62" s="472"/>
      <c r="N62" s="472"/>
      <c r="O62" s="472"/>
      <c r="P62" s="472"/>
      <c r="Q62" s="473"/>
      <c r="R62" s="338" t="s">
        <v>50</v>
      </c>
      <c r="S62" s="114"/>
      <c r="T62" s="114"/>
      <c r="U62" s="114"/>
      <c r="V62" s="185" t="s">
        <v>389</v>
      </c>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39.950000000000003" customHeight="1" x14ac:dyDescent="0.3">
      <c r="A65" s="114"/>
      <c r="B65" s="467"/>
      <c r="C65" s="468"/>
      <c r="D65" s="467"/>
      <c r="E65" s="469"/>
      <c r="F65" s="469"/>
      <c r="G65" s="469"/>
      <c r="H65" s="469"/>
      <c r="I65" s="469"/>
      <c r="J65" s="469"/>
      <c r="K65" s="469"/>
      <c r="L65" s="469"/>
      <c r="M65" s="469"/>
      <c r="N65" s="469"/>
      <c r="O65" s="469"/>
      <c r="P65" s="469"/>
      <c r="Q65" s="468"/>
      <c r="R65" s="144"/>
      <c r="S65" s="114"/>
      <c r="T65" s="114"/>
      <c r="U65" s="114"/>
      <c r="V65" s="324">
        <v>0</v>
      </c>
      <c r="W65" s="114"/>
    </row>
    <row r="66" spans="1:23" ht="19.350000000000001" customHeight="1" x14ac:dyDescent="0.3">
      <c r="A66" s="114"/>
      <c r="B66" s="411" t="s">
        <v>83</v>
      </c>
      <c r="C66" s="412"/>
      <c r="D66" s="412"/>
      <c r="E66" s="412"/>
      <c r="F66" s="412"/>
      <c r="G66" s="412"/>
      <c r="H66" s="412"/>
      <c r="I66" s="412"/>
      <c r="J66" s="412"/>
      <c r="K66" s="412"/>
      <c r="L66" s="412"/>
      <c r="M66" s="412"/>
      <c r="N66" s="412"/>
      <c r="O66" s="412"/>
      <c r="P66" s="412"/>
      <c r="Q66" s="413"/>
      <c r="R66" s="128">
        <f>SUM(R63:R65)</f>
        <v>0</v>
      </c>
      <c r="S66" s="114"/>
      <c r="T66" s="114"/>
      <c r="U66" s="114"/>
      <c r="V66" s="134">
        <f>SUM(V63:V65)</f>
        <v>0</v>
      </c>
      <c r="W66" s="114"/>
    </row>
    <row r="67" spans="1:23" ht="15.75" customHeight="1" x14ac:dyDescent="0.3">
      <c r="A67" s="114"/>
      <c r="B67" s="462" t="s">
        <v>74</v>
      </c>
      <c r="C67" s="463"/>
      <c r="D67" s="463"/>
      <c r="E67" s="463"/>
      <c r="F67" s="463"/>
      <c r="G67" s="463"/>
      <c r="H67" s="463"/>
      <c r="I67" s="463"/>
      <c r="J67" s="463"/>
      <c r="K67" s="463"/>
      <c r="L67" s="463"/>
      <c r="M67" s="463"/>
      <c r="N67" s="463"/>
      <c r="O67" s="463"/>
      <c r="P67" s="463"/>
      <c r="Q67" s="463"/>
      <c r="R67" s="403"/>
      <c r="S67" s="114"/>
      <c r="T67" s="114"/>
      <c r="U67" s="114"/>
      <c r="V67" s="114"/>
      <c r="W67" s="114"/>
    </row>
    <row r="68" spans="1:23" ht="15.75" customHeight="1" x14ac:dyDescent="0.3">
      <c r="A68" s="114"/>
      <c r="B68" s="345"/>
      <c r="C68" s="346"/>
      <c r="D68" s="346"/>
      <c r="E68" s="346"/>
      <c r="F68" s="346"/>
      <c r="G68" s="346"/>
      <c r="H68" s="346"/>
      <c r="I68" s="346"/>
      <c r="J68" s="346"/>
      <c r="K68" s="346"/>
      <c r="L68" s="346"/>
      <c r="M68" s="346"/>
      <c r="N68" s="346"/>
      <c r="O68" s="346"/>
      <c r="P68" s="346"/>
      <c r="Q68" s="346"/>
      <c r="R68" s="316"/>
      <c r="S68" s="114"/>
      <c r="T68" s="114"/>
      <c r="U68" s="114"/>
      <c r="V68" s="114"/>
      <c r="W68" s="114"/>
    </row>
    <row r="69" spans="1:23" ht="15.75" customHeight="1" x14ac:dyDescent="0.3">
      <c r="A69" s="114"/>
      <c r="B69" s="344"/>
      <c r="C69" s="446" t="s">
        <v>528</v>
      </c>
      <c r="D69" s="446"/>
      <c r="E69" s="446"/>
      <c r="F69" s="446"/>
      <c r="G69" s="446"/>
      <c r="H69" s="341"/>
      <c r="I69" s="447" t="s">
        <v>529</v>
      </c>
      <c r="J69" s="448"/>
      <c r="K69" s="448"/>
      <c r="L69" s="448"/>
      <c r="M69" s="448"/>
      <c r="N69" s="488"/>
      <c r="O69" s="489"/>
      <c r="P69" s="490"/>
      <c r="Q69" s="317"/>
      <c r="R69" s="146"/>
      <c r="S69" s="114"/>
      <c r="T69" s="114"/>
      <c r="U69" s="114"/>
      <c r="V69" s="114"/>
      <c r="W69" s="114"/>
    </row>
    <row r="70" spans="1:23" ht="15.75" hidden="1" customHeight="1" x14ac:dyDescent="0.3">
      <c r="A70" s="114"/>
      <c r="B70" s="344"/>
      <c r="C70" s="346"/>
      <c r="D70" s="346"/>
      <c r="E70" s="346"/>
      <c r="F70" s="346"/>
      <c r="G70" s="346"/>
      <c r="H70" s="341"/>
      <c r="I70" s="477" t="s">
        <v>138</v>
      </c>
      <c r="J70" s="452"/>
      <c r="K70" s="452"/>
      <c r="L70" s="452"/>
      <c r="M70" s="452"/>
      <c r="N70" s="443" t="e">
        <f>(R66+R60+R54+R48+R41+R35+R30+R25+R15)-#REF!</f>
        <v>#REF!</v>
      </c>
      <c r="O70" s="443"/>
      <c r="P70" s="444"/>
      <c r="Q70" s="317"/>
      <c r="R70" s="146"/>
      <c r="S70" s="114"/>
      <c r="T70" s="114"/>
      <c r="U70" s="114"/>
      <c r="V70" s="114"/>
      <c r="W70" s="114"/>
    </row>
    <row r="71" spans="1:23" ht="15.75" hidden="1" customHeight="1" x14ac:dyDescent="0.3">
      <c r="A71" s="114"/>
      <c r="B71" s="344" t="s">
        <v>139</v>
      </c>
      <c r="C71" s="310"/>
      <c r="D71" s="310"/>
      <c r="E71" s="310"/>
      <c r="F71" s="310"/>
      <c r="G71" s="314"/>
      <c r="H71" s="341"/>
      <c r="I71" s="343"/>
      <c r="J71" s="340"/>
      <c r="K71" s="340"/>
      <c r="L71" s="340"/>
      <c r="M71" s="340"/>
      <c r="N71" s="445" t="e">
        <f>(N69+1)*N70</f>
        <v>#REF!</v>
      </c>
      <c r="O71" s="443"/>
      <c r="P71" s="444"/>
      <c r="Q71" s="317"/>
      <c r="R71" s="146"/>
      <c r="S71" s="114"/>
      <c r="T71" s="114"/>
      <c r="U71" s="114"/>
      <c r="V71" s="114"/>
      <c r="W71" s="114"/>
    </row>
    <row r="72" spans="1:23" ht="15.75" customHeight="1" x14ac:dyDescent="0.3">
      <c r="A72" s="114"/>
      <c r="B72" s="344"/>
      <c r="C72" s="446" t="s">
        <v>467</v>
      </c>
      <c r="D72" s="446"/>
      <c r="E72" s="446"/>
      <c r="F72" s="446"/>
      <c r="G72" s="348">
        <f>F87</f>
        <v>0</v>
      </c>
      <c r="H72" s="341"/>
      <c r="I72" s="446" t="s">
        <v>581</v>
      </c>
      <c r="J72" s="446"/>
      <c r="K72" s="446"/>
      <c r="L72" s="446"/>
      <c r="M72" s="446"/>
      <c r="N72" s="454">
        <f>(R80+R66+R60+R54+R48+R41+R35+R30+R25+R15)-F94</f>
        <v>0</v>
      </c>
      <c r="O72" s="454"/>
      <c r="P72" s="454"/>
      <c r="Q72" s="317"/>
      <c r="R72" s="146"/>
      <c r="S72" s="114"/>
      <c r="T72" s="114"/>
      <c r="U72" s="114"/>
      <c r="V72" s="114"/>
      <c r="W72" s="114"/>
    </row>
    <row r="73" spans="1:23" ht="15.75" customHeight="1" x14ac:dyDescent="0.3">
      <c r="A73" s="114"/>
      <c r="B73" s="344"/>
      <c r="C73" s="446" t="s">
        <v>530</v>
      </c>
      <c r="D73" s="446"/>
      <c r="E73" s="446"/>
      <c r="F73" s="446"/>
      <c r="G73" s="348">
        <f>F88+F89+F90+F91</f>
        <v>0</v>
      </c>
      <c r="H73" s="341"/>
      <c r="I73" s="446" t="s">
        <v>582</v>
      </c>
      <c r="J73" s="446"/>
      <c r="K73" s="446"/>
      <c r="L73" s="446"/>
      <c r="M73" s="446"/>
      <c r="N73" s="454">
        <f>'Indirect Cost Calculator'!D13</f>
        <v>0</v>
      </c>
      <c r="O73" s="454"/>
      <c r="P73" s="454"/>
      <c r="Q73" s="317"/>
      <c r="R73" s="146"/>
      <c r="S73" s="114"/>
      <c r="T73" s="114"/>
      <c r="U73" s="114"/>
      <c r="V73" s="114"/>
      <c r="W73" s="114"/>
    </row>
    <row r="74" spans="1:23" ht="15.75" customHeight="1" x14ac:dyDescent="0.3">
      <c r="A74" s="114"/>
      <c r="B74" s="344"/>
      <c r="C74" s="446" t="s">
        <v>468</v>
      </c>
      <c r="D74" s="446"/>
      <c r="E74" s="446"/>
      <c r="F74" s="446"/>
      <c r="G74" s="315">
        <f>F92</f>
        <v>0</v>
      </c>
      <c r="H74" s="341"/>
      <c r="I74" s="447" t="s">
        <v>137</v>
      </c>
      <c r="J74" s="448"/>
      <c r="K74" s="448"/>
      <c r="L74" s="448"/>
      <c r="M74" s="448"/>
      <c r="N74" s="449">
        <f>'IET II Sub IDC Calc'!D13</f>
        <v>0</v>
      </c>
      <c r="O74" s="450"/>
      <c r="P74" s="451"/>
      <c r="Q74" s="317"/>
      <c r="R74" s="146"/>
      <c r="S74" s="114"/>
      <c r="T74" s="114"/>
      <c r="U74" s="114"/>
      <c r="V74" s="114"/>
      <c r="W74" s="114"/>
    </row>
    <row r="75" spans="1:23" ht="16.5" customHeight="1" x14ac:dyDescent="0.3">
      <c r="A75" s="114"/>
      <c r="B75" s="344"/>
      <c r="C75" s="341"/>
      <c r="D75" s="452"/>
      <c r="E75" s="452"/>
      <c r="F75" s="452"/>
      <c r="G75" s="341"/>
      <c r="H75" s="341"/>
      <c r="I75" s="341"/>
      <c r="J75" s="341"/>
      <c r="K75" s="341"/>
      <c r="L75" s="341"/>
      <c r="M75" s="453"/>
      <c r="N75" s="453"/>
      <c r="O75" s="453"/>
      <c r="P75" s="453"/>
      <c r="Q75" s="453"/>
      <c r="R75" s="319" t="s">
        <v>55</v>
      </c>
      <c r="S75" s="114"/>
      <c r="T75" s="114"/>
      <c r="U75" s="114"/>
      <c r="V75" s="114"/>
      <c r="W75" s="114"/>
    </row>
    <row r="76" spans="1:23" x14ac:dyDescent="0.3">
      <c r="A76" s="114"/>
      <c r="B76" s="312"/>
      <c r="C76" s="455"/>
      <c r="D76" s="455"/>
      <c r="E76" s="455"/>
      <c r="F76" s="342"/>
      <c r="G76" s="342"/>
      <c r="H76" s="342"/>
      <c r="I76" s="412" t="s">
        <v>532</v>
      </c>
      <c r="J76" s="412"/>
      <c r="K76" s="412"/>
      <c r="L76" s="412"/>
      <c r="M76" s="412"/>
      <c r="N76" s="412"/>
      <c r="O76" s="412"/>
      <c r="P76" s="412"/>
      <c r="Q76" s="413"/>
      <c r="R76" s="147"/>
      <c r="S76" s="114"/>
      <c r="T76" s="114"/>
      <c r="U76" s="114"/>
      <c r="V76" s="114"/>
      <c r="W76" s="114"/>
    </row>
    <row r="77" spans="1:23" ht="15.75" customHeight="1" x14ac:dyDescent="0.3">
      <c r="A77" s="114"/>
      <c r="B77" s="462" t="s">
        <v>75</v>
      </c>
      <c r="C77" s="463"/>
      <c r="D77" s="463"/>
      <c r="E77" s="463"/>
      <c r="F77" s="463"/>
      <c r="G77" s="463"/>
      <c r="H77" s="463"/>
      <c r="I77" s="463"/>
      <c r="J77" s="463"/>
      <c r="K77" s="463"/>
      <c r="L77" s="463"/>
      <c r="M77" s="463"/>
      <c r="N77" s="463"/>
      <c r="O77" s="463"/>
      <c r="P77" s="463"/>
      <c r="Q77" s="463"/>
      <c r="R77" s="335"/>
      <c r="S77" s="114"/>
      <c r="T77" s="114"/>
      <c r="U77" s="114"/>
      <c r="V77" s="347"/>
      <c r="W77" s="114"/>
    </row>
    <row r="78" spans="1:23" ht="15.6" customHeight="1" x14ac:dyDescent="0.3">
      <c r="A78" s="114"/>
      <c r="B78" s="427" t="s">
        <v>84</v>
      </c>
      <c r="C78" s="428"/>
      <c r="D78" s="428"/>
      <c r="E78" s="428"/>
      <c r="F78" s="428"/>
      <c r="G78" s="428"/>
      <c r="H78" s="428"/>
      <c r="I78" s="428"/>
      <c r="J78" s="428"/>
      <c r="K78" s="428"/>
      <c r="L78" s="428"/>
      <c r="M78" s="428"/>
      <c r="N78" s="428"/>
      <c r="O78" s="428"/>
      <c r="P78" s="428"/>
      <c r="Q78" s="429"/>
      <c r="R78" s="337" t="s">
        <v>55</v>
      </c>
      <c r="S78" s="114"/>
      <c r="T78" s="114"/>
      <c r="U78" s="114"/>
      <c r="V78" s="185" t="s">
        <v>534</v>
      </c>
      <c r="W78" s="114"/>
    </row>
    <row r="79" spans="1:23" ht="30" customHeight="1" x14ac:dyDescent="0.3">
      <c r="A79" s="114"/>
      <c r="B79" s="464"/>
      <c r="C79" s="465"/>
      <c r="D79" s="465"/>
      <c r="E79" s="465"/>
      <c r="F79" s="465"/>
      <c r="G79" s="465"/>
      <c r="H79" s="465"/>
      <c r="I79" s="465"/>
      <c r="J79" s="465"/>
      <c r="K79" s="465"/>
      <c r="L79" s="465"/>
      <c r="M79" s="465"/>
      <c r="N79" s="465"/>
      <c r="O79" s="465"/>
      <c r="P79" s="465"/>
      <c r="Q79" s="466"/>
      <c r="R79" s="150"/>
      <c r="S79" s="114"/>
      <c r="T79" s="114"/>
      <c r="U79" s="114"/>
      <c r="V79" s="324"/>
      <c r="W79" s="114"/>
    </row>
    <row r="80" spans="1:23" ht="18.600000000000001" customHeight="1" x14ac:dyDescent="0.3">
      <c r="A80" s="114"/>
      <c r="B80" s="411" t="s">
        <v>85</v>
      </c>
      <c r="C80" s="412"/>
      <c r="D80" s="412"/>
      <c r="E80" s="412"/>
      <c r="F80" s="412"/>
      <c r="G80" s="412"/>
      <c r="H80" s="412"/>
      <c r="I80" s="412"/>
      <c r="J80" s="412"/>
      <c r="K80" s="412"/>
      <c r="L80" s="412"/>
      <c r="M80" s="412"/>
      <c r="N80" s="412"/>
      <c r="O80" s="412"/>
      <c r="P80" s="412"/>
      <c r="Q80" s="413"/>
      <c r="R80" s="149">
        <f>SUM(R79:R79)</f>
        <v>0</v>
      </c>
      <c r="S80" s="114"/>
      <c r="T80" s="114"/>
      <c r="U80" s="114"/>
      <c r="V80" s="134">
        <f>SUM(V77:V79)</f>
        <v>0</v>
      </c>
      <c r="W80" s="114"/>
    </row>
    <row r="81" spans="1:23" ht="34.5" customHeight="1" x14ac:dyDescent="0.3">
      <c r="A81" s="114"/>
      <c r="B81" s="456" t="s">
        <v>67</v>
      </c>
      <c r="C81" s="457"/>
      <c r="D81" s="457"/>
      <c r="E81" s="457"/>
      <c r="F81" s="457"/>
      <c r="G81" s="457"/>
      <c r="H81" s="457"/>
      <c r="I81" s="457"/>
      <c r="J81" s="457"/>
      <c r="K81" s="457"/>
      <c r="L81" s="457"/>
      <c r="M81" s="457"/>
      <c r="N81" s="457"/>
      <c r="O81" s="457"/>
      <c r="P81" s="457"/>
      <c r="Q81" s="458"/>
      <c r="R81" s="151">
        <f>SUM(R80+R76+R66+R60+R54+R48+R41+R35+R30+R25+R15)</f>
        <v>0</v>
      </c>
      <c r="S81" s="114"/>
      <c r="T81" s="79"/>
      <c r="U81" s="188" t="s">
        <v>388</v>
      </c>
      <c r="V81" s="134">
        <f>V80+V66+V54+V48+V35+V25</f>
        <v>0</v>
      </c>
      <c r="W81" s="114"/>
    </row>
    <row r="82" spans="1:23" ht="34.5" customHeight="1" x14ac:dyDescent="0.3">
      <c r="A82" s="114"/>
      <c r="B82" s="114"/>
      <c r="C82" s="114"/>
      <c r="D82" s="114"/>
      <c r="E82" s="114"/>
      <c r="F82" s="114"/>
      <c r="G82" s="114"/>
      <c r="H82" s="114"/>
      <c r="I82" s="114"/>
      <c r="J82" s="114"/>
      <c r="K82" s="114"/>
      <c r="L82" s="114"/>
      <c r="M82" s="114"/>
      <c r="N82" s="114"/>
      <c r="O82" s="114"/>
      <c r="P82" s="114"/>
      <c r="Q82" s="114"/>
      <c r="R82" s="114"/>
      <c r="S82" s="114"/>
      <c r="T82" s="79" t="s">
        <v>141</v>
      </c>
      <c r="U82" s="114"/>
      <c r="V82" s="114"/>
      <c r="W82" s="114"/>
    </row>
    <row r="83" spans="1:23"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row>
    <row r="85" spans="1:23" hidden="1" x14ac:dyDescent="0.3"/>
    <row r="86" spans="1:23" hidden="1" x14ac:dyDescent="0.3">
      <c r="C86" s="256" t="s">
        <v>473</v>
      </c>
      <c r="D86" s="256"/>
      <c r="E86" s="257"/>
      <c r="F86" s="258"/>
    </row>
    <row r="87" spans="1:23" hidden="1" x14ac:dyDescent="0.3">
      <c r="C87" s="256" t="s">
        <v>467</v>
      </c>
      <c r="D87" s="256"/>
      <c r="E87" s="257"/>
      <c r="F87" s="259">
        <f>R35</f>
        <v>0</v>
      </c>
    </row>
    <row r="88" spans="1:23" hidden="1" x14ac:dyDescent="0.3">
      <c r="C88" s="256" t="s">
        <v>469</v>
      </c>
      <c r="D88" s="256"/>
      <c r="E88" s="259">
        <f>R44</f>
        <v>0</v>
      </c>
      <c r="F88" s="259">
        <f>IF(E88&gt;25000,(E88-25000),0)</f>
        <v>0</v>
      </c>
    </row>
    <row r="89" spans="1:23" hidden="1" x14ac:dyDescent="0.3">
      <c r="C89" s="256" t="s">
        <v>470</v>
      </c>
      <c r="D89" s="256"/>
      <c r="E89" s="259">
        <f t="shared" ref="E89:E91" si="16">R45</f>
        <v>0</v>
      </c>
      <c r="F89" s="259">
        <f t="shared" ref="F89:F91" si="17">IF(E89&gt;25000,(E89-25000),0)</f>
        <v>0</v>
      </c>
    </row>
    <row r="90" spans="1:23" hidden="1" x14ac:dyDescent="0.3">
      <c r="C90" s="256" t="s">
        <v>471</v>
      </c>
      <c r="D90" s="256"/>
      <c r="E90" s="259">
        <f t="shared" si="16"/>
        <v>0</v>
      </c>
      <c r="F90" s="259">
        <f t="shared" si="17"/>
        <v>0</v>
      </c>
    </row>
    <row r="91" spans="1:23" hidden="1" x14ac:dyDescent="0.3">
      <c r="C91" s="256" t="s">
        <v>472</v>
      </c>
      <c r="D91" s="256"/>
      <c r="E91" s="259">
        <f t="shared" si="16"/>
        <v>0</v>
      </c>
      <c r="F91" s="259">
        <f t="shared" si="17"/>
        <v>0</v>
      </c>
      <c r="K91" s="259">
        <f>X47</f>
        <v>0</v>
      </c>
    </row>
    <row r="92" spans="1:23" hidden="1" x14ac:dyDescent="0.3">
      <c r="C92" s="256" t="s">
        <v>468</v>
      </c>
      <c r="D92" s="256"/>
      <c r="E92" s="257"/>
      <c r="F92" s="259">
        <f>R80</f>
        <v>0</v>
      </c>
    </row>
    <row r="93" spans="1:23" hidden="1" x14ac:dyDescent="0.3">
      <c r="F93" s="260">
        <f>SUM(F87:F92)</f>
        <v>0</v>
      </c>
    </row>
  </sheetData>
  <sheetProtection algorithmName="SHA-512" hashValue="x4SsW5WWMFraxqJtvbr4hO+sz7K1gFijPs6CUhgJoxOYzZqSOdSf0HtYqo0IVwIhzIupeWMN3qboAstTatGBIA==" saltValue="7gVHcMN03e/58NaFFQsi5A==" spinCount="100000" sheet="1" formatCells="0" formatRows="0" insertRows="0" deleteRows="0" selectLockedCells="1"/>
  <mergeCells count="139">
    <mergeCell ref="B2:R2"/>
    <mergeCell ref="B3:R3"/>
    <mergeCell ref="B4:R4"/>
    <mergeCell ref="B6:C6"/>
    <mergeCell ref="B8:C8"/>
    <mergeCell ref="B10:R10"/>
    <mergeCell ref="U16:V16"/>
    <mergeCell ref="B17:C17"/>
    <mergeCell ref="D17:G17"/>
    <mergeCell ref="B11:C11"/>
    <mergeCell ref="D11:G11"/>
    <mergeCell ref="B12:C12"/>
    <mergeCell ref="D12:G12"/>
    <mergeCell ref="B13:C13"/>
    <mergeCell ref="D13:G13"/>
    <mergeCell ref="B18:C18"/>
    <mergeCell ref="D18:G18"/>
    <mergeCell ref="B19:C19"/>
    <mergeCell ref="D19:G19"/>
    <mergeCell ref="B20:C20"/>
    <mergeCell ref="D20:G20"/>
    <mergeCell ref="B14:C14"/>
    <mergeCell ref="D14:G14"/>
    <mergeCell ref="B15:P15"/>
    <mergeCell ref="B16:R16"/>
    <mergeCell ref="B24:C24"/>
    <mergeCell ref="D24:G24"/>
    <mergeCell ref="B25:P25"/>
    <mergeCell ref="B26:R26"/>
    <mergeCell ref="B27:C27"/>
    <mergeCell ref="D27:G27"/>
    <mergeCell ref="H27:K27"/>
    <mergeCell ref="B21:C21"/>
    <mergeCell ref="D21:G21"/>
    <mergeCell ref="B22:C22"/>
    <mergeCell ref="D22:G22"/>
    <mergeCell ref="B23:C23"/>
    <mergeCell ref="D23:G23"/>
    <mergeCell ref="B30:P30"/>
    <mergeCell ref="B31:R31"/>
    <mergeCell ref="B32:C32"/>
    <mergeCell ref="D32:P32"/>
    <mergeCell ref="B33:C33"/>
    <mergeCell ref="D33:P33"/>
    <mergeCell ref="B28:C28"/>
    <mergeCell ref="D28:G28"/>
    <mergeCell ref="H28:K28"/>
    <mergeCell ref="B29:C29"/>
    <mergeCell ref="D29:G29"/>
    <mergeCell ref="H29:K29"/>
    <mergeCell ref="B38:C38"/>
    <mergeCell ref="D38:Q38"/>
    <mergeCell ref="B39:C39"/>
    <mergeCell ref="D39:Q39"/>
    <mergeCell ref="B40:C40"/>
    <mergeCell ref="D40:Q40"/>
    <mergeCell ref="B34:C34"/>
    <mergeCell ref="D34:P34"/>
    <mergeCell ref="B35:Q35"/>
    <mergeCell ref="B36:R36"/>
    <mergeCell ref="B37:C37"/>
    <mergeCell ref="D37:Q37"/>
    <mergeCell ref="B45:C45"/>
    <mergeCell ref="D45:E45"/>
    <mergeCell ref="F45:M45"/>
    <mergeCell ref="B46:C46"/>
    <mergeCell ref="D46:E46"/>
    <mergeCell ref="F46:M46"/>
    <mergeCell ref="B41:Q41"/>
    <mergeCell ref="B42:R42"/>
    <mergeCell ref="B43:C43"/>
    <mergeCell ref="D43:E43"/>
    <mergeCell ref="F43:M43"/>
    <mergeCell ref="B44:C44"/>
    <mergeCell ref="D44:E44"/>
    <mergeCell ref="F44:M44"/>
    <mergeCell ref="B51:C51"/>
    <mergeCell ref="D51:Q51"/>
    <mergeCell ref="B52:C52"/>
    <mergeCell ref="D52:Q52"/>
    <mergeCell ref="B53:C53"/>
    <mergeCell ref="D53:Q53"/>
    <mergeCell ref="B47:C47"/>
    <mergeCell ref="D47:E47"/>
    <mergeCell ref="F47:M47"/>
    <mergeCell ref="B48:Q48"/>
    <mergeCell ref="B49:R49"/>
    <mergeCell ref="B50:C50"/>
    <mergeCell ref="D50:Q50"/>
    <mergeCell ref="B58:C58"/>
    <mergeCell ref="D58:E58"/>
    <mergeCell ref="F58:M58"/>
    <mergeCell ref="B59:C59"/>
    <mergeCell ref="D59:E59"/>
    <mergeCell ref="F59:M59"/>
    <mergeCell ref="B54:Q54"/>
    <mergeCell ref="B55:R55"/>
    <mergeCell ref="B56:C56"/>
    <mergeCell ref="D56:E56"/>
    <mergeCell ref="F56:M56"/>
    <mergeCell ref="B57:C57"/>
    <mergeCell ref="D57:E57"/>
    <mergeCell ref="F57:M57"/>
    <mergeCell ref="B64:C64"/>
    <mergeCell ref="D64:Q64"/>
    <mergeCell ref="B65:C65"/>
    <mergeCell ref="D65:Q65"/>
    <mergeCell ref="B66:Q66"/>
    <mergeCell ref="B67:R67"/>
    <mergeCell ref="B60:P60"/>
    <mergeCell ref="B61:R61"/>
    <mergeCell ref="B62:C62"/>
    <mergeCell ref="D62:Q62"/>
    <mergeCell ref="B63:C63"/>
    <mergeCell ref="D63:Q63"/>
    <mergeCell ref="C72:F72"/>
    <mergeCell ref="I72:M72"/>
    <mergeCell ref="N72:P72"/>
    <mergeCell ref="C73:F73"/>
    <mergeCell ref="I73:M73"/>
    <mergeCell ref="N73:P73"/>
    <mergeCell ref="C69:G69"/>
    <mergeCell ref="I69:M69"/>
    <mergeCell ref="N69:P69"/>
    <mergeCell ref="I70:M70"/>
    <mergeCell ref="N70:P70"/>
    <mergeCell ref="N71:P71"/>
    <mergeCell ref="B77:Q77"/>
    <mergeCell ref="B78:Q78"/>
    <mergeCell ref="B79:Q79"/>
    <mergeCell ref="B80:Q80"/>
    <mergeCell ref="B81:Q81"/>
    <mergeCell ref="C74:F74"/>
    <mergeCell ref="I74:M74"/>
    <mergeCell ref="N74:P74"/>
    <mergeCell ref="D75:F75"/>
    <mergeCell ref="M75:Q75"/>
    <mergeCell ref="C76:E76"/>
    <mergeCell ref="I76:Q76"/>
  </mergeCells>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operator="notEqual" id="{256509D1-3D4C-423B-95D4-DF1A62255F9B}">
            <xm:f>Cover!$C$8</xm:f>
            <x14:dxf>
              <font>
                <color rgb="FFFF0000"/>
              </font>
            </x14:dxf>
          </x14:cfRule>
          <xm:sqref>R81</xm:sqref>
        </x14:conditionalFormatting>
        <x14:conditionalFormatting xmlns:xm="http://schemas.microsoft.com/office/excel/2006/main">
          <x14:cfRule type="cellIs" priority="1" operator="greaterThan" id="{9AC2E39A-2339-4B86-90F8-A00690B861F6}">
            <xm:f>' Budget'!$N$89</xm:f>
            <x14:dxf>
              <font>
                <color rgb="FF9C0006"/>
              </font>
              <fill>
                <patternFill>
                  <bgColor rgb="FFFFC7CE"/>
                </patternFill>
              </fill>
            </x14:dxf>
          </x14:cfRule>
          <xm:sqref>R76</xm:sqref>
        </x14:conditionalFormatting>
        <x14:conditionalFormatting xmlns:xm="http://schemas.microsoft.com/office/excel/2006/main">
          <x14:cfRule type="cellIs" priority="2" operator="greaterThan" id="{F902CFA5-0B13-49EC-AFF6-9D50965FB510}">
            <xm:f>'Match IET Budget'!#REF!</xm:f>
            <x14:dxf>
              <font>
                <color rgb="FF9C0006"/>
              </font>
              <fill>
                <patternFill>
                  <bgColor rgb="FFFFC7CE"/>
                </patternFill>
              </fill>
            </x14:dxf>
          </x14:cfRule>
          <xm:sqref>R76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1D00-000000000000}">
          <x14:formula1>
            <xm:f>'IET II Budget'!$Z$43:$Z$46</xm:f>
          </x14:formula1>
          <xm:sqref>B3:R3</xm:sqref>
        </x14:dataValidation>
        <x14:dataValidation type="list" allowBlank="1" showInputMessage="1" showErrorMessage="1" xr:uid="{00000000-0002-0000-1D00-000001000000}">
          <x14:formula1>
            <xm:f>'DROP-DOWNS'!$L$2:$L$3</xm:f>
          </x14:formula1>
          <xm:sqref>B57:C59</xm:sqref>
        </x14:dataValidation>
        <x14:dataValidation type="list" allowBlank="1" showInputMessage="1" showErrorMessage="1" xr:uid="{00000000-0002-0000-1D00-000002000000}">
          <x14:formula1>
            <xm:f>'DROP-DOWNS'!$J$2:$J$3</xm:f>
          </x14:formula1>
          <xm:sqref>B44:C47</xm:sqref>
        </x14:dataValidation>
        <x14:dataValidation type="list" allowBlank="1" showInputMessage="1" showErrorMessage="1" xr:uid="{00000000-0002-0000-1D00-000003000000}">
          <x14:formula1>
            <xm:f>'IET II Budget'!$T$43:$T$46</xm:f>
          </x14:formula1>
          <xm:sqref>D6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'IET II Sub Budget'!N72</f>
        <v>0</v>
      </c>
      <c r="E10" s="21"/>
    </row>
    <row r="11" spans="1:8" x14ac:dyDescent="0.2">
      <c r="A11" s="24"/>
      <c r="B11" s="26" t="s">
        <v>106</v>
      </c>
      <c r="C11" s="40">
        <v>2.18E-2</v>
      </c>
      <c r="D11" s="39">
        <f>'IET II Sub Budget'!N69</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Z94"/>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114"/>
      <c r="B1" s="114"/>
      <c r="C1" s="114"/>
      <c r="D1" s="114"/>
      <c r="E1" s="114"/>
      <c r="F1" s="114"/>
      <c r="G1" s="114"/>
      <c r="H1" s="114"/>
      <c r="I1" s="114"/>
      <c r="J1" s="114"/>
      <c r="K1" s="114"/>
      <c r="L1" s="114"/>
      <c r="M1" s="114"/>
      <c r="N1" s="114"/>
      <c r="O1" s="114"/>
      <c r="P1" s="114"/>
      <c r="Q1" s="114"/>
      <c r="R1" s="114"/>
      <c r="S1" s="114"/>
      <c r="T1" s="114"/>
      <c r="U1" s="114"/>
      <c r="V1" s="114"/>
      <c r="W1" s="114"/>
    </row>
    <row r="2" spans="1:24"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c r="W2" s="114"/>
    </row>
    <row r="3" spans="1:24" ht="29.45" customHeight="1" x14ac:dyDescent="0.3">
      <c r="A3" s="114"/>
      <c r="B3" s="549" t="s">
        <v>382</v>
      </c>
      <c r="C3" s="550"/>
      <c r="D3" s="550"/>
      <c r="E3" s="550"/>
      <c r="F3" s="550"/>
      <c r="G3" s="550"/>
      <c r="H3" s="550"/>
      <c r="I3" s="550"/>
      <c r="J3" s="550"/>
      <c r="K3" s="550"/>
      <c r="L3" s="550"/>
      <c r="M3" s="550"/>
      <c r="N3" s="550"/>
      <c r="O3" s="550"/>
      <c r="P3" s="550"/>
      <c r="Q3" s="550"/>
      <c r="R3" s="551"/>
      <c r="S3" s="114"/>
      <c r="T3" s="114"/>
      <c r="U3" s="114"/>
      <c r="V3" s="114"/>
      <c r="W3" s="114"/>
    </row>
    <row r="4" spans="1:24" ht="29.45" customHeight="1" x14ac:dyDescent="0.3">
      <c r="A4" s="114"/>
      <c r="B4" s="404" t="s">
        <v>393</v>
      </c>
      <c r="C4" s="405"/>
      <c r="D4" s="405"/>
      <c r="E4" s="405"/>
      <c r="F4" s="405"/>
      <c r="G4" s="405"/>
      <c r="H4" s="405"/>
      <c r="I4" s="405"/>
      <c r="J4" s="405"/>
      <c r="K4" s="405"/>
      <c r="L4" s="405"/>
      <c r="M4" s="405"/>
      <c r="N4" s="405"/>
      <c r="O4" s="405"/>
      <c r="P4" s="405"/>
      <c r="Q4" s="405"/>
      <c r="R4" s="406"/>
      <c r="S4" s="114"/>
      <c r="T4" s="114"/>
      <c r="U4" s="114"/>
      <c r="V4" s="114"/>
      <c r="W4" s="114"/>
    </row>
    <row r="5" spans="1:24" ht="8.2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row>
    <row r="6" spans="1:24" ht="21" customHeight="1" x14ac:dyDescent="0.3">
      <c r="A6" s="114"/>
      <c r="B6" s="487" t="s">
        <v>381</v>
      </c>
      <c r="C6" s="487"/>
      <c r="D6" s="365"/>
      <c r="E6" s="114"/>
      <c r="F6" s="114"/>
      <c r="G6" s="114"/>
      <c r="H6" s="114"/>
      <c r="I6" s="114"/>
      <c r="J6" s="114"/>
      <c r="K6" s="114"/>
      <c r="L6" s="114"/>
      <c r="M6" s="114"/>
      <c r="N6" s="114"/>
      <c r="O6" s="114"/>
      <c r="P6" s="114"/>
      <c r="Q6" s="114"/>
      <c r="R6" s="114"/>
      <c r="S6" s="114"/>
      <c r="T6" s="114"/>
      <c r="U6" s="114"/>
      <c r="V6" s="114"/>
      <c r="W6" s="114"/>
    </row>
    <row r="7" spans="1:24" ht="8.2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row>
    <row r="8" spans="1:24" x14ac:dyDescent="0.3">
      <c r="A8" s="114"/>
      <c r="B8" s="407" t="s">
        <v>120</v>
      </c>
      <c r="C8" s="407"/>
      <c r="D8" s="245"/>
      <c r="E8" s="114"/>
      <c r="F8" s="114"/>
      <c r="G8" s="114"/>
      <c r="H8" s="114"/>
      <c r="I8" s="114"/>
      <c r="J8" s="114"/>
      <c r="K8" s="114"/>
      <c r="L8" s="114"/>
      <c r="M8" s="114"/>
      <c r="N8" s="114"/>
      <c r="O8" s="114"/>
      <c r="P8" s="114"/>
      <c r="Q8" s="114"/>
      <c r="R8" s="114"/>
      <c r="S8" s="114"/>
      <c r="T8" s="114"/>
      <c r="U8" s="114"/>
      <c r="V8" s="114"/>
      <c r="W8" s="114"/>
    </row>
    <row r="9" spans="1:24" ht="9"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row>
    <row r="10" spans="1:24" ht="15.75" customHeight="1" x14ac:dyDescent="0.3">
      <c r="A10" s="114"/>
      <c r="B10" s="408" t="s">
        <v>45</v>
      </c>
      <c r="C10" s="409"/>
      <c r="D10" s="409"/>
      <c r="E10" s="409"/>
      <c r="F10" s="409"/>
      <c r="G10" s="409"/>
      <c r="H10" s="409"/>
      <c r="I10" s="409"/>
      <c r="J10" s="409"/>
      <c r="K10" s="409"/>
      <c r="L10" s="409"/>
      <c r="M10" s="409"/>
      <c r="N10" s="409"/>
      <c r="O10" s="409"/>
      <c r="P10" s="409"/>
      <c r="Q10" s="409"/>
      <c r="R10" s="410"/>
      <c r="S10" s="114"/>
      <c r="T10" s="114"/>
      <c r="U10" s="114"/>
      <c r="V10" s="114"/>
      <c r="W10" s="114"/>
    </row>
    <row r="11" spans="1:24" ht="54" customHeight="1" x14ac:dyDescent="0.3">
      <c r="A11" s="114"/>
      <c r="B11" s="417" t="s">
        <v>46</v>
      </c>
      <c r="C11" s="418"/>
      <c r="D11" s="417" t="s">
        <v>47</v>
      </c>
      <c r="E11" s="419"/>
      <c r="F11" s="419"/>
      <c r="G11" s="418"/>
      <c r="H11" s="337" t="s">
        <v>115</v>
      </c>
      <c r="I11" s="337" t="s">
        <v>117</v>
      </c>
      <c r="J11" s="337" t="s">
        <v>118</v>
      </c>
      <c r="K11" s="337"/>
      <c r="L11" s="338" t="s">
        <v>48</v>
      </c>
      <c r="M11" s="338" t="s">
        <v>49</v>
      </c>
      <c r="N11" s="338" t="s">
        <v>1</v>
      </c>
      <c r="O11" s="338" t="s">
        <v>76</v>
      </c>
      <c r="P11" s="338" t="s">
        <v>4</v>
      </c>
      <c r="Q11" s="338" t="s">
        <v>119</v>
      </c>
      <c r="R11" s="338" t="s">
        <v>50</v>
      </c>
      <c r="S11" s="114"/>
      <c r="T11" s="114"/>
      <c r="U11" s="114"/>
      <c r="V11" s="114"/>
      <c r="W11" s="114"/>
    </row>
    <row r="12" spans="1:24" s="13" customFormat="1" ht="78.599999999999994" customHeight="1" x14ac:dyDescent="0.3">
      <c r="A12" s="114"/>
      <c r="B12" s="391"/>
      <c r="C12" s="392"/>
      <c r="D12" s="393"/>
      <c r="E12" s="394"/>
      <c r="F12" s="394"/>
      <c r="G12" s="395"/>
      <c r="H12" s="339"/>
      <c r="I12" s="339"/>
      <c r="J12" s="339"/>
      <c r="K12" s="337"/>
      <c r="L12" s="121"/>
      <c r="M12" s="122"/>
      <c r="N12" s="361" t="e">
        <f>L12/$D$8</f>
        <v>#DIV/0!</v>
      </c>
      <c r="O12" s="124">
        <f>L12*M12</f>
        <v>0</v>
      </c>
      <c r="P12" s="125"/>
      <c r="Q12" s="124">
        <f>O12*P12</f>
        <v>0</v>
      </c>
      <c r="R12" s="126">
        <f>ROUND(O12,0)</f>
        <v>0</v>
      </c>
      <c r="S12" s="114"/>
      <c r="T12" s="114"/>
      <c r="U12" s="114"/>
      <c r="V12" s="114"/>
      <c r="W12" s="114"/>
    </row>
    <row r="13" spans="1:24" s="13" customFormat="1" ht="78.599999999999994" customHeight="1" x14ac:dyDescent="0.3">
      <c r="A13" s="114"/>
      <c r="B13" s="391"/>
      <c r="C13" s="392"/>
      <c r="D13" s="393"/>
      <c r="E13" s="394"/>
      <c r="F13" s="394"/>
      <c r="G13" s="395"/>
      <c r="H13" s="339"/>
      <c r="I13" s="339"/>
      <c r="J13" s="339"/>
      <c r="K13" s="337"/>
      <c r="L13" s="121"/>
      <c r="M13" s="122"/>
      <c r="N13" s="361" t="e">
        <f t="shared" ref="N13:N14" si="0">L13/$D$8</f>
        <v>#DIV/0!</v>
      </c>
      <c r="O13" s="124">
        <f>L13*M13</f>
        <v>0</v>
      </c>
      <c r="P13" s="125"/>
      <c r="Q13" s="124">
        <f>O13*P13</f>
        <v>0</v>
      </c>
      <c r="R13" s="126">
        <f t="shared" ref="R13:R14" si="1">ROUND(O13,0)</f>
        <v>0</v>
      </c>
      <c r="S13" s="114"/>
      <c r="T13" s="114"/>
      <c r="U13" s="114"/>
      <c r="V13" s="114"/>
      <c r="W13" s="114"/>
    </row>
    <row r="14" spans="1:24" s="13" customFormat="1" ht="78.599999999999994" customHeight="1" x14ac:dyDescent="0.3">
      <c r="A14" s="114"/>
      <c r="B14" s="391"/>
      <c r="C14" s="392"/>
      <c r="D14" s="393"/>
      <c r="E14" s="394"/>
      <c r="F14" s="394"/>
      <c r="G14" s="395"/>
      <c r="H14" s="339"/>
      <c r="I14" s="339"/>
      <c r="J14" s="339"/>
      <c r="K14" s="337"/>
      <c r="L14" s="121"/>
      <c r="M14" s="122"/>
      <c r="N14" s="361" t="e">
        <f t="shared" si="0"/>
        <v>#DIV/0!</v>
      </c>
      <c r="O14" s="124">
        <f>L14*M14</f>
        <v>0</v>
      </c>
      <c r="P14" s="125"/>
      <c r="Q14" s="124">
        <f>O14*P14</f>
        <v>0</v>
      </c>
      <c r="R14" s="126">
        <f t="shared" si="1"/>
        <v>0</v>
      </c>
      <c r="S14" s="114"/>
      <c r="T14" s="114" t="s">
        <v>385</v>
      </c>
      <c r="U14" s="114"/>
      <c r="V14" s="114"/>
      <c r="W14" s="114"/>
    </row>
    <row r="15" spans="1:24" ht="18.600000000000001" customHeight="1" x14ac:dyDescent="0.3">
      <c r="A15" s="114"/>
      <c r="B15" s="411" t="s">
        <v>361</v>
      </c>
      <c r="C15" s="412"/>
      <c r="D15" s="412"/>
      <c r="E15" s="412"/>
      <c r="F15" s="412"/>
      <c r="G15" s="412"/>
      <c r="H15" s="412"/>
      <c r="I15" s="412"/>
      <c r="J15" s="412"/>
      <c r="K15" s="412"/>
      <c r="L15" s="412"/>
      <c r="M15" s="412"/>
      <c r="N15" s="412"/>
      <c r="O15" s="412"/>
      <c r="P15" s="413"/>
      <c r="Q15" s="116">
        <f>SUM(Q12:Q14)</f>
        <v>0</v>
      </c>
      <c r="R15" s="128">
        <f>SUM(R12:R14)</f>
        <v>0</v>
      </c>
      <c r="S15" s="114"/>
      <c r="T15" s="114">
        <f>R15+Q15</f>
        <v>0</v>
      </c>
      <c r="U15" s="114"/>
      <c r="V15" s="114"/>
      <c r="W15" s="114"/>
      <c r="X15" s="183"/>
    </row>
    <row r="16" spans="1:24" ht="15.75" customHeight="1" x14ac:dyDescent="0.3">
      <c r="A16" s="114"/>
      <c r="B16" s="408" t="s">
        <v>51</v>
      </c>
      <c r="C16" s="409"/>
      <c r="D16" s="409"/>
      <c r="E16" s="409"/>
      <c r="F16" s="409"/>
      <c r="G16" s="409"/>
      <c r="H16" s="409"/>
      <c r="I16" s="409"/>
      <c r="J16" s="409"/>
      <c r="K16" s="409"/>
      <c r="L16" s="409"/>
      <c r="M16" s="409"/>
      <c r="N16" s="409"/>
      <c r="O16" s="409"/>
      <c r="P16" s="409"/>
      <c r="Q16" s="409"/>
      <c r="R16" s="410"/>
      <c r="S16" s="114"/>
      <c r="T16" s="114"/>
      <c r="U16" s="548"/>
      <c r="V16" s="548"/>
      <c r="W16" s="114"/>
    </row>
    <row r="17" spans="1:25" ht="66" customHeight="1" x14ac:dyDescent="0.3">
      <c r="A17" s="114"/>
      <c r="B17" s="417" t="s">
        <v>46</v>
      </c>
      <c r="C17" s="418"/>
      <c r="D17" s="414" t="s">
        <v>52</v>
      </c>
      <c r="E17" s="415"/>
      <c r="F17" s="415"/>
      <c r="G17" s="416"/>
      <c r="H17" s="338" t="s">
        <v>115</v>
      </c>
      <c r="I17" s="337" t="s">
        <v>117</v>
      </c>
      <c r="J17" s="337" t="s">
        <v>118</v>
      </c>
      <c r="K17" s="162" t="s">
        <v>116</v>
      </c>
      <c r="L17" s="338" t="s">
        <v>48</v>
      </c>
      <c r="M17" s="338" t="s">
        <v>49</v>
      </c>
      <c r="N17" s="338" t="s">
        <v>1</v>
      </c>
      <c r="O17" s="338" t="s">
        <v>76</v>
      </c>
      <c r="P17" s="338" t="s">
        <v>4</v>
      </c>
      <c r="Q17" s="338" t="s">
        <v>36</v>
      </c>
      <c r="R17" s="338" t="s">
        <v>121</v>
      </c>
      <c r="S17" s="114"/>
      <c r="T17" s="114"/>
      <c r="U17" s="185" t="s">
        <v>386</v>
      </c>
      <c r="V17" s="185" t="s">
        <v>387</v>
      </c>
      <c r="W17" s="114"/>
    </row>
    <row r="18" spans="1:25" s="13" customFormat="1" ht="60" customHeight="1" x14ac:dyDescent="0.3">
      <c r="A18" s="114"/>
      <c r="B18" s="391"/>
      <c r="C18" s="392"/>
      <c r="D18" s="393"/>
      <c r="E18" s="394"/>
      <c r="F18" s="394"/>
      <c r="G18" s="395"/>
      <c r="H18" s="339"/>
      <c r="I18" s="339"/>
      <c r="J18" s="339"/>
      <c r="K18" s="339"/>
      <c r="L18" s="121"/>
      <c r="M18" s="122"/>
      <c r="N18" s="361" t="e">
        <f t="shared" ref="N18:N24" si="2">L18/$D$8</f>
        <v>#DIV/0!</v>
      </c>
      <c r="O18" s="124">
        <f t="shared" ref="O18:O24" si="3">L18*M18</f>
        <v>0</v>
      </c>
      <c r="P18" s="125"/>
      <c r="Q18" s="129">
        <f t="shared" ref="Q18:Q24" si="4">O18*P18</f>
        <v>0</v>
      </c>
      <c r="R18" s="126">
        <f t="shared" ref="R18:R24" si="5">ROUND(O18,0)</f>
        <v>0</v>
      </c>
      <c r="S18" s="114"/>
      <c r="T18" s="114"/>
      <c r="U18" s="121"/>
      <c r="V18" s="126">
        <f t="shared" ref="V18:V24" si="6">((M18)+((M18*P18)))*U18</f>
        <v>0</v>
      </c>
      <c r="W18" s="114"/>
    </row>
    <row r="19" spans="1:25" s="13" customFormat="1" ht="60" customHeight="1" x14ac:dyDescent="0.3">
      <c r="A19" s="114"/>
      <c r="B19" s="391"/>
      <c r="C19" s="392"/>
      <c r="D19" s="393"/>
      <c r="E19" s="394"/>
      <c r="F19" s="394"/>
      <c r="G19" s="395"/>
      <c r="H19" s="339"/>
      <c r="I19" s="339"/>
      <c r="J19" s="339"/>
      <c r="K19" s="339"/>
      <c r="L19" s="121"/>
      <c r="M19" s="122"/>
      <c r="N19" s="361" t="e">
        <f t="shared" si="2"/>
        <v>#DIV/0!</v>
      </c>
      <c r="O19" s="124">
        <f t="shared" si="3"/>
        <v>0</v>
      </c>
      <c r="P19" s="125"/>
      <c r="Q19" s="129">
        <f t="shared" si="4"/>
        <v>0</v>
      </c>
      <c r="R19" s="126">
        <f t="shared" si="5"/>
        <v>0</v>
      </c>
      <c r="S19" s="114"/>
      <c r="T19" s="114"/>
      <c r="U19" s="121"/>
      <c r="V19" s="126">
        <f t="shared" si="6"/>
        <v>0</v>
      </c>
      <c r="W19" s="114"/>
    </row>
    <row r="20" spans="1:25" s="13" customFormat="1" ht="60" customHeight="1" x14ac:dyDescent="0.3">
      <c r="A20" s="114"/>
      <c r="B20" s="391"/>
      <c r="C20" s="392"/>
      <c r="D20" s="393"/>
      <c r="E20" s="394"/>
      <c r="F20" s="394"/>
      <c r="G20" s="395"/>
      <c r="H20" s="339"/>
      <c r="I20" s="339"/>
      <c r="J20" s="339"/>
      <c r="K20" s="339"/>
      <c r="L20" s="121"/>
      <c r="M20" s="122"/>
      <c r="N20" s="361" t="e">
        <f t="shared" si="2"/>
        <v>#DIV/0!</v>
      </c>
      <c r="O20" s="124">
        <f t="shared" si="3"/>
        <v>0</v>
      </c>
      <c r="P20" s="125"/>
      <c r="Q20" s="129">
        <f t="shared" si="4"/>
        <v>0</v>
      </c>
      <c r="R20" s="126">
        <f t="shared" si="5"/>
        <v>0</v>
      </c>
      <c r="S20" s="114"/>
      <c r="T20" s="114"/>
      <c r="U20" s="121">
        <v>0</v>
      </c>
      <c r="V20" s="126">
        <f t="shared" si="6"/>
        <v>0</v>
      </c>
      <c r="W20" s="114"/>
    </row>
    <row r="21" spans="1:25" s="13" customFormat="1" ht="60" customHeight="1" x14ac:dyDescent="0.3">
      <c r="A21" s="114"/>
      <c r="B21" s="391"/>
      <c r="C21" s="392"/>
      <c r="D21" s="393"/>
      <c r="E21" s="394"/>
      <c r="F21" s="394"/>
      <c r="G21" s="395"/>
      <c r="H21" s="339"/>
      <c r="I21" s="339"/>
      <c r="J21" s="339"/>
      <c r="K21" s="339"/>
      <c r="L21" s="121"/>
      <c r="M21" s="122"/>
      <c r="N21" s="361" t="e">
        <f t="shared" si="2"/>
        <v>#DIV/0!</v>
      </c>
      <c r="O21" s="124">
        <f t="shared" si="3"/>
        <v>0</v>
      </c>
      <c r="P21" s="125"/>
      <c r="Q21" s="129">
        <f t="shared" si="4"/>
        <v>0</v>
      </c>
      <c r="R21" s="126">
        <f t="shared" si="5"/>
        <v>0</v>
      </c>
      <c r="S21" s="114"/>
      <c r="T21" s="114"/>
      <c r="U21" s="121">
        <v>0</v>
      </c>
      <c r="V21" s="126">
        <f t="shared" si="6"/>
        <v>0</v>
      </c>
      <c r="W21" s="114"/>
    </row>
    <row r="22" spans="1:25" s="13" customFormat="1" ht="60" customHeight="1" x14ac:dyDescent="0.3">
      <c r="A22" s="114"/>
      <c r="B22" s="391"/>
      <c r="C22" s="392"/>
      <c r="D22" s="393"/>
      <c r="E22" s="394"/>
      <c r="F22" s="394"/>
      <c r="G22" s="395"/>
      <c r="H22" s="339"/>
      <c r="I22" s="339"/>
      <c r="J22" s="339"/>
      <c r="K22" s="339"/>
      <c r="L22" s="121"/>
      <c r="M22" s="122"/>
      <c r="N22" s="361" t="e">
        <f t="shared" si="2"/>
        <v>#DIV/0!</v>
      </c>
      <c r="O22" s="124">
        <f t="shared" si="3"/>
        <v>0</v>
      </c>
      <c r="P22" s="125"/>
      <c r="Q22" s="129">
        <f t="shared" si="4"/>
        <v>0</v>
      </c>
      <c r="R22" s="126">
        <f t="shared" si="5"/>
        <v>0</v>
      </c>
      <c r="S22" s="114"/>
      <c r="T22" s="114"/>
      <c r="U22" s="121">
        <v>0</v>
      </c>
      <c r="V22" s="126">
        <f t="shared" si="6"/>
        <v>0</v>
      </c>
      <c r="W22" s="114"/>
    </row>
    <row r="23" spans="1:25" s="13" customFormat="1" ht="60" customHeight="1" x14ac:dyDescent="0.3">
      <c r="A23" s="114"/>
      <c r="B23" s="391"/>
      <c r="C23" s="392"/>
      <c r="D23" s="393"/>
      <c r="E23" s="394"/>
      <c r="F23" s="394"/>
      <c r="G23" s="395"/>
      <c r="H23" s="339"/>
      <c r="I23" s="339"/>
      <c r="J23" s="339"/>
      <c r="K23" s="339"/>
      <c r="L23" s="121"/>
      <c r="M23" s="122"/>
      <c r="N23" s="361" t="e">
        <f t="shared" si="2"/>
        <v>#DIV/0!</v>
      </c>
      <c r="O23" s="124">
        <f t="shared" si="3"/>
        <v>0</v>
      </c>
      <c r="P23" s="125"/>
      <c r="Q23" s="129">
        <f t="shared" si="4"/>
        <v>0</v>
      </c>
      <c r="R23" s="126">
        <f t="shared" si="5"/>
        <v>0</v>
      </c>
      <c r="S23" s="114"/>
      <c r="T23" s="114"/>
      <c r="U23" s="121">
        <v>0</v>
      </c>
      <c r="V23" s="126">
        <f t="shared" si="6"/>
        <v>0</v>
      </c>
      <c r="W23" s="114"/>
    </row>
    <row r="24" spans="1:25" s="13" customFormat="1" ht="60" customHeight="1" x14ac:dyDescent="0.3">
      <c r="A24" s="114"/>
      <c r="B24" s="391"/>
      <c r="C24" s="392"/>
      <c r="D24" s="393"/>
      <c r="E24" s="394"/>
      <c r="F24" s="394"/>
      <c r="G24" s="395"/>
      <c r="H24" s="339"/>
      <c r="I24" s="339"/>
      <c r="J24" s="339"/>
      <c r="K24" s="339"/>
      <c r="L24" s="121"/>
      <c r="M24" s="122"/>
      <c r="N24" s="361" t="e">
        <f t="shared" si="2"/>
        <v>#DIV/0!</v>
      </c>
      <c r="O24" s="124">
        <f t="shared" si="3"/>
        <v>0</v>
      </c>
      <c r="P24" s="125"/>
      <c r="Q24" s="129">
        <f t="shared" si="4"/>
        <v>0</v>
      </c>
      <c r="R24" s="126">
        <f t="shared" si="5"/>
        <v>0</v>
      </c>
      <c r="S24" s="114"/>
      <c r="T24" s="114" t="s">
        <v>385</v>
      </c>
      <c r="U24" s="121">
        <v>0</v>
      </c>
      <c r="V24" s="126">
        <f t="shared" si="6"/>
        <v>0</v>
      </c>
      <c r="W24" s="114"/>
    </row>
    <row r="25" spans="1:25" ht="18.600000000000001" customHeight="1" x14ac:dyDescent="0.3">
      <c r="A25" s="114"/>
      <c r="B25" s="411" t="s">
        <v>362</v>
      </c>
      <c r="C25" s="412"/>
      <c r="D25" s="412"/>
      <c r="E25" s="412"/>
      <c r="F25" s="412"/>
      <c r="G25" s="412"/>
      <c r="H25" s="412"/>
      <c r="I25" s="412"/>
      <c r="J25" s="412"/>
      <c r="K25" s="412"/>
      <c r="L25" s="412"/>
      <c r="M25" s="412"/>
      <c r="N25" s="412"/>
      <c r="O25" s="412"/>
      <c r="P25" s="413"/>
      <c r="Q25" s="117">
        <f>SUM(Q18:Q24)</f>
        <v>0</v>
      </c>
      <c r="R25" s="128">
        <f>SUM(R18:R24)</f>
        <v>0</v>
      </c>
      <c r="S25" s="114"/>
      <c r="T25" s="114">
        <f>R25+Q25</f>
        <v>0</v>
      </c>
      <c r="U25" s="185"/>
      <c r="V25" s="128">
        <f>SUM(V18:V24)</f>
        <v>0</v>
      </c>
      <c r="W25" s="114"/>
      <c r="X25" s="183"/>
    </row>
    <row r="26" spans="1:25" ht="15.75" customHeight="1" x14ac:dyDescent="0.3">
      <c r="A26" s="114"/>
      <c r="B26" s="401" t="s">
        <v>53</v>
      </c>
      <c r="C26" s="402"/>
      <c r="D26" s="402"/>
      <c r="E26" s="402"/>
      <c r="F26" s="402"/>
      <c r="G26" s="402"/>
      <c r="H26" s="402"/>
      <c r="I26" s="402"/>
      <c r="J26" s="402"/>
      <c r="K26" s="402"/>
      <c r="L26" s="402"/>
      <c r="M26" s="402"/>
      <c r="N26" s="402"/>
      <c r="O26" s="402"/>
      <c r="P26" s="402"/>
      <c r="Q26" s="402"/>
      <c r="R26" s="403"/>
      <c r="S26" s="114"/>
      <c r="T26" s="114"/>
      <c r="U26" s="114"/>
      <c r="V26" s="114"/>
      <c r="W26" s="114"/>
    </row>
    <row r="27" spans="1:25" ht="49.5" customHeight="1" x14ac:dyDescent="0.3">
      <c r="A27" s="114"/>
      <c r="B27" s="417" t="s">
        <v>46</v>
      </c>
      <c r="C27" s="418"/>
      <c r="D27" s="417" t="s">
        <v>47</v>
      </c>
      <c r="E27" s="419"/>
      <c r="F27" s="419"/>
      <c r="G27" s="419"/>
      <c r="H27" s="417"/>
      <c r="I27" s="419"/>
      <c r="J27" s="419"/>
      <c r="K27" s="418"/>
      <c r="L27" s="338" t="s">
        <v>48</v>
      </c>
      <c r="M27" s="338" t="s">
        <v>49</v>
      </c>
      <c r="N27" s="338" t="s">
        <v>1</v>
      </c>
      <c r="O27" s="338" t="s">
        <v>76</v>
      </c>
      <c r="P27" s="338" t="s">
        <v>4</v>
      </c>
      <c r="Q27" s="338" t="s">
        <v>36</v>
      </c>
      <c r="R27" s="338" t="s">
        <v>50</v>
      </c>
      <c r="S27" s="114"/>
      <c r="T27" s="114"/>
      <c r="U27" s="114"/>
      <c r="V27" s="114"/>
      <c r="W27" s="114"/>
      <c r="Y27" s="13"/>
    </row>
    <row r="28" spans="1:25" s="13" customFormat="1" ht="60" customHeight="1" x14ac:dyDescent="0.3">
      <c r="A28" s="114"/>
      <c r="B28" s="393"/>
      <c r="C28" s="395"/>
      <c r="D28" s="393"/>
      <c r="E28" s="394"/>
      <c r="F28" s="394"/>
      <c r="G28" s="395"/>
      <c r="H28" s="427"/>
      <c r="I28" s="428"/>
      <c r="J28" s="428"/>
      <c r="K28" s="429"/>
      <c r="L28" s="131"/>
      <c r="M28" s="132"/>
      <c r="N28" s="361" t="e">
        <f t="shared" ref="N28:N29" si="7">L28/$D$8</f>
        <v>#DIV/0!</v>
      </c>
      <c r="O28" s="124">
        <f t="shared" ref="O28:O29" si="8">L28*M28</f>
        <v>0</v>
      </c>
      <c r="P28" s="133"/>
      <c r="Q28" s="129">
        <f t="shared" ref="Q28:Q29" si="9">O28*P28</f>
        <v>0</v>
      </c>
      <c r="R28" s="126">
        <f t="shared" ref="R28:R29" si="10">ROUND(O28,0)</f>
        <v>0</v>
      </c>
      <c r="S28" s="114"/>
      <c r="T28" s="114"/>
      <c r="U28" s="114"/>
      <c r="V28" s="114"/>
      <c r="W28" s="114"/>
    </row>
    <row r="29" spans="1:25" s="13" customFormat="1" ht="60" customHeight="1" x14ac:dyDescent="0.3">
      <c r="A29" s="114"/>
      <c r="B29" s="393"/>
      <c r="C29" s="395"/>
      <c r="D29" s="393"/>
      <c r="E29" s="394"/>
      <c r="F29" s="394"/>
      <c r="G29" s="395"/>
      <c r="H29" s="427"/>
      <c r="I29" s="428"/>
      <c r="J29" s="428"/>
      <c r="K29" s="429"/>
      <c r="L29" s="131"/>
      <c r="M29" s="132"/>
      <c r="N29" s="361" t="e">
        <f t="shared" si="7"/>
        <v>#DIV/0!</v>
      </c>
      <c r="O29" s="124">
        <f t="shared" si="8"/>
        <v>0</v>
      </c>
      <c r="P29" s="133"/>
      <c r="Q29" s="129">
        <f t="shared" si="9"/>
        <v>0</v>
      </c>
      <c r="R29" s="126">
        <f t="shared" si="10"/>
        <v>0</v>
      </c>
      <c r="S29" s="114"/>
      <c r="T29" s="114" t="s">
        <v>385</v>
      </c>
      <c r="U29" s="114"/>
      <c r="V29" s="114"/>
      <c r="W29" s="114"/>
    </row>
    <row r="30" spans="1:25" ht="18.600000000000001" customHeight="1" x14ac:dyDescent="0.3">
      <c r="A30" s="114"/>
      <c r="B30" s="423" t="s">
        <v>86</v>
      </c>
      <c r="C30" s="424"/>
      <c r="D30" s="424"/>
      <c r="E30" s="424"/>
      <c r="F30" s="424"/>
      <c r="G30" s="424"/>
      <c r="H30" s="424"/>
      <c r="I30" s="424"/>
      <c r="J30" s="424"/>
      <c r="K30" s="424"/>
      <c r="L30" s="424"/>
      <c r="M30" s="424"/>
      <c r="N30" s="424"/>
      <c r="O30" s="424"/>
      <c r="P30" s="425"/>
      <c r="Q30" s="130">
        <f>SUM(Q28:Q29)</f>
        <v>0</v>
      </c>
      <c r="R30" s="134">
        <f>SUM(R28:R29)</f>
        <v>0</v>
      </c>
      <c r="S30" s="114"/>
      <c r="T30" s="114">
        <f>R30+Q30</f>
        <v>0</v>
      </c>
      <c r="U30" s="114"/>
      <c r="V30" s="114"/>
      <c r="W30" s="114"/>
      <c r="X30" s="183"/>
    </row>
    <row r="31" spans="1:25" ht="15.75" customHeight="1" x14ac:dyDescent="0.3">
      <c r="A31" s="114"/>
      <c r="B31" s="401" t="s">
        <v>68</v>
      </c>
      <c r="C31" s="402"/>
      <c r="D31" s="402"/>
      <c r="E31" s="402"/>
      <c r="F31" s="402"/>
      <c r="G31" s="402"/>
      <c r="H31" s="402"/>
      <c r="I31" s="402"/>
      <c r="J31" s="402"/>
      <c r="K31" s="402"/>
      <c r="L31" s="402"/>
      <c r="M31" s="402"/>
      <c r="N31" s="402"/>
      <c r="O31" s="402"/>
      <c r="P31" s="402"/>
      <c r="Q31" s="402"/>
      <c r="R31" s="403"/>
      <c r="S31" s="114"/>
      <c r="T31" s="114"/>
      <c r="U31" s="114"/>
      <c r="V31" s="114"/>
      <c r="W31" s="114"/>
    </row>
    <row r="32" spans="1:25" ht="36.75" customHeight="1" x14ac:dyDescent="0.3">
      <c r="A32" s="114"/>
      <c r="B32" s="426" t="s">
        <v>78</v>
      </c>
      <c r="C32" s="426"/>
      <c r="D32" s="417" t="s">
        <v>77</v>
      </c>
      <c r="E32" s="419"/>
      <c r="F32" s="419"/>
      <c r="G32" s="419"/>
      <c r="H32" s="419"/>
      <c r="I32" s="419"/>
      <c r="J32" s="419"/>
      <c r="K32" s="419"/>
      <c r="L32" s="419"/>
      <c r="M32" s="419"/>
      <c r="N32" s="419"/>
      <c r="O32" s="419"/>
      <c r="P32" s="419"/>
      <c r="Q32" s="337"/>
      <c r="R32" s="338" t="s">
        <v>50</v>
      </c>
      <c r="S32" s="114"/>
      <c r="T32" s="114"/>
      <c r="U32" s="114"/>
      <c r="V32" s="185" t="s">
        <v>392</v>
      </c>
      <c r="W32" s="114"/>
    </row>
    <row r="33" spans="1:26" s="13" customFormat="1" ht="30" customHeight="1" x14ac:dyDescent="0.3">
      <c r="A33" s="114"/>
      <c r="B33" s="432"/>
      <c r="C33" s="432"/>
      <c r="D33" s="393"/>
      <c r="E33" s="394"/>
      <c r="F33" s="394"/>
      <c r="G33" s="394"/>
      <c r="H33" s="394"/>
      <c r="I33" s="394"/>
      <c r="J33" s="394"/>
      <c r="K33" s="394"/>
      <c r="L33" s="394"/>
      <c r="M33" s="394"/>
      <c r="N33" s="394"/>
      <c r="O33" s="394"/>
      <c r="P33" s="394"/>
      <c r="Q33" s="336"/>
      <c r="R33" s="138"/>
      <c r="S33" s="114"/>
      <c r="T33" s="114"/>
      <c r="U33" s="114"/>
      <c r="V33" s="324"/>
      <c r="W33" s="114"/>
    </row>
    <row r="34" spans="1:26" s="13" customFormat="1" ht="30" customHeight="1" x14ac:dyDescent="0.3">
      <c r="A34" s="114"/>
      <c r="B34" s="432"/>
      <c r="C34" s="432"/>
      <c r="D34" s="393"/>
      <c r="E34" s="394"/>
      <c r="F34" s="394"/>
      <c r="G34" s="394"/>
      <c r="H34" s="394"/>
      <c r="I34" s="394"/>
      <c r="J34" s="394"/>
      <c r="K34" s="394"/>
      <c r="L34" s="394"/>
      <c r="M34" s="394"/>
      <c r="N34" s="394"/>
      <c r="O34" s="394"/>
      <c r="P34" s="394"/>
      <c r="Q34" s="336"/>
      <c r="R34" s="138"/>
      <c r="S34" s="114"/>
      <c r="T34" s="114"/>
      <c r="U34" s="114"/>
      <c r="V34" s="324">
        <f t="shared" ref="V34" si="11">((M34)+((M34*P34)))*U34</f>
        <v>0</v>
      </c>
      <c r="W34" s="114"/>
    </row>
    <row r="35" spans="1:26" ht="18.600000000000001" customHeight="1" x14ac:dyDescent="0.3">
      <c r="A35" s="114"/>
      <c r="B35" s="423" t="s">
        <v>56</v>
      </c>
      <c r="C35" s="424"/>
      <c r="D35" s="424"/>
      <c r="E35" s="424"/>
      <c r="F35" s="424"/>
      <c r="G35" s="424"/>
      <c r="H35" s="424"/>
      <c r="I35" s="424"/>
      <c r="J35" s="424"/>
      <c r="K35" s="424"/>
      <c r="L35" s="424"/>
      <c r="M35" s="424"/>
      <c r="N35" s="424"/>
      <c r="O35" s="424"/>
      <c r="P35" s="424"/>
      <c r="Q35" s="425"/>
      <c r="R35" s="134">
        <f>R33+R34</f>
        <v>0</v>
      </c>
      <c r="S35" s="114"/>
      <c r="T35" s="114"/>
      <c r="U35" s="114"/>
      <c r="V35" s="134">
        <f>SUM(V33:V34)</f>
        <v>0</v>
      </c>
      <c r="W35" s="114"/>
    </row>
    <row r="36" spans="1:26" ht="15.75" customHeight="1" x14ac:dyDescent="0.3">
      <c r="A36" s="114"/>
      <c r="B36" s="401" t="s">
        <v>69</v>
      </c>
      <c r="C36" s="402"/>
      <c r="D36" s="402"/>
      <c r="E36" s="402"/>
      <c r="F36" s="402"/>
      <c r="G36" s="402"/>
      <c r="H36" s="402"/>
      <c r="I36" s="402"/>
      <c r="J36" s="402"/>
      <c r="K36" s="402"/>
      <c r="L36" s="402"/>
      <c r="M36" s="402"/>
      <c r="N36" s="402"/>
      <c r="O36" s="402"/>
      <c r="P36" s="402"/>
      <c r="Q36" s="402"/>
      <c r="R36" s="403"/>
      <c r="S36" s="114"/>
      <c r="T36" s="114"/>
      <c r="U36" s="114"/>
      <c r="V36" s="114"/>
      <c r="W36" s="114"/>
    </row>
    <row r="37" spans="1:26" ht="16.5" customHeight="1" x14ac:dyDescent="0.3">
      <c r="A37" s="114"/>
      <c r="B37" s="414"/>
      <c r="C37" s="415"/>
      <c r="D37" s="415" t="s">
        <v>54</v>
      </c>
      <c r="E37" s="415"/>
      <c r="F37" s="415"/>
      <c r="G37" s="415"/>
      <c r="H37" s="415"/>
      <c r="I37" s="415"/>
      <c r="J37" s="415"/>
      <c r="K37" s="415"/>
      <c r="L37" s="415"/>
      <c r="M37" s="415"/>
      <c r="N37" s="415"/>
      <c r="O37" s="415"/>
      <c r="P37" s="415"/>
      <c r="Q37" s="416"/>
      <c r="R37" s="338" t="s">
        <v>55</v>
      </c>
      <c r="S37" s="114"/>
      <c r="T37" s="114"/>
      <c r="U37" s="114"/>
      <c r="V37" s="114"/>
      <c r="W37" s="114"/>
    </row>
    <row r="38" spans="1:26" s="13" customFormat="1" ht="30" customHeight="1" x14ac:dyDescent="0.3">
      <c r="A38" s="114"/>
      <c r="B38" s="430" t="s">
        <v>79</v>
      </c>
      <c r="C38" s="430"/>
      <c r="D38" s="431"/>
      <c r="E38" s="431"/>
      <c r="F38" s="431"/>
      <c r="G38" s="431"/>
      <c r="H38" s="431"/>
      <c r="I38" s="431"/>
      <c r="J38" s="431"/>
      <c r="K38" s="431"/>
      <c r="L38" s="431"/>
      <c r="M38" s="431"/>
      <c r="N38" s="431"/>
      <c r="O38" s="431"/>
      <c r="P38" s="431"/>
      <c r="Q38" s="431"/>
      <c r="R38" s="139">
        <f>ROUND(Q15,0)</f>
        <v>0</v>
      </c>
      <c r="S38" s="114"/>
      <c r="T38" s="114"/>
      <c r="U38" s="114"/>
      <c r="V38" s="114"/>
      <c r="W38" s="114"/>
    </row>
    <row r="39" spans="1:26" s="13" customFormat="1" ht="30" customHeight="1" x14ac:dyDescent="0.3">
      <c r="A39" s="114"/>
      <c r="B39" s="430" t="s">
        <v>80</v>
      </c>
      <c r="C39" s="430"/>
      <c r="D39" s="431"/>
      <c r="E39" s="431"/>
      <c r="F39" s="431"/>
      <c r="G39" s="431"/>
      <c r="H39" s="431"/>
      <c r="I39" s="431"/>
      <c r="J39" s="431"/>
      <c r="K39" s="431"/>
      <c r="L39" s="431"/>
      <c r="M39" s="431"/>
      <c r="N39" s="431"/>
      <c r="O39" s="431"/>
      <c r="P39" s="431"/>
      <c r="Q39" s="431"/>
      <c r="R39" s="139">
        <f>ROUND(Q25,0)</f>
        <v>0</v>
      </c>
      <c r="S39" s="114"/>
      <c r="T39" s="114"/>
      <c r="U39" s="114"/>
      <c r="V39" s="114"/>
      <c r="W39" s="114"/>
    </row>
    <row r="40" spans="1:26" s="13" customFormat="1" ht="30" customHeight="1" x14ac:dyDescent="0.3">
      <c r="A40" s="114"/>
      <c r="B40" s="430" t="s">
        <v>81</v>
      </c>
      <c r="C40" s="430"/>
      <c r="D40" s="431"/>
      <c r="E40" s="431"/>
      <c r="F40" s="431"/>
      <c r="G40" s="431"/>
      <c r="H40" s="431"/>
      <c r="I40" s="431"/>
      <c r="J40" s="431"/>
      <c r="K40" s="431"/>
      <c r="L40" s="431"/>
      <c r="M40" s="431"/>
      <c r="N40" s="431"/>
      <c r="O40" s="431"/>
      <c r="P40" s="431"/>
      <c r="Q40" s="431"/>
      <c r="R40" s="139">
        <f>ROUND(Q30,0)</f>
        <v>0</v>
      </c>
      <c r="S40" s="114"/>
      <c r="T40" s="114"/>
      <c r="U40" s="114"/>
      <c r="V40" s="114"/>
      <c r="W40" s="114"/>
    </row>
    <row r="41" spans="1:26" ht="18.600000000000001" customHeight="1" x14ac:dyDescent="0.3">
      <c r="A41" s="114"/>
      <c r="B41" s="411" t="s">
        <v>60</v>
      </c>
      <c r="C41" s="412"/>
      <c r="D41" s="412"/>
      <c r="E41" s="412"/>
      <c r="F41" s="412"/>
      <c r="G41" s="412"/>
      <c r="H41" s="412"/>
      <c r="I41" s="412"/>
      <c r="J41" s="412"/>
      <c r="K41" s="412"/>
      <c r="L41" s="412"/>
      <c r="M41" s="412"/>
      <c r="N41" s="412"/>
      <c r="O41" s="412"/>
      <c r="P41" s="412"/>
      <c r="Q41" s="413"/>
      <c r="R41" s="140">
        <f>SUM(R38:R40)</f>
        <v>0</v>
      </c>
      <c r="S41" s="114"/>
      <c r="T41" s="114"/>
      <c r="U41" s="114"/>
      <c r="V41" s="114"/>
      <c r="W41" s="114"/>
    </row>
    <row r="42" spans="1:26" ht="15.75" customHeight="1" x14ac:dyDescent="0.3">
      <c r="A42" s="114"/>
      <c r="B42" s="408" t="s">
        <v>70</v>
      </c>
      <c r="C42" s="409"/>
      <c r="D42" s="409"/>
      <c r="E42" s="409"/>
      <c r="F42" s="409"/>
      <c r="G42" s="409"/>
      <c r="H42" s="409"/>
      <c r="I42" s="409"/>
      <c r="J42" s="409"/>
      <c r="K42" s="409"/>
      <c r="L42" s="409"/>
      <c r="M42" s="409"/>
      <c r="N42" s="409"/>
      <c r="O42" s="409"/>
      <c r="P42" s="409"/>
      <c r="Q42" s="409"/>
      <c r="R42" s="410"/>
      <c r="S42" s="114"/>
      <c r="T42" s="114"/>
      <c r="U42" s="114"/>
      <c r="V42" s="114"/>
      <c r="W42" s="114"/>
    </row>
    <row r="43" spans="1:26" ht="49.5" customHeight="1" x14ac:dyDescent="0.3">
      <c r="A43" s="114"/>
      <c r="B43" s="436" t="s">
        <v>372</v>
      </c>
      <c r="C43" s="437"/>
      <c r="D43" s="442" t="s">
        <v>373</v>
      </c>
      <c r="E43" s="440"/>
      <c r="F43" s="440" t="s">
        <v>122</v>
      </c>
      <c r="G43" s="440"/>
      <c r="H43" s="440"/>
      <c r="I43" s="440"/>
      <c r="J43" s="440"/>
      <c r="K43" s="440"/>
      <c r="L43" s="440"/>
      <c r="M43" s="441"/>
      <c r="N43" s="160" t="s">
        <v>58</v>
      </c>
      <c r="O43" s="161"/>
      <c r="P43" s="141" t="s">
        <v>59</v>
      </c>
      <c r="Q43" s="142"/>
      <c r="R43" s="115" t="s">
        <v>50</v>
      </c>
      <c r="S43" s="114"/>
      <c r="T43" s="114"/>
      <c r="U43" s="114"/>
      <c r="V43" s="185" t="s">
        <v>391</v>
      </c>
      <c r="W43" s="114"/>
    </row>
    <row r="44" spans="1:26" ht="39.950000000000003" customHeight="1" x14ac:dyDescent="0.3">
      <c r="A44" s="114"/>
      <c r="B44" s="438"/>
      <c r="C44" s="438"/>
      <c r="D44" s="439"/>
      <c r="E44" s="439"/>
      <c r="F44" s="439"/>
      <c r="G44" s="439"/>
      <c r="H44" s="439"/>
      <c r="I44" s="439"/>
      <c r="J44" s="439"/>
      <c r="K44" s="439"/>
      <c r="L44" s="439"/>
      <c r="M44" s="439"/>
      <c r="N44" s="158"/>
      <c r="O44" s="159"/>
      <c r="P44" s="184"/>
      <c r="Q44" s="135"/>
      <c r="R44" s="143">
        <f>ROUND(N44*P44,0)</f>
        <v>0</v>
      </c>
      <c r="S44" s="114"/>
      <c r="T44" s="176">
        <f>IF(B44="Sub Grantee",R44,0)</f>
        <v>0</v>
      </c>
      <c r="U44" s="114"/>
      <c r="V44" s="324"/>
      <c r="W44" s="114"/>
      <c r="Y44" s="176">
        <f t="shared" ref="Y44:Z47" si="12">IF(A44="Sub Grantee",C44,0)</f>
        <v>0</v>
      </c>
      <c r="Z44" s="176">
        <f t="shared" si="12"/>
        <v>0</v>
      </c>
    </row>
    <row r="45" spans="1:26" ht="39.950000000000003" customHeight="1" x14ac:dyDescent="0.3">
      <c r="A45" s="114"/>
      <c r="B45" s="438"/>
      <c r="C45" s="438"/>
      <c r="D45" s="439"/>
      <c r="E45" s="439"/>
      <c r="F45" s="439"/>
      <c r="G45" s="439"/>
      <c r="H45" s="439"/>
      <c r="I45" s="439"/>
      <c r="J45" s="439"/>
      <c r="K45" s="439"/>
      <c r="L45" s="439"/>
      <c r="M45" s="439"/>
      <c r="N45" s="158"/>
      <c r="O45" s="159"/>
      <c r="P45" s="184"/>
      <c r="Q45" s="135"/>
      <c r="R45" s="143">
        <f t="shared" ref="R45:R47" si="13">ROUND(N45*P45,0)</f>
        <v>0</v>
      </c>
      <c r="S45" s="114"/>
      <c r="T45" s="176">
        <f t="shared" ref="T45:T47" si="14">IF(B45="Sub Grantee",R45,0)</f>
        <v>0</v>
      </c>
      <c r="U45" s="114"/>
      <c r="V45" s="324">
        <v>0</v>
      </c>
      <c r="W45" s="114"/>
      <c r="Y45" s="176">
        <f t="shared" si="12"/>
        <v>0</v>
      </c>
      <c r="Z45" s="176">
        <f t="shared" si="12"/>
        <v>0</v>
      </c>
    </row>
    <row r="46" spans="1:26" ht="39.950000000000003" customHeight="1" x14ac:dyDescent="0.3">
      <c r="A46" s="114"/>
      <c r="B46" s="438"/>
      <c r="C46" s="438"/>
      <c r="D46" s="439"/>
      <c r="E46" s="439"/>
      <c r="F46" s="439"/>
      <c r="G46" s="439"/>
      <c r="H46" s="439"/>
      <c r="I46" s="439"/>
      <c r="J46" s="439"/>
      <c r="K46" s="439"/>
      <c r="L46" s="439"/>
      <c r="M46" s="439"/>
      <c r="N46" s="158"/>
      <c r="O46" s="159"/>
      <c r="P46" s="184"/>
      <c r="Q46" s="135"/>
      <c r="R46" s="143">
        <f t="shared" si="13"/>
        <v>0</v>
      </c>
      <c r="S46" s="114"/>
      <c r="T46" s="176">
        <f t="shared" si="14"/>
        <v>0</v>
      </c>
      <c r="U46" s="114"/>
      <c r="V46" s="324">
        <v>0</v>
      </c>
      <c r="W46" s="114"/>
      <c r="Y46" s="176">
        <f t="shared" si="12"/>
        <v>0</v>
      </c>
      <c r="Z46" s="176">
        <f t="shared" si="12"/>
        <v>0</v>
      </c>
    </row>
    <row r="47" spans="1:26" ht="39.950000000000003" customHeight="1" x14ac:dyDescent="0.3">
      <c r="A47" s="114"/>
      <c r="B47" s="438"/>
      <c r="C47" s="438"/>
      <c r="D47" s="439"/>
      <c r="E47" s="439"/>
      <c r="F47" s="439"/>
      <c r="G47" s="439"/>
      <c r="H47" s="439"/>
      <c r="I47" s="439"/>
      <c r="J47" s="439"/>
      <c r="K47" s="439"/>
      <c r="L47" s="439"/>
      <c r="M47" s="439"/>
      <c r="N47" s="158"/>
      <c r="O47" s="159"/>
      <c r="P47" s="184"/>
      <c r="Q47" s="135"/>
      <c r="R47" s="143">
        <f t="shared" si="13"/>
        <v>0</v>
      </c>
      <c r="S47" s="114"/>
      <c r="T47" s="176">
        <f t="shared" si="14"/>
        <v>0</v>
      </c>
      <c r="U47" s="114"/>
      <c r="V47" s="324">
        <v>0</v>
      </c>
      <c r="W47" s="114"/>
      <c r="Y47" s="176">
        <f t="shared" si="12"/>
        <v>0</v>
      </c>
      <c r="Z47" s="176">
        <f t="shared" si="12"/>
        <v>0</v>
      </c>
    </row>
    <row r="48" spans="1:26" ht="18.600000000000001" customHeight="1" x14ac:dyDescent="0.3">
      <c r="A48" s="114"/>
      <c r="B48" s="433" t="s">
        <v>62</v>
      </c>
      <c r="C48" s="434"/>
      <c r="D48" s="434"/>
      <c r="E48" s="434"/>
      <c r="F48" s="434"/>
      <c r="G48" s="434"/>
      <c r="H48" s="434"/>
      <c r="I48" s="434"/>
      <c r="J48" s="434"/>
      <c r="K48" s="434"/>
      <c r="L48" s="434"/>
      <c r="M48" s="434"/>
      <c r="N48" s="434"/>
      <c r="O48" s="434"/>
      <c r="P48" s="434"/>
      <c r="Q48" s="435"/>
      <c r="R48" s="143">
        <f>SUM(R44:R47)</f>
        <v>0</v>
      </c>
      <c r="S48" s="114"/>
      <c r="T48" s="176">
        <f>SUM(T44:T47)</f>
        <v>0</v>
      </c>
      <c r="U48" s="114"/>
      <c r="V48" s="134">
        <f>SUM(V44:V47)</f>
        <v>0</v>
      </c>
      <c r="W48" s="114"/>
    </row>
    <row r="49" spans="1:23" ht="15.75" customHeight="1" x14ac:dyDescent="0.3">
      <c r="A49" s="114"/>
      <c r="B49" s="408" t="s">
        <v>71</v>
      </c>
      <c r="C49" s="409"/>
      <c r="D49" s="409"/>
      <c r="E49" s="409"/>
      <c r="F49" s="409"/>
      <c r="G49" s="409"/>
      <c r="H49" s="409"/>
      <c r="I49" s="409"/>
      <c r="J49" s="409"/>
      <c r="K49" s="409"/>
      <c r="L49" s="409"/>
      <c r="M49" s="409"/>
      <c r="N49" s="409"/>
      <c r="O49" s="409"/>
      <c r="P49" s="409"/>
      <c r="Q49" s="409"/>
      <c r="R49" s="410"/>
      <c r="S49" s="114"/>
      <c r="T49" s="114"/>
      <c r="U49" s="114"/>
      <c r="V49" s="347"/>
      <c r="W49" s="114"/>
    </row>
    <row r="50" spans="1:23" ht="49.5" customHeight="1" x14ac:dyDescent="0.3">
      <c r="A50" s="114"/>
      <c r="B50" s="427" t="s">
        <v>57</v>
      </c>
      <c r="C50" s="429"/>
      <c r="D50" s="427" t="s">
        <v>61</v>
      </c>
      <c r="E50" s="428"/>
      <c r="F50" s="428"/>
      <c r="G50" s="428"/>
      <c r="H50" s="428"/>
      <c r="I50" s="428"/>
      <c r="J50" s="428"/>
      <c r="K50" s="428"/>
      <c r="L50" s="428"/>
      <c r="M50" s="428"/>
      <c r="N50" s="428"/>
      <c r="O50" s="428"/>
      <c r="P50" s="428"/>
      <c r="Q50" s="429"/>
      <c r="R50" s="338" t="s">
        <v>50</v>
      </c>
      <c r="S50" s="114"/>
      <c r="T50" s="114"/>
      <c r="U50" s="114"/>
      <c r="V50" s="185" t="s">
        <v>390</v>
      </c>
      <c r="W50" s="114"/>
    </row>
    <row r="51" spans="1:23" ht="50.1" customHeight="1" x14ac:dyDescent="0.3">
      <c r="A51" s="114"/>
      <c r="B51" s="393"/>
      <c r="C51" s="395"/>
      <c r="D51" s="393"/>
      <c r="E51" s="394"/>
      <c r="F51" s="394"/>
      <c r="G51" s="394"/>
      <c r="H51" s="394"/>
      <c r="I51" s="394"/>
      <c r="J51" s="394"/>
      <c r="K51" s="394"/>
      <c r="L51" s="394"/>
      <c r="M51" s="394"/>
      <c r="N51" s="394"/>
      <c r="O51" s="394"/>
      <c r="P51" s="394"/>
      <c r="Q51" s="395"/>
      <c r="R51" s="144"/>
      <c r="S51" s="114"/>
      <c r="T51" s="114"/>
      <c r="U51" s="114"/>
      <c r="V51" s="324"/>
      <c r="W51" s="114"/>
    </row>
    <row r="52" spans="1:23" ht="50.1" customHeight="1" x14ac:dyDescent="0.3">
      <c r="A52" s="114"/>
      <c r="B52" s="393"/>
      <c r="C52" s="395"/>
      <c r="D52" s="393"/>
      <c r="E52" s="394"/>
      <c r="F52" s="394"/>
      <c r="G52" s="394"/>
      <c r="H52" s="394"/>
      <c r="I52" s="394"/>
      <c r="J52" s="394"/>
      <c r="K52" s="394"/>
      <c r="L52" s="394"/>
      <c r="M52" s="394"/>
      <c r="N52" s="394"/>
      <c r="O52" s="394"/>
      <c r="P52" s="394"/>
      <c r="Q52" s="395"/>
      <c r="R52" s="144"/>
      <c r="S52" s="114"/>
      <c r="T52" s="114"/>
      <c r="U52" s="114"/>
      <c r="V52" s="324"/>
      <c r="W52" s="114"/>
    </row>
    <row r="53" spans="1:23" ht="50.1" customHeight="1" x14ac:dyDescent="0.3">
      <c r="A53" s="114"/>
      <c r="B53" s="393"/>
      <c r="C53" s="395"/>
      <c r="D53" s="393"/>
      <c r="E53" s="394"/>
      <c r="F53" s="394"/>
      <c r="G53" s="394"/>
      <c r="H53" s="394"/>
      <c r="I53" s="394"/>
      <c r="J53" s="394"/>
      <c r="K53" s="394"/>
      <c r="L53" s="394"/>
      <c r="M53" s="394"/>
      <c r="N53" s="394"/>
      <c r="O53" s="394"/>
      <c r="P53" s="394"/>
      <c r="Q53" s="395"/>
      <c r="R53" s="144"/>
      <c r="S53" s="114"/>
      <c r="T53" s="114"/>
      <c r="U53" s="114"/>
      <c r="V53" s="324"/>
      <c r="W53" s="114"/>
    </row>
    <row r="54" spans="1:23" ht="18" customHeight="1" x14ac:dyDescent="0.3">
      <c r="A54" s="114"/>
      <c r="B54" s="411" t="s">
        <v>64</v>
      </c>
      <c r="C54" s="412"/>
      <c r="D54" s="412"/>
      <c r="E54" s="412"/>
      <c r="F54" s="412"/>
      <c r="G54" s="412"/>
      <c r="H54" s="412"/>
      <c r="I54" s="412"/>
      <c r="J54" s="412"/>
      <c r="K54" s="412"/>
      <c r="L54" s="412"/>
      <c r="M54" s="412"/>
      <c r="N54" s="412"/>
      <c r="O54" s="412"/>
      <c r="P54" s="412"/>
      <c r="Q54" s="413"/>
      <c r="R54" s="128">
        <f>SUM(R51:R53)</f>
        <v>0</v>
      </c>
      <c r="S54" s="114"/>
      <c r="T54" s="114"/>
      <c r="U54" s="114"/>
      <c r="V54" s="134">
        <f>SUM(V51:V53)</f>
        <v>0</v>
      </c>
      <c r="W54" s="114"/>
    </row>
    <row r="55" spans="1:23" ht="15.75" customHeight="1" x14ac:dyDescent="0.3">
      <c r="A55" s="114"/>
      <c r="B55" s="401" t="s">
        <v>72</v>
      </c>
      <c r="C55" s="402"/>
      <c r="D55" s="402"/>
      <c r="E55" s="402"/>
      <c r="F55" s="402"/>
      <c r="G55" s="402"/>
      <c r="H55" s="402"/>
      <c r="I55" s="402"/>
      <c r="J55" s="402"/>
      <c r="K55" s="402"/>
      <c r="L55" s="402"/>
      <c r="M55" s="402"/>
      <c r="N55" s="402"/>
      <c r="O55" s="402"/>
      <c r="P55" s="402"/>
      <c r="Q55" s="402"/>
      <c r="R55" s="403"/>
      <c r="S55" s="114"/>
      <c r="T55" s="114"/>
      <c r="U55" s="114"/>
      <c r="V55" s="114"/>
      <c r="W55" s="114"/>
    </row>
    <row r="56" spans="1:23" s="13" customFormat="1" ht="33.75" customHeight="1" x14ac:dyDescent="0.3">
      <c r="A56" s="114"/>
      <c r="B56" s="397" t="s">
        <v>376</v>
      </c>
      <c r="C56" s="397"/>
      <c r="D56" s="397" t="s">
        <v>374</v>
      </c>
      <c r="E56" s="397"/>
      <c r="F56" s="398" t="s">
        <v>375</v>
      </c>
      <c r="G56" s="399"/>
      <c r="H56" s="399"/>
      <c r="I56" s="399"/>
      <c r="J56" s="399"/>
      <c r="K56" s="399"/>
      <c r="L56" s="399"/>
      <c r="M56" s="400"/>
      <c r="N56" s="177" t="s">
        <v>63</v>
      </c>
      <c r="O56" s="145"/>
      <c r="P56" s="177" t="s">
        <v>142</v>
      </c>
      <c r="Q56" s="177" t="s">
        <v>59</v>
      </c>
      <c r="R56" s="178" t="s">
        <v>55</v>
      </c>
      <c r="S56" s="114"/>
      <c r="T56" s="114"/>
      <c r="U56" s="114"/>
      <c r="V56" s="114"/>
      <c r="W56" s="114"/>
    </row>
    <row r="57" spans="1:23" s="13" customFormat="1" ht="33.75" customHeight="1" x14ac:dyDescent="0.3">
      <c r="A57" s="114"/>
      <c r="B57" s="396"/>
      <c r="C57" s="396"/>
      <c r="D57" s="396"/>
      <c r="E57" s="396"/>
      <c r="F57" s="396"/>
      <c r="G57" s="396"/>
      <c r="H57" s="396"/>
      <c r="I57" s="396"/>
      <c r="J57" s="396"/>
      <c r="K57" s="396"/>
      <c r="L57" s="396"/>
      <c r="M57" s="396"/>
      <c r="N57" s="321"/>
      <c r="O57" s="246"/>
      <c r="P57" s="322"/>
      <c r="Q57" s="179"/>
      <c r="R57" s="143">
        <f>ROUND(N57*P57,0)</f>
        <v>0</v>
      </c>
      <c r="S57" s="114"/>
      <c r="T57" s="176">
        <f>IF(B57="Yes",R57,0)</f>
        <v>0</v>
      </c>
      <c r="U57" s="114"/>
      <c r="V57" s="114"/>
      <c r="W57" s="114"/>
    </row>
    <row r="58" spans="1:23" s="13" customFormat="1" ht="33.75" customHeight="1" x14ac:dyDescent="0.3">
      <c r="A58" s="114"/>
      <c r="B58" s="396"/>
      <c r="C58" s="396"/>
      <c r="D58" s="396"/>
      <c r="E58" s="396"/>
      <c r="F58" s="396"/>
      <c r="G58" s="396"/>
      <c r="H58" s="396"/>
      <c r="I58" s="396"/>
      <c r="J58" s="396"/>
      <c r="K58" s="396"/>
      <c r="L58" s="396"/>
      <c r="M58" s="396"/>
      <c r="N58" s="321"/>
      <c r="O58" s="246"/>
      <c r="P58" s="323"/>
      <c r="Q58" s="179"/>
      <c r="R58" s="143">
        <f>ROUND(N58*P58,0)</f>
        <v>0</v>
      </c>
      <c r="S58" s="114"/>
      <c r="T58" s="176">
        <f t="shared" ref="T58:T59" si="15">IF(B58="Yes",R58,0)</f>
        <v>0</v>
      </c>
      <c r="U58" s="114"/>
      <c r="V58" s="114"/>
      <c r="W58" s="114"/>
    </row>
    <row r="59" spans="1:23" s="13" customFormat="1" ht="33.75" customHeight="1" x14ac:dyDescent="0.3">
      <c r="A59" s="114"/>
      <c r="B59" s="396"/>
      <c r="C59" s="396"/>
      <c r="D59" s="396"/>
      <c r="E59" s="396"/>
      <c r="F59" s="396"/>
      <c r="G59" s="396"/>
      <c r="H59" s="396"/>
      <c r="I59" s="396"/>
      <c r="J59" s="396"/>
      <c r="K59" s="396"/>
      <c r="L59" s="396"/>
      <c r="M59" s="396"/>
      <c r="N59" s="321"/>
      <c r="O59" s="246"/>
      <c r="P59" s="322"/>
      <c r="Q59" s="179"/>
      <c r="R59" s="143">
        <f>ROUND(N59*P59,0)</f>
        <v>0</v>
      </c>
      <c r="S59" s="114"/>
      <c r="T59" s="176">
        <f t="shared" si="15"/>
        <v>0</v>
      </c>
      <c r="U59" s="114"/>
      <c r="V59" s="114"/>
      <c r="W59" s="114"/>
    </row>
    <row r="60" spans="1:23" ht="18" customHeight="1" x14ac:dyDescent="0.3">
      <c r="A60" s="114"/>
      <c r="B60" s="411" t="s">
        <v>66</v>
      </c>
      <c r="C60" s="412"/>
      <c r="D60" s="412"/>
      <c r="E60" s="412"/>
      <c r="F60" s="412"/>
      <c r="G60" s="412"/>
      <c r="H60" s="412"/>
      <c r="I60" s="412"/>
      <c r="J60" s="412"/>
      <c r="K60" s="412"/>
      <c r="L60" s="412"/>
      <c r="M60" s="412"/>
      <c r="N60" s="412"/>
      <c r="O60" s="412"/>
      <c r="P60" s="413"/>
      <c r="Q60" s="136"/>
      <c r="R60" s="128">
        <f>SUM(R57:R59)</f>
        <v>0</v>
      </c>
      <c r="S60" s="114"/>
      <c r="T60" s="152">
        <f>SUM(T57:T59)</f>
        <v>0</v>
      </c>
      <c r="U60" s="114"/>
      <c r="V60" s="114"/>
      <c r="W60" s="114"/>
    </row>
    <row r="61" spans="1:23" ht="15.75" customHeight="1" x14ac:dyDescent="0.3">
      <c r="A61" s="114"/>
      <c r="B61" s="401" t="s">
        <v>73</v>
      </c>
      <c r="C61" s="402"/>
      <c r="D61" s="402"/>
      <c r="E61" s="402"/>
      <c r="F61" s="402"/>
      <c r="G61" s="402"/>
      <c r="H61" s="402"/>
      <c r="I61" s="402"/>
      <c r="J61" s="402"/>
      <c r="K61" s="402"/>
      <c r="L61" s="402"/>
      <c r="M61" s="402"/>
      <c r="N61" s="402"/>
      <c r="O61" s="402"/>
      <c r="P61" s="402"/>
      <c r="Q61" s="402"/>
      <c r="R61" s="403"/>
      <c r="S61" s="114"/>
      <c r="T61" s="114"/>
      <c r="U61" s="114"/>
      <c r="V61" s="347"/>
      <c r="W61" s="114"/>
    </row>
    <row r="62" spans="1:23" ht="27.75" customHeight="1" x14ac:dyDescent="0.3">
      <c r="A62" s="114"/>
      <c r="B62" s="470" t="s">
        <v>82</v>
      </c>
      <c r="C62" s="470"/>
      <c r="D62" s="471" t="s">
        <v>65</v>
      </c>
      <c r="E62" s="472"/>
      <c r="F62" s="472"/>
      <c r="G62" s="472"/>
      <c r="H62" s="472"/>
      <c r="I62" s="472"/>
      <c r="J62" s="472"/>
      <c r="K62" s="472"/>
      <c r="L62" s="472"/>
      <c r="M62" s="472"/>
      <c r="N62" s="472"/>
      <c r="O62" s="472"/>
      <c r="P62" s="472"/>
      <c r="Q62" s="473"/>
      <c r="R62" s="338" t="s">
        <v>50</v>
      </c>
      <c r="S62" s="114"/>
      <c r="T62" s="114"/>
      <c r="U62" s="114"/>
      <c r="V62" s="185" t="s">
        <v>389</v>
      </c>
      <c r="W62" s="114"/>
    </row>
    <row r="63" spans="1:23" ht="39.950000000000003" customHeight="1" x14ac:dyDescent="0.3">
      <c r="A63" s="114"/>
      <c r="B63" s="467"/>
      <c r="C63" s="468"/>
      <c r="D63" s="467"/>
      <c r="E63" s="469"/>
      <c r="F63" s="469"/>
      <c r="G63" s="469"/>
      <c r="H63" s="469"/>
      <c r="I63" s="469"/>
      <c r="J63" s="469"/>
      <c r="K63" s="469"/>
      <c r="L63" s="469"/>
      <c r="M63" s="469"/>
      <c r="N63" s="469"/>
      <c r="O63" s="469"/>
      <c r="P63" s="469"/>
      <c r="Q63" s="468"/>
      <c r="R63" s="144"/>
      <c r="S63" s="114"/>
      <c r="T63" s="114"/>
      <c r="U63" s="114"/>
      <c r="V63" s="324"/>
      <c r="W63" s="114"/>
    </row>
    <row r="64" spans="1:23" ht="39.950000000000003" customHeight="1" x14ac:dyDescent="0.3">
      <c r="A64" s="114"/>
      <c r="B64" s="467"/>
      <c r="C64" s="468"/>
      <c r="D64" s="467"/>
      <c r="E64" s="469"/>
      <c r="F64" s="469"/>
      <c r="G64" s="469"/>
      <c r="H64" s="469"/>
      <c r="I64" s="469"/>
      <c r="J64" s="469"/>
      <c r="K64" s="469"/>
      <c r="L64" s="469"/>
      <c r="M64" s="469"/>
      <c r="N64" s="469"/>
      <c r="O64" s="469"/>
      <c r="P64" s="469"/>
      <c r="Q64" s="468"/>
      <c r="R64" s="144"/>
      <c r="S64" s="114"/>
      <c r="T64" s="114"/>
      <c r="U64" s="114"/>
      <c r="V64" s="324">
        <v>0</v>
      </c>
      <c r="W64" s="114"/>
    </row>
    <row r="65" spans="1:23" ht="39.950000000000003" customHeight="1" x14ac:dyDescent="0.3">
      <c r="A65" s="114"/>
      <c r="B65" s="467"/>
      <c r="C65" s="468"/>
      <c r="D65" s="467"/>
      <c r="E65" s="469"/>
      <c r="F65" s="469"/>
      <c r="G65" s="469"/>
      <c r="H65" s="469"/>
      <c r="I65" s="469"/>
      <c r="J65" s="469"/>
      <c r="K65" s="469"/>
      <c r="L65" s="469"/>
      <c r="M65" s="469"/>
      <c r="N65" s="469"/>
      <c r="O65" s="469"/>
      <c r="P65" s="469"/>
      <c r="Q65" s="468"/>
      <c r="R65" s="144"/>
      <c r="S65" s="114"/>
      <c r="T65" s="114"/>
      <c r="U65" s="114"/>
      <c r="V65" s="324">
        <v>0</v>
      </c>
      <c r="W65" s="114"/>
    </row>
    <row r="66" spans="1:23" ht="19.350000000000001" customHeight="1" x14ac:dyDescent="0.3">
      <c r="A66" s="114"/>
      <c r="B66" s="411" t="s">
        <v>83</v>
      </c>
      <c r="C66" s="412"/>
      <c r="D66" s="412"/>
      <c r="E66" s="412"/>
      <c r="F66" s="412"/>
      <c r="G66" s="412"/>
      <c r="H66" s="412"/>
      <c r="I66" s="412"/>
      <c r="J66" s="412"/>
      <c r="K66" s="412"/>
      <c r="L66" s="412"/>
      <c r="M66" s="412"/>
      <c r="N66" s="412"/>
      <c r="O66" s="412"/>
      <c r="P66" s="412"/>
      <c r="Q66" s="413"/>
      <c r="R66" s="128">
        <f>SUM(R63:R65)</f>
        <v>0</v>
      </c>
      <c r="S66" s="114"/>
      <c r="T66" s="114"/>
      <c r="U66" s="114"/>
      <c r="V66" s="134">
        <f>SUM(V63:V65)</f>
        <v>0</v>
      </c>
      <c r="W66" s="114"/>
    </row>
    <row r="67" spans="1:23" ht="15.75" customHeight="1" x14ac:dyDescent="0.3">
      <c r="A67" s="114"/>
      <c r="B67" s="462" t="s">
        <v>74</v>
      </c>
      <c r="C67" s="463"/>
      <c r="D67" s="463"/>
      <c r="E67" s="463"/>
      <c r="F67" s="463"/>
      <c r="G67" s="463"/>
      <c r="H67" s="463"/>
      <c r="I67" s="463"/>
      <c r="J67" s="463"/>
      <c r="K67" s="463"/>
      <c r="L67" s="463"/>
      <c r="M67" s="463"/>
      <c r="N67" s="463"/>
      <c r="O67" s="463"/>
      <c r="P67" s="463"/>
      <c r="Q67" s="463"/>
      <c r="R67" s="403"/>
      <c r="S67" s="114"/>
      <c r="T67" s="114"/>
      <c r="U67" s="114"/>
      <c r="V67" s="114"/>
      <c r="W67" s="114"/>
    </row>
    <row r="68" spans="1:23" ht="15.75" customHeight="1" x14ac:dyDescent="0.3">
      <c r="A68" s="114"/>
      <c r="B68" s="345"/>
      <c r="C68" s="346"/>
      <c r="D68" s="346"/>
      <c r="E68" s="346"/>
      <c r="F68" s="346"/>
      <c r="G68" s="346"/>
      <c r="H68" s="346"/>
      <c r="I68" s="346"/>
      <c r="J68" s="346"/>
      <c r="K68" s="346"/>
      <c r="L68" s="346"/>
      <c r="M68" s="346"/>
      <c r="N68" s="346"/>
      <c r="O68" s="346"/>
      <c r="P68" s="346"/>
      <c r="Q68" s="346"/>
      <c r="R68" s="316"/>
      <c r="S68" s="114"/>
      <c r="T68" s="114"/>
      <c r="U68" s="114"/>
      <c r="V68" s="114"/>
      <c r="W68" s="114"/>
    </row>
    <row r="69" spans="1:23" ht="15.75" customHeight="1" x14ac:dyDescent="0.3">
      <c r="A69" s="114"/>
      <c r="B69" s="344"/>
      <c r="C69" s="446" t="s">
        <v>528</v>
      </c>
      <c r="D69" s="446"/>
      <c r="E69" s="446"/>
      <c r="F69" s="446"/>
      <c r="G69" s="446"/>
      <c r="H69" s="341"/>
      <c r="I69" s="447" t="s">
        <v>529</v>
      </c>
      <c r="J69" s="448"/>
      <c r="K69" s="448"/>
      <c r="L69" s="448"/>
      <c r="M69" s="448"/>
      <c r="N69" s="488"/>
      <c r="O69" s="489"/>
      <c r="P69" s="490"/>
      <c r="Q69" s="317"/>
      <c r="R69" s="146"/>
      <c r="S69" s="114"/>
      <c r="T69" s="114"/>
      <c r="U69" s="114"/>
      <c r="V69" s="114"/>
      <c r="W69" s="114"/>
    </row>
    <row r="70" spans="1:23" ht="15.75" hidden="1" customHeight="1" x14ac:dyDescent="0.3">
      <c r="A70" s="114"/>
      <c r="B70" s="344"/>
      <c r="C70" s="346"/>
      <c r="D70" s="346"/>
      <c r="E70" s="346"/>
      <c r="F70" s="346"/>
      <c r="G70" s="346"/>
      <c r="H70" s="341"/>
      <c r="I70" s="477" t="s">
        <v>138</v>
      </c>
      <c r="J70" s="452"/>
      <c r="K70" s="452"/>
      <c r="L70" s="452"/>
      <c r="M70" s="452"/>
      <c r="N70" s="443" t="e">
        <f>(R66+R60+R54+R48+R41+R35+R30+R25+R15)-#REF!</f>
        <v>#REF!</v>
      </c>
      <c r="O70" s="443"/>
      <c r="P70" s="444"/>
      <c r="Q70" s="317"/>
      <c r="R70" s="146"/>
      <c r="S70" s="114"/>
      <c r="T70" s="114"/>
      <c r="U70" s="114"/>
      <c r="V70" s="114"/>
      <c r="W70" s="114"/>
    </row>
    <row r="71" spans="1:23" ht="15.75" hidden="1" customHeight="1" x14ac:dyDescent="0.3">
      <c r="A71" s="114"/>
      <c r="B71" s="344" t="s">
        <v>139</v>
      </c>
      <c r="C71" s="310"/>
      <c r="D71" s="310"/>
      <c r="E71" s="310"/>
      <c r="F71" s="310"/>
      <c r="G71" s="314"/>
      <c r="H71" s="341"/>
      <c r="I71" s="343"/>
      <c r="J71" s="340"/>
      <c r="K71" s="340"/>
      <c r="L71" s="340"/>
      <c r="M71" s="340"/>
      <c r="N71" s="445" t="e">
        <f>(N69+1)*N70</f>
        <v>#REF!</v>
      </c>
      <c r="O71" s="443"/>
      <c r="P71" s="444"/>
      <c r="Q71" s="317"/>
      <c r="R71" s="146"/>
      <c r="S71" s="114"/>
      <c r="T71" s="114"/>
      <c r="U71" s="114"/>
      <c r="V71" s="114"/>
      <c r="W71" s="114"/>
    </row>
    <row r="72" spans="1:23" ht="15.75" customHeight="1" x14ac:dyDescent="0.3">
      <c r="A72" s="114"/>
      <c r="B72" s="344"/>
      <c r="C72" s="446" t="s">
        <v>467</v>
      </c>
      <c r="D72" s="446"/>
      <c r="E72" s="446"/>
      <c r="F72" s="446"/>
      <c r="G72" s="348">
        <f>F87</f>
        <v>0</v>
      </c>
      <c r="H72" s="341"/>
      <c r="I72" s="446" t="s">
        <v>581</v>
      </c>
      <c r="J72" s="446"/>
      <c r="K72" s="446"/>
      <c r="L72" s="446"/>
      <c r="M72" s="446"/>
      <c r="N72" s="454">
        <f>(R80+R66+R60+R54+R48+R41+R35+R30+R25+R15)-F94</f>
        <v>0</v>
      </c>
      <c r="O72" s="454"/>
      <c r="P72" s="454"/>
      <c r="Q72" s="317"/>
      <c r="R72" s="146"/>
      <c r="S72" s="114"/>
      <c r="T72" s="114"/>
      <c r="U72" s="114"/>
      <c r="V72" s="114"/>
      <c r="W72" s="114"/>
    </row>
    <row r="73" spans="1:23" ht="15.75" customHeight="1" x14ac:dyDescent="0.3">
      <c r="A73" s="114"/>
      <c r="B73" s="344"/>
      <c r="C73" s="446" t="s">
        <v>530</v>
      </c>
      <c r="D73" s="446"/>
      <c r="E73" s="446"/>
      <c r="F73" s="446"/>
      <c r="G73" s="348">
        <f>F88+F89+F90+F91</f>
        <v>0</v>
      </c>
      <c r="H73" s="341"/>
      <c r="I73" s="446" t="s">
        <v>582</v>
      </c>
      <c r="J73" s="446"/>
      <c r="K73" s="446"/>
      <c r="L73" s="446"/>
      <c r="M73" s="446"/>
      <c r="N73" s="454">
        <f>'Indirect Cost Calculator'!D13</f>
        <v>0</v>
      </c>
      <c r="O73" s="454"/>
      <c r="P73" s="454"/>
      <c r="Q73" s="317"/>
      <c r="R73" s="146"/>
      <c r="S73" s="114"/>
      <c r="T73" s="114"/>
      <c r="U73" s="114"/>
      <c r="V73" s="114"/>
      <c r="W73" s="114"/>
    </row>
    <row r="74" spans="1:23" ht="15.75" customHeight="1" x14ac:dyDescent="0.3">
      <c r="A74" s="114"/>
      <c r="B74" s="344"/>
      <c r="C74" s="446" t="s">
        <v>468</v>
      </c>
      <c r="D74" s="446"/>
      <c r="E74" s="446"/>
      <c r="F74" s="446"/>
      <c r="G74" s="315">
        <f>F92</f>
        <v>0</v>
      </c>
      <c r="H74" s="341"/>
      <c r="I74" s="447" t="s">
        <v>137</v>
      </c>
      <c r="J74" s="448"/>
      <c r="K74" s="448"/>
      <c r="L74" s="448"/>
      <c r="M74" s="448"/>
      <c r="N74" s="449">
        <f>'IET II Sub IDC Calc (2)'!D13</f>
        <v>0</v>
      </c>
      <c r="O74" s="450"/>
      <c r="P74" s="451"/>
      <c r="Q74" s="317"/>
      <c r="R74" s="146"/>
      <c r="S74" s="114"/>
      <c r="T74" s="114"/>
      <c r="U74" s="114"/>
      <c r="V74" s="114"/>
      <c r="W74" s="114"/>
    </row>
    <row r="75" spans="1:23" ht="16.5" customHeight="1" x14ac:dyDescent="0.3">
      <c r="A75" s="114"/>
      <c r="B75" s="344"/>
      <c r="C75" s="341"/>
      <c r="D75" s="452"/>
      <c r="E75" s="452"/>
      <c r="F75" s="452"/>
      <c r="G75" s="341"/>
      <c r="H75" s="341"/>
      <c r="I75" s="341"/>
      <c r="J75" s="341"/>
      <c r="K75" s="341"/>
      <c r="L75" s="341"/>
      <c r="M75" s="453"/>
      <c r="N75" s="453"/>
      <c r="O75" s="453"/>
      <c r="P75" s="453"/>
      <c r="Q75" s="453"/>
      <c r="R75" s="319" t="s">
        <v>55</v>
      </c>
      <c r="S75" s="114"/>
      <c r="T75" s="114"/>
      <c r="U75" s="114"/>
      <c r="V75" s="114"/>
      <c r="W75" s="114"/>
    </row>
    <row r="76" spans="1:23" x14ac:dyDescent="0.3">
      <c r="A76" s="114"/>
      <c r="B76" s="312"/>
      <c r="C76" s="455"/>
      <c r="D76" s="455"/>
      <c r="E76" s="455"/>
      <c r="F76" s="342"/>
      <c r="G76" s="342"/>
      <c r="H76" s="342"/>
      <c r="I76" s="412" t="s">
        <v>532</v>
      </c>
      <c r="J76" s="412"/>
      <c r="K76" s="412"/>
      <c r="L76" s="412"/>
      <c r="M76" s="412"/>
      <c r="N76" s="412"/>
      <c r="O76" s="412"/>
      <c r="P76" s="412"/>
      <c r="Q76" s="413"/>
      <c r="R76" s="147"/>
      <c r="S76" s="114"/>
      <c r="T76" s="114"/>
      <c r="U76" s="114"/>
      <c r="V76" s="114"/>
      <c r="W76" s="114"/>
    </row>
    <row r="77" spans="1:23" ht="15.75" customHeight="1" x14ac:dyDescent="0.3">
      <c r="A77" s="114"/>
      <c r="B77" s="462" t="s">
        <v>75</v>
      </c>
      <c r="C77" s="463"/>
      <c r="D77" s="463"/>
      <c r="E77" s="463"/>
      <c r="F77" s="463"/>
      <c r="G77" s="463"/>
      <c r="H77" s="463"/>
      <c r="I77" s="463"/>
      <c r="J77" s="463"/>
      <c r="K77" s="463"/>
      <c r="L77" s="463"/>
      <c r="M77" s="463"/>
      <c r="N77" s="463"/>
      <c r="O77" s="463"/>
      <c r="P77" s="463"/>
      <c r="Q77" s="463"/>
      <c r="R77" s="335"/>
      <c r="S77" s="114"/>
      <c r="T77" s="114"/>
      <c r="U77" s="114"/>
      <c r="V77" s="347"/>
      <c r="W77" s="114"/>
    </row>
    <row r="78" spans="1:23" ht="15.6" customHeight="1" x14ac:dyDescent="0.3">
      <c r="A78" s="114"/>
      <c r="B78" s="427" t="s">
        <v>84</v>
      </c>
      <c r="C78" s="428"/>
      <c r="D78" s="428"/>
      <c r="E78" s="428"/>
      <c r="F78" s="428"/>
      <c r="G78" s="428"/>
      <c r="H78" s="428"/>
      <c r="I78" s="428"/>
      <c r="J78" s="428"/>
      <c r="K78" s="428"/>
      <c r="L78" s="428"/>
      <c r="M78" s="428"/>
      <c r="N78" s="428"/>
      <c r="O78" s="428"/>
      <c r="P78" s="428"/>
      <c r="Q78" s="429"/>
      <c r="R78" s="337" t="s">
        <v>55</v>
      </c>
      <c r="S78" s="114"/>
      <c r="T78" s="114"/>
      <c r="U78" s="114"/>
      <c r="V78" s="185" t="s">
        <v>534</v>
      </c>
      <c r="W78" s="114"/>
    </row>
    <row r="79" spans="1:23" ht="30" customHeight="1" x14ac:dyDescent="0.3">
      <c r="A79" s="114"/>
      <c r="B79" s="464"/>
      <c r="C79" s="465"/>
      <c r="D79" s="465"/>
      <c r="E79" s="465"/>
      <c r="F79" s="465"/>
      <c r="G79" s="465"/>
      <c r="H79" s="465"/>
      <c r="I79" s="465"/>
      <c r="J79" s="465"/>
      <c r="K79" s="465"/>
      <c r="L79" s="465"/>
      <c r="M79" s="465"/>
      <c r="N79" s="465"/>
      <c r="O79" s="465"/>
      <c r="P79" s="465"/>
      <c r="Q79" s="466"/>
      <c r="R79" s="150"/>
      <c r="S79" s="114"/>
      <c r="T79" s="114"/>
      <c r="U79" s="114"/>
      <c r="V79" s="324"/>
      <c r="W79" s="114"/>
    </row>
    <row r="80" spans="1:23" ht="18.600000000000001" customHeight="1" x14ac:dyDescent="0.3">
      <c r="A80" s="114"/>
      <c r="B80" s="411" t="s">
        <v>85</v>
      </c>
      <c r="C80" s="412"/>
      <c r="D80" s="412"/>
      <c r="E80" s="412"/>
      <c r="F80" s="412"/>
      <c r="G80" s="412"/>
      <c r="H80" s="412"/>
      <c r="I80" s="412"/>
      <c r="J80" s="412"/>
      <c r="K80" s="412"/>
      <c r="L80" s="412"/>
      <c r="M80" s="412"/>
      <c r="N80" s="412"/>
      <c r="O80" s="412"/>
      <c r="P80" s="412"/>
      <c r="Q80" s="413"/>
      <c r="R80" s="149">
        <f>SUM(R79:R79)</f>
        <v>0</v>
      </c>
      <c r="S80" s="114"/>
      <c r="T80" s="114"/>
      <c r="U80" s="114"/>
      <c r="V80" s="134">
        <f>SUM(V77:V79)</f>
        <v>0</v>
      </c>
      <c r="W80" s="114"/>
    </row>
    <row r="81" spans="1:23" ht="34.5" customHeight="1" x14ac:dyDescent="0.3">
      <c r="A81" s="114"/>
      <c r="B81" s="456" t="s">
        <v>67</v>
      </c>
      <c r="C81" s="457"/>
      <c r="D81" s="457"/>
      <c r="E81" s="457"/>
      <c r="F81" s="457"/>
      <c r="G81" s="457"/>
      <c r="H81" s="457"/>
      <c r="I81" s="457"/>
      <c r="J81" s="457"/>
      <c r="K81" s="457"/>
      <c r="L81" s="457"/>
      <c r="M81" s="457"/>
      <c r="N81" s="457"/>
      <c r="O81" s="457"/>
      <c r="P81" s="457"/>
      <c r="Q81" s="458"/>
      <c r="R81" s="151">
        <f>SUM(R80+R76+R66+R60+R54+R48+R41+R35+R30+R25+R15)</f>
        <v>0</v>
      </c>
      <c r="S81" s="114"/>
      <c r="T81" s="79"/>
      <c r="U81" s="188" t="s">
        <v>388</v>
      </c>
      <c r="V81" s="134">
        <f>V80+V66+V54+V48+V35+V25</f>
        <v>0</v>
      </c>
      <c r="W81" s="114"/>
    </row>
    <row r="82" spans="1:23" ht="34.5" customHeight="1" x14ac:dyDescent="0.3">
      <c r="A82" s="114"/>
      <c r="B82" s="114"/>
      <c r="C82" s="114"/>
      <c r="D82" s="114"/>
      <c r="E82" s="114"/>
      <c r="F82" s="114"/>
      <c r="G82" s="114"/>
      <c r="H82" s="114"/>
      <c r="I82" s="114"/>
      <c r="J82" s="114"/>
      <c r="K82" s="114"/>
      <c r="L82" s="114"/>
      <c r="M82" s="114"/>
      <c r="N82" s="114"/>
      <c r="O82" s="114"/>
      <c r="P82" s="114"/>
      <c r="Q82" s="114"/>
      <c r="R82" s="114"/>
      <c r="S82" s="114"/>
      <c r="T82" s="79" t="s">
        <v>141</v>
      </c>
      <c r="U82" s="114"/>
      <c r="V82" s="114"/>
      <c r="W82" s="114"/>
    </row>
    <row r="83" spans="1:23"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row>
    <row r="84" spans="1:23" hidden="1" x14ac:dyDescent="0.3"/>
    <row r="85" spans="1:23" hidden="1" x14ac:dyDescent="0.3"/>
    <row r="86" spans="1:23" hidden="1" x14ac:dyDescent="0.3">
      <c r="C86" s="256" t="s">
        <v>473</v>
      </c>
      <c r="D86" s="256"/>
      <c r="E86" s="257"/>
      <c r="F86" s="258"/>
    </row>
    <row r="87" spans="1:23" hidden="1" x14ac:dyDescent="0.3">
      <c r="C87" s="256" t="s">
        <v>467</v>
      </c>
      <c r="D87" s="256"/>
      <c r="E87" s="257"/>
      <c r="F87" s="259">
        <f>R35</f>
        <v>0</v>
      </c>
    </row>
    <row r="88" spans="1:23" hidden="1" x14ac:dyDescent="0.3">
      <c r="C88" s="256" t="s">
        <v>469</v>
      </c>
      <c r="D88" s="256"/>
      <c r="E88" s="259">
        <f>R44</f>
        <v>0</v>
      </c>
      <c r="F88" s="259">
        <f>IF(E88&gt;25000,(E88-25000),0)</f>
        <v>0</v>
      </c>
    </row>
    <row r="89" spans="1:23" hidden="1" x14ac:dyDescent="0.3">
      <c r="C89" s="256" t="s">
        <v>470</v>
      </c>
      <c r="D89" s="256"/>
      <c r="E89" s="259">
        <f t="shared" ref="E89:E91" si="16">R45</f>
        <v>0</v>
      </c>
      <c r="F89" s="259">
        <f t="shared" ref="F89:F91" si="17">IF(E89&gt;25000,(E89-25000),0)</f>
        <v>0</v>
      </c>
    </row>
    <row r="90" spans="1:23" hidden="1" x14ac:dyDescent="0.3">
      <c r="C90" s="256" t="s">
        <v>471</v>
      </c>
      <c r="D90" s="256"/>
      <c r="E90" s="259">
        <f t="shared" si="16"/>
        <v>0</v>
      </c>
      <c r="F90" s="259">
        <f t="shared" si="17"/>
        <v>0</v>
      </c>
    </row>
    <row r="91" spans="1:23" hidden="1" x14ac:dyDescent="0.3">
      <c r="C91" s="256" t="s">
        <v>472</v>
      </c>
      <c r="D91" s="256"/>
      <c r="E91" s="259">
        <f t="shared" si="16"/>
        <v>0</v>
      </c>
      <c r="F91" s="259">
        <f t="shared" si="17"/>
        <v>0</v>
      </c>
      <c r="K91" s="259">
        <f>X47</f>
        <v>0</v>
      </c>
    </row>
    <row r="92" spans="1:23" hidden="1" x14ac:dyDescent="0.3">
      <c r="C92" s="256" t="s">
        <v>468</v>
      </c>
      <c r="D92" s="256"/>
      <c r="E92" s="257"/>
      <c r="F92" s="259">
        <f>R80</f>
        <v>0</v>
      </c>
    </row>
    <row r="93" spans="1:23" hidden="1" x14ac:dyDescent="0.3">
      <c r="F93" s="260">
        <f>SUM(F87:F92)</f>
        <v>0</v>
      </c>
    </row>
    <row r="94" spans="1:23" hidden="1" x14ac:dyDescent="0.3"/>
  </sheetData>
  <sheetProtection algorithmName="SHA-512" hashValue="VLMvfMDIyCJm//+84f9Djxuhf8tQc8oLuJowpB/0X3QkPurXUDjJ+vFygnFlJae2ECrf4pAQQ1629iQz5QFV8g==" saltValue="80lRiTvegIBT7t93vMq5kw==" spinCount="100000" sheet="1" formatCells="0" formatRows="0" insertRows="0" deleteRows="0" selectLockedCells="1"/>
  <mergeCells count="139">
    <mergeCell ref="B2:R2"/>
    <mergeCell ref="B3:R3"/>
    <mergeCell ref="B4:R4"/>
    <mergeCell ref="B6:C6"/>
    <mergeCell ref="B8:C8"/>
    <mergeCell ref="B10:R10"/>
    <mergeCell ref="U16:V16"/>
    <mergeCell ref="B17:C17"/>
    <mergeCell ref="D17:G17"/>
    <mergeCell ref="B11:C11"/>
    <mergeCell ref="D11:G11"/>
    <mergeCell ref="B12:C12"/>
    <mergeCell ref="D12:G12"/>
    <mergeCell ref="B13:C13"/>
    <mergeCell ref="D13:G13"/>
    <mergeCell ref="B18:C18"/>
    <mergeCell ref="D18:G18"/>
    <mergeCell ref="B19:C19"/>
    <mergeCell ref="D19:G19"/>
    <mergeCell ref="B20:C20"/>
    <mergeCell ref="D20:G20"/>
    <mergeCell ref="B14:C14"/>
    <mergeCell ref="D14:G14"/>
    <mergeCell ref="B15:P15"/>
    <mergeCell ref="B16:R16"/>
    <mergeCell ref="B24:C24"/>
    <mergeCell ref="D24:G24"/>
    <mergeCell ref="B25:P25"/>
    <mergeCell ref="B26:R26"/>
    <mergeCell ref="B27:C27"/>
    <mergeCell ref="D27:G27"/>
    <mergeCell ref="H27:K27"/>
    <mergeCell ref="B21:C21"/>
    <mergeCell ref="D21:G21"/>
    <mergeCell ref="B22:C22"/>
    <mergeCell ref="D22:G22"/>
    <mergeCell ref="B23:C23"/>
    <mergeCell ref="D23:G23"/>
    <mergeCell ref="B30:P30"/>
    <mergeCell ref="B31:R31"/>
    <mergeCell ref="B32:C32"/>
    <mergeCell ref="D32:P32"/>
    <mergeCell ref="B33:C33"/>
    <mergeCell ref="D33:P33"/>
    <mergeCell ref="B28:C28"/>
    <mergeCell ref="D28:G28"/>
    <mergeCell ref="H28:K28"/>
    <mergeCell ref="B29:C29"/>
    <mergeCell ref="D29:G29"/>
    <mergeCell ref="H29:K29"/>
    <mergeCell ref="B38:C38"/>
    <mergeCell ref="D38:Q38"/>
    <mergeCell ref="B39:C39"/>
    <mergeCell ref="D39:Q39"/>
    <mergeCell ref="B40:C40"/>
    <mergeCell ref="D40:Q40"/>
    <mergeCell ref="B34:C34"/>
    <mergeCell ref="D34:P34"/>
    <mergeCell ref="B35:Q35"/>
    <mergeCell ref="B36:R36"/>
    <mergeCell ref="B37:C37"/>
    <mergeCell ref="D37:Q37"/>
    <mergeCell ref="B45:C45"/>
    <mergeCell ref="D45:E45"/>
    <mergeCell ref="F45:M45"/>
    <mergeCell ref="B46:C46"/>
    <mergeCell ref="D46:E46"/>
    <mergeCell ref="F46:M46"/>
    <mergeCell ref="B41:Q41"/>
    <mergeCell ref="B42:R42"/>
    <mergeCell ref="B43:C43"/>
    <mergeCell ref="D43:E43"/>
    <mergeCell ref="F43:M43"/>
    <mergeCell ref="B44:C44"/>
    <mergeCell ref="D44:E44"/>
    <mergeCell ref="F44:M44"/>
    <mergeCell ref="B51:C51"/>
    <mergeCell ref="D51:Q51"/>
    <mergeCell ref="B52:C52"/>
    <mergeCell ref="D52:Q52"/>
    <mergeCell ref="B53:C53"/>
    <mergeCell ref="D53:Q53"/>
    <mergeCell ref="B47:C47"/>
    <mergeCell ref="D47:E47"/>
    <mergeCell ref="F47:M47"/>
    <mergeCell ref="B48:Q48"/>
    <mergeCell ref="B49:R49"/>
    <mergeCell ref="B50:C50"/>
    <mergeCell ref="D50:Q50"/>
    <mergeCell ref="B58:C58"/>
    <mergeCell ref="D58:E58"/>
    <mergeCell ref="F58:M58"/>
    <mergeCell ref="B59:C59"/>
    <mergeCell ref="D59:E59"/>
    <mergeCell ref="F59:M59"/>
    <mergeCell ref="B54:Q54"/>
    <mergeCell ref="B55:R55"/>
    <mergeCell ref="B56:C56"/>
    <mergeCell ref="D56:E56"/>
    <mergeCell ref="F56:M56"/>
    <mergeCell ref="B57:C57"/>
    <mergeCell ref="D57:E57"/>
    <mergeCell ref="F57:M57"/>
    <mergeCell ref="B64:C64"/>
    <mergeCell ref="D64:Q64"/>
    <mergeCell ref="B65:C65"/>
    <mergeCell ref="D65:Q65"/>
    <mergeCell ref="B66:Q66"/>
    <mergeCell ref="B67:R67"/>
    <mergeCell ref="B60:P60"/>
    <mergeCell ref="B61:R61"/>
    <mergeCell ref="B62:C62"/>
    <mergeCell ref="D62:Q62"/>
    <mergeCell ref="B63:C63"/>
    <mergeCell ref="D63:Q63"/>
    <mergeCell ref="C72:F72"/>
    <mergeCell ref="I72:M72"/>
    <mergeCell ref="N72:P72"/>
    <mergeCell ref="C73:F73"/>
    <mergeCell ref="I73:M73"/>
    <mergeCell ref="N73:P73"/>
    <mergeCell ref="C69:G69"/>
    <mergeCell ref="I69:M69"/>
    <mergeCell ref="N69:P69"/>
    <mergeCell ref="I70:M70"/>
    <mergeCell ref="N70:P70"/>
    <mergeCell ref="N71:P71"/>
    <mergeCell ref="B77:Q77"/>
    <mergeCell ref="B78:Q78"/>
    <mergeCell ref="B79:Q79"/>
    <mergeCell ref="B80:Q80"/>
    <mergeCell ref="B81:Q81"/>
    <mergeCell ref="C74:F74"/>
    <mergeCell ref="I74:M74"/>
    <mergeCell ref="N74:P74"/>
    <mergeCell ref="D75:F75"/>
    <mergeCell ref="M75:Q75"/>
    <mergeCell ref="C76:E76"/>
    <mergeCell ref="I76:Q76"/>
  </mergeCells>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3" operator="notEqual" id="{4E4825AA-0763-4F22-8CD0-AC5D3A4CA78C}">
            <xm:f>Cover!$C$8</xm:f>
            <x14:dxf>
              <font>
                <color rgb="FFFF0000"/>
              </font>
            </x14:dxf>
          </x14:cfRule>
          <xm:sqref>R81</xm:sqref>
        </x14:conditionalFormatting>
        <x14:conditionalFormatting xmlns:xm="http://schemas.microsoft.com/office/excel/2006/main">
          <x14:cfRule type="cellIs" priority="1" operator="greaterThan" id="{771098EA-49C3-4372-8272-1FA4D46F86FB}">
            <xm:f>' Budget'!$N$89</xm:f>
            <x14:dxf>
              <font>
                <color rgb="FF9C0006"/>
              </font>
              <fill>
                <patternFill>
                  <bgColor rgb="FFFFC7CE"/>
                </patternFill>
              </fill>
            </x14:dxf>
          </x14:cfRule>
          <xm:sqref>R76</xm:sqref>
        </x14:conditionalFormatting>
        <x14:conditionalFormatting xmlns:xm="http://schemas.microsoft.com/office/excel/2006/main">
          <x14:cfRule type="cellIs" priority="2" operator="greaterThan" id="{6BA632B5-0247-4FAD-ACE5-B05C5B300972}">
            <xm:f>'Match IET Budget'!#REF!</xm:f>
            <x14:dxf>
              <font>
                <color rgb="FF9C0006"/>
              </font>
              <fill>
                <patternFill>
                  <bgColor rgb="FFFFC7CE"/>
                </patternFill>
              </fill>
            </x14:dxf>
          </x14:cfRule>
          <xm:sqref>R76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1F00-000000000000}">
          <x14:formula1>
            <xm:f>'DROP-DOWNS'!$J$2:$J$3</xm:f>
          </x14:formula1>
          <xm:sqref>B44:C47</xm:sqref>
        </x14:dataValidation>
        <x14:dataValidation type="list" allowBlank="1" showInputMessage="1" showErrorMessage="1" xr:uid="{00000000-0002-0000-1F00-000001000000}">
          <x14:formula1>
            <xm:f>'DROP-DOWNS'!$L$2:$L$3</xm:f>
          </x14:formula1>
          <xm:sqref>B57:C59</xm:sqref>
        </x14:dataValidation>
        <x14:dataValidation type="list" allowBlank="1" showInputMessage="1" showErrorMessage="1" xr:uid="{00000000-0002-0000-1F00-000002000000}">
          <x14:formula1>
            <xm:f>'IET II Budget'!$Z$43:$Z$46</xm:f>
          </x14:formula1>
          <xm:sqref>B3:R3</xm:sqref>
        </x14:dataValidation>
        <x14:dataValidation type="list" allowBlank="1" showInputMessage="1" showErrorMessage="1" xr:uid="{00000000-0002-0000-1F00-000003000000}">
          <x14:formula1>
            <xm:f>'IET II Budget'!$T$43:$T$46</xm:f>
          </x14:formula1>
          <xm:sqref>D6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'IET II Sub Budget (2)'!N72</f>
        <v>0</v>
      </c>
      <c r="E10" s="21"/>
    </row>
    <row r="11" spans="1:8" x14ac:dyDescent="0.2">
      <c r="A11" s="24"/>
      <c r="B11" s="26" t="s">
        <v>106</v>
      </c>
      <c r="C11" s="40">
        <v>2.18E-2</v>
      </c>
      <c r="D11" s="39">
        <f>'IET II Sub Budget (2)'!N69</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pageSetUpPr fitToPage="1"/>
  </sheetPr>
  <dimension ref="B2:J63"/>
  <sheetViews>
    <sheetView showGridLines="0" topLeftCell="B30" zoomScaleNormal="100" workbookViewId="0">
      <selection activeCell="J44" sqref="J44"/>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2" spans="2:10" ht="18.75" x14ac:dyDescent="0.25">
      <c r="B2" s="555"/>
      <c r="C2" s="556"/>
      <c r="D2" s="556"/>
      <c r="E2" s="556"/>
      <c r="F2" s="556"/>
      <c r="G2" s="556"/>
      <c r="H2" s="556"/>
      <c r="I2" s="556"/>
      <c r="J2" s="557"/>
    </row>
    <row r="3" spans="2:10" ht="29.45" customHeight="1" x14ac:dyDescent="0.25">
      <c r="B3" s="521" t="s">
        <v>583</v>
      </c>
      <c r="C3" s="521"/>
      <c r="D3" s="521"/>
      <c r="E3" s="521"/>
      <c r="F3" s="521"/>
      <c r="G3" s="521"/>
      <c r="H3" s="521"/>
      <c r="I3" s="521"/>
      <c r="J3" s="521"/>
    </row>
    <row r="4" spans="2:10" s="196" customFormat="1" ht="27.95" customHeight="1" x14ac:dyDescent="0.25">
      <c r="B4" s="515" t="s">
        <v>404</v>
      </c>
      <c r="C4" s="516"/>
      <c r="D4" s="516"/>
      <c r="E4" s="516"/>
      <c r="F4" s="516"/>
      <c r="G4" s="516"/>
      <c r="H4" s="516"/>
      <c r="I4" s="517"/>
      <c r="J4" s="194"/>
    </row>
    <row r="5" spans="2:10" s="196" customFormat="1" ht="24.95" customHeight="1" x14ac:dyDescent="0.25">
      <c r="B5" s="512" t="s">
        <v>410</v>
      </c>
      <c r="C5" s="513"/>
      <c r="D5" s="513"/>
      <c r="E5" s="513"/>
      <c r="F5" s="513"/>
      <c r="G5" s="513"/>
      <c r="H5" s="513"/>
      <c r="I5" s="514"/>
      <c r="J5" s="198">
        <f>Cover!C12</f>
        <v>0</v>
      </c>
    </row>
    <row r="6" spans="2:10" s="196" customFormat="1" ht="24.95" hidden="1" customHeight="1" x14ac:dyDescent="0.25">
      <c r="B6" s="552" t="s">
        <v>396</v>
      </c>
      <c r="C6" s="553"/>
      <c r="D6" s="553"/>
      <c r="E6" s="553"/>
      <c r="F6" s="553"/>
      <c r="G6" s="553"/>
      <c r="H6" s="553"/>
      <c r="I6" s="554"/>
      <c r="J6" s="213">
        <f>Cover!C8</f>
        <v>0</v>
      </c>
    </row>
    <row r="7" spans="2:10" s="196" customFormat="1" ht="24.95" hidden="1" customHeight="1" x14ac:dyDescent="0.25">
      <c r="B7" s="552" t="s">
        <v>397</v>
      </c>
      <c r="C7" s="553"/>
      <c r="D7" s="553"/>
      <c r="E7" s="553"/>
      <c r="F7" s="553"/>
      <c r="G7" s="553"/>
      <c r="H7" s="553"/>
      <c r="I7" s="554"/>
      <c r="J7" s="213">
        <f>Cover!C11</f>
        <v>0</v>
      </c>
    </row>
    <row r="8" spans="2:10" s="196" customFormat="1" ht="24.95" hidden="1" customHeight="1" x14ac:dyDescent="0.25">
      <c r="B8" s="552" t="s">
        <v>398</v>
      </c>
      <c r="C8" s="553"/>
      <c r="D8" s="553"/>
      <c r="E8" s="553"/>
      <c r="F8" s="553"/>
      <c r="G8" s="553"/>
      <c r="H8" s="553"/>
      <c r="I8" s="554"/>
      <c r="J8" s="213">
        <f>Cover!C14</f>
        <v>0</v>
      </c>
    </row>
    <row r="9" spans="2:10" s="196" customFormat="1" ht="24.95" customHeight="1" x14ac:dyDescent="0.25">
      <c r="B9" s="190"/>
      <c r="C9" s="191"/>
      <c r="D9" s="191"/>
      <c r="E9" s="191"/>
      <c r="F9" s="191"/>
      <c r="G9" s="191"/>
      <c r="H9" s="191"/>
      <c r="I9" s="192"/>
      <c r="J9" s="198"/>
    </row>
    <row r="10" spans="2:10" s="225" customFormat="1" ht="27.95" hidden="1" customHeight="1" x14ac:dyDescent="0.25">
      <c r="B10" s="558" t="s">
        <v>403</v>
      </c>
      <c r="C10" s="559"/>
      <c r="D10" s="559"/>
      <c r="E10" s="559"/>
      <c r="F10" s="559"/>
      <c r="G10" s="559"/>
      <c r="H10" s="559"/>
      <c r="I10" s="560"/>
      <c r="J10" s="224"/>
    </row>
    <row r="11" spans="2:10" s="225" customFormat="1" ht="24.75" hidden="1" customHeight="1" x14ac:dyDescent="0.25">
      <c r="B11" s="561" t="s">
        <v>399</v>
      </c>
      <c r="C11" s="562"/>
      <c r="D11" s="562"/>
      <c r="E11" s="562"/>
      <c r="F11" s="562"/>
      <c r="G11" s="562"/>
      <c r="H11" s="563"/>
      <c r="I11" s="226">
        <f>'ABE Class Plan'!D4</f>
        <v>0</v>
      </c>
      <c r="J11" s="213">
        <f>'ABE Class Plan'!J4</f>
        <v>0</v>
      </c>
    </row>
    <row r="12" spans="2:10" s="225" customFormat="1" ht="24.75" hidden="1" customHeight="1" x14ac:dyDescent="0.25">
      <c r="B12" s="561" t="s">
        <v>400</v>
      </c>
      <c r="C12" s="562"/>
      <c r="D12" s="562"/>
      <c r="E12" s="562"/>
      <c r="F12" s="562"/>
      <c r="G12" s="562"/>
      <c r="H12" s="563"/>
      <c r="I12" s="226">
        <f>'ESOL Class Plan'!D4</f>
        <v>0</v>
      </c>
      <c r="J12" s="213">
        <f>'ESOL Class Plan'!J4</f>
        <v>0</v>
      </c>
    </row>
    <row r="13" spans="2:10" s="225" customFormat="1" ht="24.75" hidden="1" customHeight="1" x14ac:dyDescent="0.25">
      <c r="B13" s="561" t="s">
        <v>401</v>
      </c>
      <c r="C13" s="562"/>
      <c r="D13" s="562"/>
      <c r="E13" s="562"/>
      <c r="F13" s="562"/>
      <c r="G13" s="562"/>
      <c r="H13" s="563"/>
      <c r="I13" s="226">
        <f>SUM(I11:I12)</f>
        <v>0</v>
      </c>
      <c r="J13" s="213">
        <f>SUM(J11:J12)</f>
        <v>0</v>
      </c>
    </row>
    <row r="14" spans="2:10" s="225" customFormat="1" ht="24.95" hidden="1" customHeight="1" x14ac:dyDescent="0.25">
      <c r="B14" s="552" t="s">
        <v>402</v>
      </c>
      <c r="C14" s="553"/>
      <c r="D14" s="553"/>
      <c r="E14" s="553"/>
      <c r="F14" s="553"/>
      <c r="G14" s="553"/>
      <c r="H14" s="553"/>
      <c r="I14" s="554"/>
      <c r="J14" s="227" t="e">
        <f>J13/I13</f>
        <v>#DIV/0!</v>
      </c>
    </row>
    <row r="15" spans="2:10" s="225" customFormat="1" ht="24.95" hidden="1" customHeight="1" x14ac:dyDescent="0.25">
      <c r="B15" s="552" t="s">
        <v>409</v>
      </c>
      <c r="C15" s="553"/>
      <c r="D15" s="553"/>
      <c r="E15" s="553"/>
      <c r="F15" s="553"/>
      <c r="G15" s="553"/>
      <c r="H15" s="553"/>
      <c r="I15" s="554"/>
      <c r="J15" s="213">
        <f>J13-J5</f>
        <v>0</v>
      </c>
    </row>
    <row r="16" spans="2:10" s="225" customFormat="1" ht="24.95" hidden="1" customHeight="1" x14ac:dyDescent="0.25">
      <c r="B16" s="214"/>
      <c r="C16" s="215"/>
      <c r="D16" s="215"/>
      <c r="E16" s="215"/>
      <c r="F16" s="215"/>
      <c r="G16" s="215"/>
      <c r="H16" s="215"/>
      <c r="I16" s="216"/>
      <c r="J16" s="213"/>
    </row>
    <row r="17" spans="2:10" s="197" customFormat="1" ht="27.95" customHeight="1" x14ac:dyDescent="0.25">
      <c r="B17" s="525" t="s">
        <v>584</v>
      </c>
      <c r="C17" s="526"/>
      <c r="D17" s="526"/>
      <c r="E17" s="526"/>
      <c r="F17" s="526"/>
      <c r="G17" s="526"/>
      <c r="H17" s="526"/>
      <c r="I17" s="526"/>
      <c r="J17" s="195" t="s">
        <v>366</v>
      </c>
    </row>
    <row r="18" spans="2:10" s="196" customFormat="1" ht="24.95" customHeight="1" x14ac:dyDescent="0.25">
      <c r="B18" s="512" t="s">
        <v>45</v>
      </c>
      <c r="C18" s="513"/>
      <c r="D18" s="513"/>
      <c r="E18" s="513"/>
      <c r="F18" s="513"/>
      <c r="G18" s="513"/>
      <c r="H18" s="513"/>
      <c r="I18" s="514"/>
      <c r="J18" s="198">
        <f>'IET II Budget'!R14</f>
        <v>0</v>
      </c>
    </row>
    <row r="19" spans="2:10" s="196" customFormat="1" ht="24.95" customHeight="1" x14ac:dyDescent="0.25">
      <c r="B19" s="512" t="s">
        <v>51</v>
      </c>
      <c r="C19" s="513"/>
      <c r="D19" s="513"/>
      <c r="E19" s="513"/>
      <c r="F19" s="513"/>
      <c r="G19" s="513"/>
      <c r="H19" s="513"/>
      <c r="I19" s="514"/>
      <c r="J19" s="198">
        <f>'IET II Budget'!R24</f>
        <v>0</v>
      </c>
    </row>
    <row r="20" spans="2:10" s="196" customFormat="1" ht="24.95" customHeight="1" x14ac:dyDescent="0.25">
      <c r="B20" s="512" t="s">
        <v>53</v>
      </c>
      <c r="C20" s="513"/>
      <c r="D20" s="513"/>
      <c r="E20" s="513"/>
      <c r="F20" s="513"/>
      <c r="G20" s="513"/>
      <c r="H20" s="513"/>
      <c r="I20" s="514"/>
      <c r="J20" s="198">
        <f>'IET II Budget'!R29</f>
        <v>0</v>
      </c>
    </row>
    <row r="21" spans="2:10" s="196" customFormat="1" ht="24.95" customHeight="1" x14ac:dyDescent="0.25">
      <c r="B21" s="512" t="s">
        <v>68</v>
      </c>
      <c r="C21" s="513"/>
      <c r="D21" s="513"/>
      <c r="E21" s="513"/>
      <c r="F21" s="513"/>
      <c r="G21" s="513"/>
      <c r="H21" s="513"/>
      <c r="I21" s="514"/>
      <c r="J21" s="198">
        <f>'IET II Budget'!R34</f>
        <v>0</v>
      </c>
    </row>
    <row r="22" spans="2:10" s="196" customFormat="1" ht="24.95" customHeight="1" x14ac:dyDescent="0.25">
      <c r="B22" s="512" t="s">
        <v>69</v>
      </c>
      <c r="C22" s="513"/>
      <c r="D22" s="513"/>
      <c r="E22" s="513"/>
      <c r="F22" s="513"/>
      <c r="G22" s="513"/>
      <c r="H22" s="513"/>
      <c r="I22" s="514"/>
      <c r="J22" s="198">
        <f>'IET II Budget'!R40</f>
        <v>0</v>
      </c>
    </row>
    <row r="23" spans="2:10" s="196" customFormat="1" ht="24.95" customHeight="1" x14ac:dyDescent="0.25">
      <c r="B23" s="512" t="s">
        <v>70</v>
      </c>
      <c r="C23" s="513"/>
      <c r="D23" s="513"/>
      <c r="E23" s="513"/>
      <c r="F23" s="513"/>
      <c r="G23" s="513"/>
      <c r="H23" s="513"/>
      <c r="I23" s="514"/>
      <c r="J23" s="198">
        <f>'IET II Budget'!R47</f>
        <v>0</v>
      </c>
    </row>
    <row r="24" spans="2:10" s="196" customFormat="1" ht="24.95" customHeight="1" x14ac:dyDescent="0.25">
      <c r="B24" s="512" t="s">
        <v>71</v>
      </c>
      <c r="C24" s="513"/>
      <c r="D24" s="513"/>
      <c r="E24" s="513"/>
      <c r="F24" s="513"/>
      <c r="G24" s="513"/>
      <c r="H24" s="513"/>
      <c r="I24" s="514"/>
      <c r="J24" s="198">
        <f>'IET II Budget'!R53</f>
        <v>0</v>
      </c>
    </row>
    <row r="25" spans="2:10" s="196" customFormat="1" ht="24.95" customHeight="1" x14ac:dyDescent="0.25">
      <c r="B25" s="512" t="s">
        <v>72</v>
      </c>
      <c r="C25" s="513"/>
      <c r="D25" s="513"/>
      <c r="E25" s="513"/>
      <c r="F25" s="513"/>
      <c r="G25" s="513"/>
      <c r="H25" s="513"/>
      <c r="I25" s="514"/>
      <c r="J25" s="198">
        <f>'IET II Budget'!R59</f>
        <v>0</v>
      </c>
    </row>
    <row r="26" spans="2:10" s="196" customFormat="1" ht="24.95" customHeight="1" x14ac:dyDescent="0.25">
      <c r="B26" s="512" t="s">
        <v>73</v>
      </c>
      <c r="C26" s="513"/>
      <c r="D26" s="513"/>
      <c r="E26" s="513"/>
      <c r="F26" s="513"/>
      <c r="G26" s="513"/>
      <c r="H26" s="513"/>
      <c r="I26" s="514"/>
      <c r="J26" s="198">
        <f>'IET II Budget'!R65</f>
        <v>0</v>
      </c>
    </row>
    <row r="27" spans="2:10" s="196" customFormat="1" ht="24.95" customHeight="1" x14ac:dyDescent="0.25">
      <c r="B27" s="512" t="s">
        <v>74</v>
      </c>
      <c r="C27" s="513"/>
      <c r="D27" s="513"/>
      <c r="E27" s="513"/>
      <c r="F27" s="513"/>
      <c r="G27" s="513"/>
      <c r="H27" s="513"/>
      <c r="I27" s="514"/>
      <c r="J27" s="198">
        <f>'IET II Budget'!R75</f>
        <v>0</v>
      </c>
    </row>
    <row r="28" spans="2:10" s="196" customFormat="1" ht="24.95" customHeight="1" x14ac:dyDescent="0.25">
      <c r="B28" s="512" t="s">
        <v>75</v>
      </c>
      <c r="C28" s="513"/>
      <c r="D28" s="513"/>
      <c r="E28" s="513"/>
      <c r="F28" s="513"/>
      <c r="G28" s="513"/>
      <c r="H28" s="513"/>
      <c r="I28" s="514"/>
      <c r="J28" s="198">
        <f>'IET II Budget'!R79</f>
        <v>0</v>
      </c>
    </row>
    <row r="29" spans="2:10" s="196" customFormat="1" ht="24.95" customHeight="1" x14ac:dyDescent="0.25">
      <c r="B29" s="522" t="str">
        <f>' Budget'!B96:Q96</f>
        <v>TOTAL FUNDS REQUESTED</v>
      </c>
      <c r="C29" s="523"/>
      <c r="D29" s="523"/>
      <c r="E29" s="523"/>
      <c r="F29" s="523"/>
      <c r="G29" s="523"/>
      <c r="H29" s="523"/>
      <c r="I29" s="524"/>
      <c r="J29" s="200">
        <f>'IET II Budget'!R80</f>
        <v>0</v>
      </c>
    </row>
    <row r="30" spans="2:10" s="196" customFormat="1" ht="24.95" customHeight="1" x14ac:dyDescent="0.25">
      <c r="B30" s="522" t="s">
        <v>395</v>
      </c>
      <c r="C30" s="523"/>
      <c r="D30" s="523"/>
      <c r="E30" s="523"/>
      <c r="F30" s="523"/>
      <c r="G30" s="523"/>
      <c r="H30" s="523"/>
      <c r="I30" s="524"/>
      <c r="J30" s="200">
        <f>J29-J5</f>
        <v>0</v>
      </c>
    </row>
    <row r="31" spans="2:10" s="196" customFormat="1" ht="24.95" customHeight="1" x14ac:dyDescent="0.25">
      <c r="B31" s="190"/>
      <c r="C31" s="191"/>
      <c r="D31" s="191"/>
      <c r="E31" s="191"/>
      <c r="F31" s="191"/>
      <c r="G31" s="191"/>
      <c r="H31" s="191"/>
      <c r="I31" s="192"/>
      <c r="J31" s="198"/>
    </row>
    <row r="32" spans="2:10" s="196" customFormat="1" ht="27.95" customHeight="1" x14ac:dyDescent="0.25">
      <c r="B32" s="525" t="s">
        <v>585</v>
      </c>
      <c r="C32" s="526"/>
      <c r="D32" s="526"/>
      <c r="E32" s="526"/>
      <c r="F32" s="526"/>
      <c r="G32" s="526"/>
      <c r="H32" s="526"/>
      <c r="I32" s="526"/>
      <c r="J32" s="201"/>
    </row>
    <row r="33" spans="2:10" s="196" customFormat="1" ht="24.95" customHeight="1" x14ac:dyDescent="0.25">
      <c r="B33" s="512" t="s">
        <v>368</v>
      </c>
      <c r="C33" s="513"/>
      <c r="D33" s="513"/>
      <c r="E33" s="513"/>
      <c r="F33" s="513"/>
      <c r="G33" s="513"/>
      <c r="H33" s="513"/>
      <c r="I33" s="514"/>
      <c r="J33" s="198">
        <f>'IET II Budget'!T14</f>
        <v>0</v>
      </c>
    </row>
    <row r="34" spans="2:10" s="196" customFormat="1" ht="24.95" customHeight="1" x14ac:dyDescent="0.25">
      <c r="B34" s="512" t="s">
        <v>87</v>
      </c>
      <c r="C34" s="513"/>
      <c r="D34" s="513"/>
      <c r="E34" s="513"/>
      <c r="F34" s="513"/>
      <c r="G34" s="513"/>
      <c r="H34" s="513"/>
      <c r="I34" s="514"/>
      <c r="J34" s="198">
        <f>'IET II Budget'!T29</f>
        <v>0</v>
      </c>
    </row>
    <row r="35" spans="2:10" s="196" customFormat="1" ht="24.95" customHeight="1" x14ac:dyDescent="0.25">
      <c r="B35" s="512" t="s">
        <v>88</v>
      </c>
      <c r="C35" s="513"/>
      <c r="D35" s="513"/>
      <c r="E35" s="513"/>
      <c r="F35" s="513"/>
      <c r="G35" s="513"/>
      <c r="H35" s="513"/>
      <c r="I35" s="514"/>
      <c r="J35" s="198">
        <f>'IET II Budget'!R65</f>
        <v>0</v>
      </c>
    </row>
    <row r="36" spans="2:10" s="196" customFormat="1" ht="24.95" customHeight="1" x14ac:dyDescent="0.25">
      <c r="B36" s="512" t="s">
        <v>113</v>
      </c>
      <c r="C36" s="513"/>
      <c r="D36" s="513"/>
      <c r="E36" s="513"/>
      <c r="F36" s="513"/>
      <c r="G36" s="513"/>
      <c r="H36" s="513"/>
      <c r="I36" s="514"/>
      <c r="J36" s="198">
        <f>'IET II Budget'!R75</f>
        <v>0</v>
      </c>
    </row>
    <row r="37" spans="2:10" s="196" customFormat="1" ht="24.95" customHeight="1" x14ac:dyDescent="0.25">
      <c r="B37" s="512" t="s">
        <v>114</v>
      </c>
      <c r="C37" s="513"/>
      <c r="D37" s="513"/>
      <c r="E37" s="513"/>
      <c r="F37" s="513"/>
      <c r="G37" s="513"/>
      <c r="H37" s="513"/>
      <c r="I37" s="514"/>
      <c r="J37" s="198">
        <f>'IET II Budget'!R79</f>
        <v>0</v>
      </c>
    </row>
    <row r="38" spans="2:10" s="196" customFormat="1" ht="24.95" customHeight="1" x14ac:dyDescent="0.25">
      <c r="B38" s="512" t="s">
        <v>384</v>
      </c>
      <c r="C38" s="513"/>
      <c r="D38" s="513"/>
      <c r="E38" s="513"/>
      <c r="F38" s="513"/>
      <c r="G38" s="513"/>
      <c r="H38" s="513"/>
      <c r="I38" s="514"/>
      <c r="J38" s="198">
        <f>'IET II Budget'!T59</f>
        <v>0</v>
      </c>
    </row>
    <row r="39" spans="2:10" s="196" customFormat="1" ht="24.95" customHeight="1" x14ac:dyDescent="0.25">
      <c r="B39" s="512" t="s">
        <v>369</v>
      </c>
      <c r="C39" s="513"/>
      <c r="D39" s="513"/>
      <c r="E39" s="513"/>
      <c r="F39" s="513"/>
      <c r="G39" s="513"/>
      <c r="H39" s="513"/>
      <c r="I39" s="514"/>
      <c r="J39" s="198">
        <f>'IET II Sub Budget'!T15+'IET II Sub Budget (2)'!T15</f>
        <v>0</v>
      </c>
    </row>
    <row r="40" spans="2:10" s="196" customFormat="1" ht="24.95" customHeight="1" x14ac:dyDescent="0.25">
      <c r="B40" s="512" t="s">
        <v>144</v>
      </c>
      <c r="C40" s="513"/>
      <c r="D40" s="513"/>
      <c r="E40" s="513"/>
      <c r="F40" s="513"/>
      <c r="G40" s="513"/>
      <c r="H40" s="513"/>
      <c r="I40" s="514"/>
      <c r="J40" s="198">
        <f>'IET II Sub Budget'!T30+'IET II Sub Budget (2)'!T25</f>
        <v>0</v>
      </c>
    </row>
    <row r="41" spans="2:10" s="196" customFormat="1" ht="24.95" customHeight="1" x14ac:dyDescent="0.25">
      <c r="B41" s="512" t="s">
        <v>145</v>
      </c>
      <c r="C41" s="513"/>
      <c r="D41" s="513"/>
      <c r="E41" s="513"/>
      <c r="F41" s="513"/>
      <c r="G41" s="513"/>
      <c r="H41" s="513"/>
      <c r="I41" s="514"/>
      <c r="J41" s="198">
        <f>'IET II Sub Budget'!R66+'IET II Sub Budget (2)'!R66</f>
        <v>0</v>
      </c>
    </row>
    <row r="42" spans="2:10" s="196" customFormat="1" ht="24.95" customHeight="1" x14ac:dyDescent="0.25">
      <c r="B42" s="512" t="s">
        <v>147</v>
      </c>
      <c r="C42" s="513"/>
      <c r="D42" s="513"/>
      <c r="E42" s="513"/>
      <c r="F42" s="513"/>
      <c r="G42" s="513"/>
      <c r="H42" s="513"/>
      <c r="I42" s="514"/>
      <c r="J42" s="198">
        <f>'IET II Sub Budget'!R76+'IET II Sub Budget (2)'!R76</f>
        <v>0</v>
      </c>
    </row>
    <row r="43" spans="2:10" s="196" customFormat="1" ht="24.95" customHeight="1" x14ac:dyDescent="0.25">
      <c r="B43" s="512" t="s">
        <v>146</v>
      </c>
      <c r="C43" s="513"/>
      <c r="D43" s="513"/>
      <c r="E43" s="513"/>
      <c r="F43" s="513"/>
      <c r="G43" s="513"/>
      <c r="H43" s="513"/>
      <c r="I43" s="514"/>
      <c r="J43" s="198">
        <f>'IET II Sub Budget'!R80+'IET II Sub Budget (2)'!R80</f>
        <v>0</v>
      </c>
    </row>
    <row r="44" spans="2:10" s="196" customFormat="1" ht="24.95" customHeight="1" x14ac:dyDescent="0.25">
      <c r="B44" s="512" t="s">
        <v>148</v>
      </c>
      <c r="C44" s="513"/>
      <c r="D44" s="513"/>
      <c r="E44" s="513"/>
      <c r="F44" s="513"/>
      <c r="G44" s="513"/>
      <c r="H44" s="513"/>
      <c r="I44" s="514"/>
      <c r="J44" s="198">
        <f>'IET II Sub Budget'!T60+'IET II Sub Budget (2)'!T60</f>
        <v>0</v>
      </c>
    </row>
    <row r="45" spans="2:10" s="196" customFormat="1" ht="21.6" customHeight="1" x14ac:dyDescent="0.25">
      <c r="B45" s="522" t="s">
        <v>42</v>
      </c>
      <c r="C45" s="523"/>
      <c r="D45" s="523"/>
      <c r="E45" s="523"/>
      <c r="F45" s="523"/>
      <c r="G45" s="523"/>
      <c r="H45" s="523"/>
      <c r="I45" s="524"/>
      <c r="J45" s="202">
        <f>SUM(J33:J44)</f>
        <v>0</v>
      </c>
    </row>
    <row r="46" spans="2:10" s="196" customFormat="1" ht="22.35" customHeight="1" x14ac:dyDescent="0.25">
      <c r="B46" s="536" t="s">
        <v>408</v>
      </c>
      <c r="C46" s="537"/>
      <c r="D46" s="537"/>
      <c r="E46" s="537"/>
      <c r="F46" s="537"/>
      <c r="G46" s="537"/>
      <c r="H46" s="537"/>
      <c r="I46" s="538"/>
      <c r="J46" s="203" t="e">
        <f>J45/J29</f>
        <v>#DIV/0!</v>
      </c>
    </row>
    <row r="47" spans="2:10" s="207" customFormat="1" ht="22.35" customHeight="1" x14ac:dyDescent="0.25">
      <c r="B47" s="204"/>
      <c r="C47" s="205"/>
      <c r="D47" s="205"/>
      <c r="E47" s="205"/>
      <c r="F47" s="205"/>
      <c r="G47" s="205"/>
      <c r="H47" s="205"/>
      <c r="I47" s="205"/>
      <c r="J47" s="206"/>
    </row>
    <row r="48" spans="2:10" s="196" customFormat="1" ht="27.95" customHeight="1" x14ac:dyDescent="0.25">
      <c r="B48" s="525" t="s">
        <v>586</v>
      </c>
      <c r="C48" s="526"/>
      <c r="D48" s="526"/>
      <c r="E48" s="526"/>
      <c r="F48" s="526"/>
      <c r="G48" s="526"/>
      <c r="H48" s="526"/>
      <c r="I48" s="526"/>
      <c r="J48" s="529"/>
    </row>
    <row r="49" spans="2:10" s="196" customFormat="1" ht="34.5" customHeight="1" x14ac:dyDescent="0.25">
      <c r="B49" s="533" t="s">
        <v>134</v>
      </c>
      <c r="C49" s="534"/>
      <c r="D49" s="534"/>
      <c r="E49" s="534"/>
      <c r="F49" s="534"/>
      <c r="G49" s="534"/>
      <c r="H49" s="534"/>
      <c r="I49" s="535"/>
      <c r="J49" s="209">
        <f>'Indirect Cost Calculator'!D13</f>
        <v>0</v>
      </c>
    </row>
    <row r="50" spans="2:10" s="196" customFormat="1" ht="24.75" customHeight="1" x14ac:dyDescent="0.25">
      <c r="B50" s="530" t="s">
        <v>132</v>
      </c>
      <c r="C50" s="530"/>
      <c r="D50" s="530"/>
      <c r="E50" s="530"/>
      <c r="F50" s="530"/>
      <c r="G50" s="530"/>
      <c r="H50" s="530"/>
      <c r="I50" s="530"/>
      <c r="J50" s="208">
        <f>'IET II Budget'!R75</f>
        <v>0</v>
      </c>
    </row>
    <row r="51" spans="2:10" s="196" customFormat="1" ht="24.75" customHeight="1" x14ac:dyDescent="0.25">
      <c r="B51" s="530" t="s">
        <v>143</v>
      </c>
      <c r="C51" s="530"/>
      <c r="D51" s="530"/>
      <c r="E51" s="530"/>
      <c r="F51" s="530"/>
      <c r="G51" s="530"/>
      <c r="H51" s="530"/>
      <c r="I51" s="530"/>
      <c r="J51" s="208">
        <f>'IET II Sub Budget'!R76+'IET II Sub Budget (2)'!R76</f>
        <v>0</v>
      </c>
    </row>
    <row r="52" spans="2:10" s="196" customFormat="1" ht="24.75" customHeight="1" x14ac:dyDescent="0.25">
      <c r="B52" s="531" t="s">
        <v>133</v>
      </c>
      <c r="C52" s="532"/>
      <c r="D52" s="532"/>
      <c r="E52" s="532"/>
      <c r="F52" s="532"/>
      <c r="G52" s="532"/>
      <c r="H52" s="532"/>
      <c r="I52" s="532"/>
      <c r="J52" s="209">
        <f>'Match IET II Budget'!R75</f>
        <v>0</v>
      </c>
    </row>
    <row r="53" spans="2:10" s="196" customFormat="1" ht="24.75" customHeight="1" x14ac:dyDescent="0.25">
      <c r="B53" s="536" t="s">
        <v>135</v>
      </c>
      <c r="C53" s="537"/>
      <c r="D53" s="537"/>
      <c r="E53" s="537"/>
      <c r="F53" s="537"/>
      <c r="G53" s="537"/>
      <c r="H53" s="537"/>
      <c r="I53" s="538"/>
      <c r="J53" s="210">
        <f>SUM(J50:J52)</f>
        <v>0</v>
      </c>
    </row>
    <row r="54" spans="2:10" s="207" customFormat="1" ht="22.35" customHeight="1" x14ac:dyDescent="0.25">
      <c r="B54" s="204"/>
      <c r="C54" s="205"/>
      <c r="D54" s="205"/>
      <c r="E54" s="205"/>
      <c r="F54" s="205"/>
      <c r="G54" s="205"/>
      <c r="H54" s="205"/>
      <c r="I54" s="205"/>
      <c r="J54" s="206"/>
    </row>
    <row r="55" spans="2:10" s="196" customFormat="1" ht="27.95" customHeight="1" x14ac:dyDescent="0.25">
      <c r="B55" s="525" t="s">
        <v>587</v>
      </c>
      <c r="C55" s="526"/>
      <c r="D55" s="526"/>
      <c r="E55" s="526"/>
      <c r="F55" s="526"/>
      <c r="G55" s="526"/>
      <c r="H55" s="526"/>
      <c r="I55" s="526"/>
      <c r="J55" s="529"/>
    </row>
    <row r="56" spans="2:10" s="196" customFormat="1" ht="24.75" customHeight="1" x14ac:dyDescent="0.25">
      <c r="B56" s="527" t="s">
        <v>43</v>
      </c>
      <c r="C56" s="527"/>
      <c r="D56" s="527"/>
      <c r="E56" s="527"/>
      <c r="F56" s="527"/>
      <c r="G56" s="527"/>
      <c r="H56" s="527"/>
      <c r="I56" s="527"/>
      <c r="J56" s="211">
        <f>'Match IET II Budget'!R80</f>
        <v>0</v>
      </c>
    </row>
    <row r="57" spans="2:10" s="196" customFormat="1" ht="24.75" customHeight="1" x14ac:dyDescent="0.25">
      <c r="B57" s="527" t="s">
        <v>44</v>
      </c>
      <c r="C57" s="527"/>
      <c r="D57" s="527"/>
      <c r="E57" s="527"/>
      <c r="F57" s="527"/>
      <c r="G57" s="527"/>
      <c r="H57" s="527"/>
      <c r="I57" s="527"/>
      <c r="J57" s="211">
        <f>'IET II Budget'!R80</f>
        <v>0</v>
      </c>
    </row>
    <row r="58" spans="2:10" s="196" customFormat="1" ht="24.75" customHeight="1" x14ac:dyDescent="0.25">
      <c r="B58" s="528" t="s">
        <v>136</v>
      </c>
      <c r="C58" s="528"/>
      <c r="D58" s="528"/>
      <c r="E58" s="528"/>
      <c r="F58" s="528"/>
      <c r="G58" s="528"/>
      <c r="H58" s="528"/>
      <c r="I58" s="528"/>
      <c r="J58" s="212" t="e">
        <f>J56/J57</f>
        <v>#DIV/0!</v>
      </c>
    </row>
    <row r="60" spans="2:10" ht="42.75" customHeight="1" x14ac:dyDescent="0.25">
      <c r="B60" s="564" t="s">
        <v>588</v>
      </c>
      <c r="C60" s="565"/>
      <c r="D60" s="565"/>
      <c r="E60" s="565"/>
      <c r="F60" s="565"/>
      <c r="G60" s="565"/>
      <c r="H60" s="565"/>
      <c r="I60" s="565"/>
      <c r="J60" s="566"/>
    </row>
    <row r="61" spans="2:10" ht="15.75" x14ac:dyDescent="0.25">
      <c r="B61" s="567" t="s">
        <v>430</v>
      </c>
      <c r="C61" s="567"/>
      <c r="D61" s="567"/>
      <c r="E61" s="567"/>
      <c r="F61" s="567"/>
      <c r="G61" s="567"/>
      <c r="H61" s="567"/>
      <c r="I61" s="567"/>
      <c r="J61" s="254">
        <f>'IET II Budget'!V80</f>
        <v>0</v>
      </c>
    </row>
    <row r="62" spans="2:10" ht="15.75" x14ac:dyDescent="0.25">
      <c r="B62" s="567" t="s">
        <v>429</v>
      </c>
      <c r="C62" s="567"/>
      <c r="D62" s="567"/>
      <c r="E62" s="567"/>
      <c r="F62" s="567"/>
      <c r="G62" s="567"/>
      <c r="H62" s="567"/>
      <c r="I62" s="567"/>
      <c r="J62" s="254">
        <f>'IET II Sub Budget'!V81+'IET II Sub Budget (2)'!V81</f>
        <v>0</v>
      </c>
    </row>
    <row r="63" spans="2:10" ht="15.75" x14ac:dyDescent="0.25">
      <c r="B63" s="568" t="s">
        <v>428</v>
      </c>
      <c r="C63" s="568"/>
      <c r="D63" s="568"/>
      <c r="E63" s="568"/>
      <c r="F63" s="568"/>
      <c r="G63" s="568"/>
      <c r="H63" s="568"/>
      <c r="I63" s="568"/>
      <c r="J63" s="255">
        <f>SUM(J61:J62)</f>
        <v>0</v>
      </c>
    </row>
  </sheetData>
  <sheetProtection algorithmName="SHA-512" hashValue="7BOsQrSz0lEiy3hVG8zBpDi499AvjJEJqQHX7uBi+TwLHqXsEwYlx1wAVuVJpfC/LoXo+SgZJODXja1PAt9k/Q==" saltValue="eHpyWHKcKTkpXsZainyiEQ==" spinCount="100000" sheet="1" selectLockedCells="1" selectUnlockedCells="1"/>
  <mergeCells count="56">
    <mergeCell ref="B60:J60"/>
    <mergeCell ref="B61:I61"/>
    <mergeCell ref="B62:I62"/>
    <mergeCell ref="B63:I63"/>
    <mergeCell ref="B7:I7"/>
    <mergeCell ref="B22:I22"/>
    <mergeCell ref="B8:I8"/>
    <mergeCell ref="B10:I10"/>
    <mergeCell ref="B11:H11"/>
    <mergeCell ref="B12:H12"/>
    <mergeCell ref="B13:H13"/>
    <mergeCell ref="B14:I14"/>
    <mergeCell ref="B15:I15"/>
    <mergeCell ref="B17:I17"/>
    <mergeCell ref="B18:I18"/>
    <mergeCell ref="B19:I19"/>
    <mergeCell ref="B2:J2"/>
    <mergeCell ref="B3:J3"/>
    <mergeCell ref="B4:I4"/>
    <mergeCell ref="B5:I5"/>
    <mergeCell ref="B6:I6"/>
    <mergeCell ref="B20:I20"/>
    <mergeCell ref="B21:I21"/>
    <mergeCell ref="B35:I35"/>
    <mergeCell ref="B23:I23"/>
    <mergeCell ref="B24:I24"/>
    <mergeCell ref="B25:I25"/>
    <mergeCell ref="B26:I26"/>
    <mergeCell ref="B27:I27"/>
    <mergeCell ref="B28:I28"/>
    <mergeCell ref="B29:I29"/>
    <mergeCell ref="B30:I30"/>
    <mergeCell ref="B32:I32"/>
    <mergeCell ref="B33:I33"/>
    <mergeCell ref="B34:I34"/>
    <mergeCell ref="B49:I49"/>
    <mergeCell ref="B53:I53"/>
    <mergeCell ref="B55:J55"/>
    <mergeCell ref="B48:J48"/>
    <mergeCell ref="B36:I36"/>
    <mergeCell ref="B37:I37"/>
    <mergeCell ref="B38:I38"/>
    <mergeCell ref="B39:I39"/>
    <mergeCell ref="B40:I40"/>
    <mergeCell ref="B41:I41"/>
    <mergeCell ref="B42:I42"/>
    <mergeCell ref="B43:I43"/>
    <mergeCell ref="B44:I44"/>
    <mergeCell ref="B45:I45"/>
    <mergeCell ref="B46:I46"/>
    <mergeCell ref="B56:I56"/>
    <mergeCell ref="B57:I57"/>
    <mergeCell ref="B58:I58"/>
    <mergeCell ref="B50:I50"/>
    <mergeCell ref="B51:I51"/>
    <mergeCell ref="B52:I52"/>
  </mergeCells>
  <conditionalFormatting sqref="J46:J47 J54">
    <cfRule type="cellIs" dxfId="34" priority="4" operator="greaterThan">
      <formula>0.25</formula>
    </cfRule>
  </conditionalFormatting>
  <conditionalFormatting sqref="J58">
    <cfRule type="cellIs" dxfId="33" priority="3" operator="lessThan">
      <formula>0.2</formula>
    </cfRule>
  </conditionalFormatting>
  <conditionalFormatting sqref="J53">
    <cfRule type="cellIs" dxfId="32" priority="11" operator="greaterThan">
      <formula>$J$49</formula>
    </cfRule>
  </conditionalFormatting>
  <conditionalFormatting sqref="J63">
    <cfRule type="cellIs" dxfId="31" priority="1" operator="lessThan">
      <formula>0.2</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51DFD994-D63D-4F20-A2D2-7E1E0297D5D0}">
            <xm:f>Cover!$C$8</xm:f>
            <x14:dxf>
              <font>
                <color rgb="FFFF0000"/>
              </font>
              <fill>
                <patternFill>
                  <bgColor theme="5" tint="0.59996337778862885"/>
                </patternFill>
              </fill>
            </x14:dxf>
          </x14:cfRule>
          <xm:sqref>J29</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pageSetUpPr fitToPage="1"/>
  </sheetPr>
  <dimension ref="B1:J117"/>
  <sheetViews>
    <sheetView showGridLines="0" zoomScaleNormal="100" workbookViewId="0">
      <selection activeCell="J90" sqref="J90"/>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1" spans="2:10" ht="20.25" customHeight="1" x14ac:dyDescent="0.25"/>
    <row r="2" spans="2:10" ht="29.25" customHeight="1" x14ac:dyDescent="0.25">
      <c r="B2" s="574">
        <f>Cover!C5</f>
        <v>0</v>
      </c>
      <c r="C2" s="575"/>
      <c r="D2" s="575"/>
      <c r="E2" s="575"/>
      <c r="F2" s="575"/>
      <c r="G2" s="575"/>
      <c r="H2" s="575"/>
      <c r="I2" s="575"/>
      <c r="J2" s="576"/>
    </row>
    <row r="3" spans="2:10" ht="29.45" customHeight="1" x14ac:dyDescent="0.25">
      <c r="B3" s="521" t="s">
        <v>365</v>
      </c>
      <c r="C3" s="521"/>
      <c r="D3" s="521"/>
      <c r="E3" s="521"/>
      <c r="F3" s="521"/>
      <c r="G3" s="521"/>
      <c r="H3" s="521"/>
      <c r="I3" s="521"/>
      <c r="J3" s="521"/>
    </row>
    <row r="4" spans="2:10" s="196" customFormat="1" ht="27.95" customHeight="1" x14ac:dyDescent="0.25">
      <c r="B4" s="515" t="s">
        <v>404</v>
      </c>
      <c r="C4" s="516"/>
      <c r="D4" s="516"/>
      <c r="E4" s="516"/>
      <c r="F4" s="516"/>
      <c r="G4" s="516"/>
      <c r="H4" s="516"/>
      <c r="I4" s="517"/>
      <c r="J4" s="194"/>
    </row>
    <row r="5" spans="2:10" s="196" customFormat="1" ht="24.95" customHeight="1" x14ac:dyDescent="0.25">
      <c r="B5" s="512" t="s">
        <v>394</v>
      </c>
      <c r="C5" s="513"/>
      <c r="D5" s="513"/>
      <c r="E5" s="513"/>
      <c r="F5" s="513"/>
      <c r="G5" s="513"/>
      <c r="H5" s="513"/>
      <c r="I5" s="514"/>
      <c r="J5" s="198">
        <f>Cover!C7</f>
        <v>0</v>
      </c>
    </row>
    <row r="6" spans="2:10" s="196" customFormat="1" ht="24.95" customHeight="1" x14ac:dyDescent="0.25">
      <c r="B6" s="512" t="s">
        <v>396</v>
      </c>
      <c r="C6" s="513"/>
      <c r="D6" s="513"/>
      <c r="E6" s="513"/>
      <c r="F6" s="513"/>
      <c r="G6" s="513"/>
      <c r="H6" s="513"/>
      <c r="I6" s="514"/>
      <c r="J6" s="198">
        <f>Cover!C8</f>
        <v>0</v>
      </c>
    </row>
    <row r="7" spans="2:10" s="196" customFormat="1" ht="24.95" customHeight="1" x14ac:dyDescent="0.25">
      <c r="B7" s="512" t="s">
        <v>397</v>
      </c>
      <c r="C7" s="513"/>
      <c r="D7" s="513"/>
      <c r="E7" s="513"/>
      <c r="F7" s="513"/>
      <c r="G7" s="513"/>
      <c r="H7" s="513"/>
      <c r="I7" s="514"/>
      <c r="J7" s="198">
        <f>Cover!C11</f>
        <v>0</v>
      </c>
    </row>
    <row r="8" spans="2:10" s="196" customFormat="1" ht="24.95" customHeight="1" x14ac:dyDescent="0.25">
      <c r="B8" s="512" t="s">
        <v>596</v>
      </c>
      <c r="C8" s="513"/>
      <c r="D8" s="513"/>
      <c r="E8" s="513"/>
      <c r="F8" s="513"/>
      <c r="G8" s="513"/>
      <c r="H8" s="513"/>
      <c r="I8" s="514"/>
      <c r="J8" s="198">
        <f>Cover!C12+Cover!C13</f>
        <v>0</v>
      </c>
    </row>
    <row r="9" spans="2:10" s="196" customFormat="1" ht="24.95" customHeight="1" x14ac:dyDescent="0.25">
      <c r="B9" s="228"/>
      <c r="C9" s="229"/>
      <c r="D9" s="229"/>
      <c r="E9" s="229"/>
      <c r="F9" s="229"/>
      <c r="G9" s="229"/>
      <c r="H9" s="229"/>
      <c r="I9" s="230"/>
      <c r="J9" s="198"/>
    </row>
    <row r="10" spans="2:10" s="196" customFormat="1" ht="27.95" hidden="1" customHeight="1" x14ac:dyDescent="0.25">
      <c r="B10" s="515" t="s">
        <v>403</v>
      </c>
      <c r="C10" s="516"/>
      <c r="D10" s="516"/>
      <c r="E10" s="516"/>
      <c r="F10" s="516"/>
      <c r="G10" s="516"/>
      <c r="H10" s="516"/>
      <c r="I10" s="517"/>
      <c r="J10" s="194"/>
    </row>
    <row r="11" spans="2:10" s="196" customFormat="1" ht="24.75" hidden="1" customHeight="1" x14ac:dyDescent="0.25">
      <c r="B11" s="518" t="s">
        <v>399</v>
      </c>
      <c r="C11" s="519"/>
      <c r="D11" s="519"/>
      <c r="E11" s="519"/>
      <c r="F11" s="519"/>
      <c r="G11" s="519"/>
      <c r="H11" s="520"/>
      <c r="I11" s="193">
        <f>'ABE Class Plan'!D4</f>
        <v>0</v>
      </c>
      <c r="J11" s="198">
        <f>'ABE Class Plan'!J4</f>
        <v>0</v>
      </c>
    </row>
    <row r="12" spans="2:10" s="196" customFormat="1" ht="24.75" hidden="1" customHeight="1" x14ac:dyDescent="0.25">
      <c r="B12" s="518" t="s">
        <v>400</v>
      </c>
      <c r="C12" s="519"/>
      <c r="D12" s="519"/>
      <c r="E12" s="519"/>
      <c r="F12" s="519"/>
      <c r="G12" s="519"/>
      <c r="H12" s="520"/>
      <c r="I12" s="193">
        <f>'ESOL Class Plan'!D4</f>
        <v>0</v>
      </c>
      <c r="J12" s="198">
        <f>'ESOL Class Plan'!J4</f>
        <v>0</v>
      </c>
    </row>
    <row r="13" spans="2:10" s="196" customFormat="1" ht="24.75" hidden="1" customHeight="1" x14ac:dyDescent="0.25">
      <c r="B13" s="518" t="s">
        <v>401</v>
      </c>
      <c r="C13" s="519"/>
      <c r="D13" s="519"/>
      <c r="E13" s="519"/>
      <c r="F13" s="519"/>
      <c r="G13" s="519"/>
      <c r="H13" s="520"/>
      <c r="I13" s="193">
        <f>SUM(I11:I12)</f>
        <v>0</v>
      </c>
      <c r="J13" s="198">
        <f>SUM(J11:J12)</f>
        <v>0</v>
      </c>
    </row>
    <row r="14" spans="2:10" s="196" customFormat="1" ht="24.95" hidden="1" customHeight="1" x14ac:dyDescent="0.25">
      <c r="B14" s="512" t="s">
        <v>402</v>
      </c>
      <c r="C14" s="513"/>
      <c r="D14" s="513"/>
      <c r="E14" s="513"/>
      <c r="F14" s="513"/>
      <c r="G14" s="513"/>
      <c r="H14" s="513"/>
      <c r="I14" s="514"/>
      <c r="J14" s="199" t="e">
        <f>J13/I13</f>
        <v>#DIV/0!</v>
      </c>
    </row>
    <row r="15" spans="2:10" s="196" customFormat="1" ht="24.95" hidden="1" customHeight="1" x14ac:dyDescent="0.25">
      <c r="B15" s="512" t="s">
        <v>409</v>
      </c>
      <c r="C15" s="513"/>
      <c r="D15" s="513"/>
      <c r="E15" s="513"/>
      <c r="F15" s="513"/>
      <c r="G15" s="513"/>
      <c r="H15" s="513"/>
      <c r="I15" s="514"/>
      <c r="J15" s="198">
        <f>J13-J5</f>
        <v>0</v>
      </c>
    </row>
    <row r="16" spans="2:10" s="196" customFormat="1" ht="24.95" hidden="1" customHeight="1" x14ac:dyDescent="0.25">
      <c r="B16" s="228"/>
      <c r="C16" s="229"/>
      <c r="D16" s="229"/>
      <c r="E16" s="229"/>
      <c r="F16" s="229"/>
      <c r="G16" s="229"/>
      <c r="H16" s="229"/>
      <c r="I16" s="230"/>
      <c r="J16" s="198"/>
    </row>
    <row r="17" spans="2:10" s="197" customFormat="1" ht="27.95" customHeight="1" x14ac:dyDescent="0.25">
      <c r="B17" s="525" t="s">
        <v>411</v>
      </c>
      <c r="C17" s="526"/>
      <c r="D17" s="526"/>
      <c r="E17" s="526"/>
      <c r="F17" s="526"/>
      <c r="G17" s="526"/>
      <c r="H17" s="526"/>
      <c r="I17" s="526"/>
      <c r="J17" s="195" t="s">
        <v>366</v>
      </c>
    </row>
    <row r="18" spans="2:10" s="196" customFormat="1" ht="24.95" customHeight="1" x14ac:dyDescent="0.25">
      <c r="B18" s="512" t="s">
        <v>431</v>
      </c>
      <c r="C18" s="513"/>
      <c r="D18" s="513"/>
      <c r="E18" s="513"/>
      <c r="F18" s="513"/>
      <c r="G18" s="513"/>
      <c r="H18" s="513"/>
      <c r="I18" s="514"/>
      <c r="J18" s="198">
        <f>' Budget'!R19</f>
        <v>0</v>
      </c>
    </row>
    <row r="19" spans="2:10" s="196" customFormat="1" ht="24.95" customHeight="1" x14ac:dyDescent="0.25">
      <c r="B19" s="512" t="s">
        <v>432</v>
      </c>
      <c r="C19" s="513"/>
      <c r="D19" s="513"/>
      <c r="E19" s="513"/>
      <c r="F19" s="513"/>
      <c r="G19" s="513"/>
      <c r="H19" s="513"/>
      <c r="I19" s="514"/>
      <c r="J19" s="198">
        <f>'IET Budget'!R14+'IET II Budget'!R14</f>
        <v>0</v>
      </c>
    </row>
    <row r="20" spans="2:10" s="197" customFormat="1" ht="24.95" customHeight="1" x14ac:dyDescent="0.25">
      <c r="B20" s="522" t="s">
        <v>458</v>
      </c>
      <c r="C20" s="523"/>
      <c r="D20" s="523"/>
      <c r="E20" s="523"/>
      <c r="F20" s="523"/>
      <c r="G20" s="523"/>
      <c r="H20" s="523"/>
      <c r="I20" s="524"/>
      <c r="J20" s="200">
        <f>SUM(J18:J19)</f>
        <v>0</v>
      </c>
    </row>
    <row r="21" spans="2:10" s="196" customFormat="1" ht="24.95" customHeight="1" x14ac:dyDescent="0.25">
      <c r="B21" s="512" t="s">
        <v>433</v>
      </c>
      <c r="C21" s="513"/>
      <c r="D21" s="513"/>
      <c r="E21" s="513"/>
      <c r="F21" s="513"/>
      <c r="G21" s="513"/>
      <c r="H21" s="513"/>
      <c r="I21" s="514"/>
      <c r="J21" s="198">
        <f>' Budget'!R37</f>
        <v>0</v>
      </c>
    </row>
    <row r="22" spans="2:10" s="196" customFormat="1" ht="24.95" customHeight="1" x14ac:dyDescent="0.25">
      <c r="B22" s="512" t="s">
        <v>434</v>
      </c>
      <c r="C22" s="513"/>
      <c r="D22" s="513"/>
      <c r="E22" s="513"/>
      <c r="F22" s="513"/>
      <c r="G22" s="513"/>
      <c r="H22" s="513"/>
      <c r="I22" s="514"/>
      <c r="J22" s="198">
        <f>'IET Budget'!R27+'IET II Budget'!R24</f>
        <v>0</v>
      </c>
    </row>
    <row r="23" spans="2:10" s="197" customFormat="1" ht="24.95" customHeight="1" x14ac:dyDescent="0.25">
      <c r="B23" s="522" t="s">
        <v>459</v>
      </c>
      <c r="C23" s="523"/>
      <c r="D23" s="523"/>
      <c r="E23" s="523"/>
      <c r="F23" s="523"/>
      <c r="G23" s="523"/>
      <c r="H23" s="523"/>
      <c r="I23" s="524"/>
      <c r="J23" s="200">
        <f>SUM(J21:J22)</f>
        <v>0</v>
      </c>
    </row>
    <row r="24" spans="2:10" s="196" customFormat="1" ht="24.95" customHeight="1" x14ac:dyDescent="0.25">
      <c r="B24" s="512" t="s">
        <v>435</v>
      </c>
      <c r="C24" s="513"/>
      <c r="D24" s="513"/>
      <c r="E24" s="513"/>
      <c r="F24" s="513"/>
      <c r="G24" s="513"/>
      <c r="H24" s="513"/>
      <c r="I24" s="514"/>
      <c r="J24" s="198">
        <f>' Budget'!R43</f>
        <v>0</v>
      </c>
    </row>
    <row r="25" spans="2:10" s="196" customFormat="1" ht="24.95" customHeight="1" x14ac:dyDescent="0.25">
      <c r="B25" s="512" t="s">
        <v>436</v>
      </c>
      <c r="C25" s="513"/>
      <c r="D25" s="513"/>
      <c r="E25" s="513"/>
      <c r="F25" s="513"/>
      <c r="G25" s="513"/>
      <c r="H25" s="513"/>
      <c r="I25" s="514"/>
      <c r="J25" s="198">
        <f>'IET Budget'!R32+'IET II Budget'!R29</f>
        <v>0</v>
      </c>
    </row>
    <row r="26" spans="2:10" s="197" customFormat="1" ht="24.95" customHeight="1" x14ac:dyDescent="0.25">
      <c r="B26" s="522" t="s">
        <v>460</v>
      </c>
      <c r="C26" s="523"/>
      <c r="D26" s="523"/>
      <c r="E26" s="523"/>
      <c r="F26" s="523"/>
      <c r="G26" s="523"/>
      <c r="H26" s="523"/>
      <c r="I26" s="524"/>
      <c r="J26" s="200">
        <f>SUM(J24:J25)</f>
        <v>0</v>
      </c>
    </row>
    <row r="27" spans="2:10" s="196" customFormat="1" ht="24.95" customHeight="1" x14ac:dyDescent="0.25">
      <c r="B27" s="512" t="s">
        <v>437</v>
      </c>
      <c r="C27" s="513"/>
      <c r="D27" s="513"/>
      <c r="E27" s="513"/>
      <c r="F27" s="513"/>
      <c r="G27" s="513"/>
      <c r="H27" s="513"/>
      <c r="I27" s="514"/>
      <c r="J27" s="198">
        <f>' Budget'!R48</f>
        <v>0</v>
      </c>
    </row>
    <row r="28" spans="2:10" s="196" customFormat="1" ht="24.95" customHeight="1" x14ac:dyDescent="0.25">
      <c r="B28" s="512" t="s">
        <v>438</v>
      </c>
      <c r="C28" s="513"/>
      <c r="D28" s="513"/>
      <c r="E28" s="513"/>
      <c r="F28" s="513"/>
      <c r="G28" s="513"/>
      <c r="H28" s="513"/>
      <c r="I28" s="514"/>
      <c r="J28" s="198">
        <f>'IET Budget'!R37+'IET II Budget'!R34</f>
        <v>0</v>
      </c>
    </row>
    <row r="29" spans="2:10" s="197" customFormat="1" ht="24.95" customHeight="1" x14ac:dyDescent="0.25">
      <c r="B29" s="522" t="s">
        <v>461</v>
      </c>
      <c r="C29" s="523"/>
      <c r="D29" s="523"/>
      <c r="E29" s="523"/>
      <c r="F29" s="523"/>
      <c r="G29" s="523"/>
      <c r="H29" s="523"/>
      <c r="I29" s="524"/>
      <c r="J29" s="200">
        <f>SUM(J27:J28)</f>
        <v>0</v>
      </c>
    </row>
    <row r="30" spans="2:10" s="196" customFormat="1" ht="24.95" customHeight="1" x14ac:dyDescent="0.25">
      <c r="B30" s="512" t="s">
        <v>439</v>
      </c>
      <c r="C30" s="513"/>
      <c r="D30" s="513"/>
      <c r="E30" s="513"/>
      <c r="F30" s="513"/>
      <c r="G30" s="513"/>
      <c r="H30" s="513"/>
      <c r="I30" s="514"/>
      <c r="J30" s="198">
        <f>' Budget'!R54</f>
        <v>0</v>
      </c>
    </row>
    <row r="31" spans="2:10" s="196" customFormat="1" ht="24.95" customHeight="1" x14ac:dyDescent="0.25">
      <c r="B31" s="512" t="s">
        <v>440</v>
      </c>
      <c r="C31" s="513"/>
      <c r="D31" s="513"/>
      <c r="E31" s="513"/>
      <c r="F31" s="513"/>
      <c r="G31" s="513"/>
      <c r="H31" s="513"/>
      <c r="I31" s="514"/>
      <c r="J31" s="198">
        <f>'IET Budget'!R43+'IET II Budget'!R40</f>
        <v>0</v>
      </c>
    </row>
    <row r="32" spans="2:10" s="197" customFormat="1" ht="24.95" customHeight="1" x14ac:dyDescent="0.25">
      <c r="B32" s="522" t="s">
        <v>462</v>
      </c>
      <c r="C32" s="523"/>
      <c r="D32" s="523"/>
      <c r="E32" s="523"/>
      <c r="F32" s="523"/>
      <c r="G32" s="523"/>
      <c r="H32" s="523"/>
      <c r="I32" s="524"/>
      <c r="J32" s="200">
        <f>SUM(J30:J31)</f>
        <v>0</v>
      </c>
    </row>
    <row r="33" spans="2:10" s="196" customFormat="1" ht="24.95" customHeight="1" x14ac:dyDescent="0.25">
      <c r="B33" s="512" t="s">
        <v>441</v>
      </c>
      <c r="C33" s="513"/>
      <c r="D33" s="513"/>
      <c r="E33" s="513"/>
      <c r="F33" s="513"/>
      <c r="G33" s="513"/>
      <c r="H33" s="513"/>
      <c r="I33" s="514"/>
      <c r="J33" s="198">
        <f>' Budget'!R61</f>
        <v>0</v>
      </c>
    </row>
    <row r="34" spans="2:10" s="196" customFormat="1" ht="24.95" customHeight="1" x14ac:dyDescent="0.25">
      <c r="B34" s="512" t="s">
        <v>442</v>
      </c>
      <c r="C34" s="513"/>
      <c r="D34" s="513"/>
      <c r="E34" s="513"/>
      <c r="F34" s="513"/>
      <c r="G34" s="513"/>
      <c r="H34" s="513"/>
      <c r="I34" s="514"/>
      <c r="J34" s="198">
        <f>'IET Budget'!R50+'IET II Budget'!R47</f>
        <v>0</v>
      </c>
    </row>
    <row r="35" spans="2:10" s="197" customFormat="1" ht="24.95" customHeight="1" x14ac:dyDescent="0.25">
      <c r="B35" s="522" t="s">
        <v>463</v>
      </c>
      <c r="C35" s="523"/>
      <c r="D35" s="523"/>
      <c r="E35" s="523"/>
      <c r="F35" s="523"/>
      <c r="G35" s="523"/>
      <c r="H35" s="523"/>
      <c r="I35" s="524"/>
      <c r="J35" s="200">
        <f>SUM(J33:J34)</f>
        <v>0</v>
      </c>
    </row>
    <row r="36" spans="2:10" s="196" customFormat="1" ht="24.95" customHeight="1" x14ac:dyDescent="0.25">
      <c r="B36" s="512" t="s">
        <v>444</v>
      </c>
      <c r="C36" s="513"/>
      <c r="D36" s="513"/>
      <c r="E36" s="513"/>
      <c r="F36" s="513"/>
      <c r="G36" s="513"/>
      <c r="H36" s="513"/>
      <c r="I36" s="514"/>
      <c r="J36" s="198">
        <f>' Budget'!R67</f>
        <v>0</v>
      </c>
    </row>
    <row r="37" spans="2:10" s="196" customFormat="1" ht="24.95" customHeight="1" x14ac:dyDescent="0.25">
      <c r="B37" s="512" t="s">
        <v>443</v>
      </c>
      <c r="C37" s="513"/>
      <c r="D37" s="513"/>
      <c r="E37" s="513"/>
      <c r="F37" s="513"/>
      <c r="G37" s="513"/>
      <c r="H37" s="513"/>
      <c r="I37" s="514"/>
      <c r="J37" s="198">
        <f>'IET Budget'!R56+'IET II Budget'!R53</f>
        <v>0</v>
      </c>
    </row>
    <row r="38" spans="2:10" s="197" customFormat="1" ht="24.95" customHeight="1" x14ac:dyDescent="0.25">
      <c r="B38" s="522" t="s">
        <v>464</v>
      </c>
      <c r="C38" s="523"/>
      <c r="D38" s="523"/>
      <c r="E38" s="523"/>
      <c r="F38" s="523"/>
      <c r="G38" s="523"/>
      <c r="H38" s="523"/>
      <c r="I38" s="524"/>
      <c r="J38" s="200">
        <f>SUM(J36:J37)</f>
        <v>0</v>
      </c>
    </row>
    <row r="39" spans="2:10" s="196" customFormat="1" ht="24.95" customHeight="1" x14ac:dyDescent="0.25">
      <c r="B39" s="512" t="s">
        <v>445</v>
      </c>
      <c r="C39" s="513"/>
      <c r="D39" s="513"/>
      <c r="E39" s="513"/>
      <c r="F39" s="513"/>
      <c r="G39" s="513"/>
      <c r="H39" s="513"/>
      <c r="I39" s="514"/>
      <c r="J39" s="198">
        <f>' Budget'!R75</f>
        <v>0</v>
      </c>
    </row>
    <row r="40" spans="2:10" s="196" customFormat="1" ht="24.95" customHeight="1" x14ac:dyDescent="0.25">
      <c r="B40" s="512" t="s">
        <v>446</v>
      </c>
      <c r="C40" s="513"/>
      <c r="D40" s="513"/>
      <c r="E40" s="513"/>
      <c r="F40" s="513"/>
      <c r="G40" s="513"/>
      <c r="H40" s="513"/>
      <c r="I40" s="514"/>
      <c r="J40" s="198">
        <f>'IET Budget'!R62+'IET II Budget'!R59</f>
        <v>0</v>
      </c>
    </row>
    <row r="41" spans="2:10" s="197" customFormat="1" ht="24.95" customHeight="1" x14ac:dyDescent="0.25">
      <c r="B41" s="522" t="s">
        <v>465</v>
      </c>
      <c r="C41" s="523"/>
      <c r="D41" s="523"/>
      <c r="E41" s="523"/>
      <c r="F41" s="523"/>
      <c r="G41" s="523"/>
      <c r="H41" s="523"/>
      <c r="I41" s="524"/>
      <c r="J41" s="200">
        <f>SUM(J39:J40)</f>
        <v>0</v>
      </c>
    </row>
    <row r="42" spans="2:10" s="196" customFormat="1" ht="24.95" customHeight="1" x14ac:dyDescent="0.25">
      <c r="B42" s="512" t="s">
        <v>447</v>
      </c>
      <c r="C42" s="513"/>
      <c r="D42" s="513"/>
      <c r="E42" s="513"/>
      <c r="F42" s="513"/>
      <c r="G42" s="513"/>
      <c r="H42" s="513"/>
      <c r="I42" s="514"/>
      <c r="J42" s="198">
        <f>' Budget'!R81</f>
        <v>0</v>
      </c>
    </row>
    <row r="43" spans="2:10" s="196" customFormat="1" ht="24.95" customHeight="1" x14ac:dyDescent="0.25">
      <c r="B43" s="512" t="s">
        <v>448</v>
      </c>
      <c r="C43" s="513"/>
      <c r="D43" s="513"/>
      <c r="E43" s="513"/>
      <c r="F43" s="513"/>
      <c r="G43" s="513"/>
      <c r="H43" s="513"/>
      <c r="I43" s="514"/>
      <c r="J43" s="198">
        <f>'IET Budget'!R68+'IET II Budget'!R65</f>
        <v>0</v>
      </c>
    </row>
    <row r="44" spans="2:10" s="197" customFormat="1" ht="24.95" customHeight="1" x14ac:dyDescent="0.25">
      <c r="B44" s="522" t="s">
        <v>457</v>
      </c>
      <c r="C44" s="523"/>
      <c r="D44" s="523"/>
      <c r="E44" s="523"/>
      <c r="F44" s="523"/>
      <c r="G44" s="523"/>
      <c r="H44" s="523"/>
      <c r="I44" s="524"/>
      <c r="J44" s="200">
        <f>SUM(J42:J43)</f>
        <v>0</v>
      </c>
    </row>
    <row r="45" spans="2:10" s="196" customFormat="1" ht="24.95" customHeight="1" x14ac:dyDescent="0.25">
      <c r="B45" s="512" t="s">
        <v>449</v>
      </c>
      <c r="C45" s="513"/>
      <c r="D45" s="513"/>
      <c r="E45" s="513"/>
      <c r="F45" s="513"/>
      <c r="G45" s="513"/>
      <c r="H45" s="513"/>
      <c r="I45" s="514"/>
      <c r="J45" s="198">
        <f>'CALC Summary'!J57</f>
        <v>0</v>
      </c>
    </row>
    <row r="46" spans="2:10" s="196" customFormat="1" ht="24.95" customHeight="1" x14ac:dyDescent="0.25">
      <c r="B46" s="512" t="s">
        <v>450</v>
      </c>
      <c r="C46" s="513"/>
      <c r="D46" s="513"/>
      <c r="E46" s="513"/>
      <c r="F46" s="513"/>
      <c r="G46" s="513"/>
      <c r="H46" s="513"/>
      <c r="I46" s="514"/>
      <c r="J46" s="198">
        <f>'IET Budget'!R78+'IET II Budget'!R75</f>
        <v>0</v>
      </c>
    </row>
    <row r="47" spans="2:10" s="197" customFormat="1" ht="24.95" customHeight="1" x14ac:dyDescent="0.25">
      <c r="B47" s="522" t="s">
        <v>456</v>
      </c>
      <c r="C47" s="523"/>
      <c r="D47" s="523"/>
      <c r="E47" s="523"/>
      <c r="F47" s="523"/>
      <c r="G47" s="523"/>
      <c r="H47" s="523"/>
      <c r="I47" s="524"/>
      <c r="J47" s="200">
        <f>SUM(J45:J46)</f>
        <v>0</v>
      </c>
    </row>
    <row r="48" spans="2:10" s="196" customFormat="1" ht="24.95" customHeight="1" x14ac:dyDescent="0.25">
      <c r="B48" s="512" t="s">
        <v>451</v>
      </c>
      <c r="C48" s="513"/>
      <c r="D48" s="513"/>
      <c r="E48" s="513"/>
      <c r="F48" s="513"/>
      <c r="G48" s="513"/>
      <c r="H48" s="513"/>
      <c r="I48" s="514"/>
      <c r="J48" s="198">
        <f>' Budget'!R95</f>
        <v>0</v>
      </c>
    </row>
    <row r="49" spans="2:10" s="196" customFormat="1" ht="24.95" customHeight="1" x14ac:dyDescent="0.25">
      <c r="B49" s="512" t="s">
        <v>452</v>
      </c>
      <c r="C49" s="513"/>
      <c r="D49" s="513"/>
      <c r="E49" s="513"/>
      <c r="F49" s="513"/>
      <c r="G49" s="513"/>
      <c r="H49" s="513"/>
      <c r="I49" s="514"/>
      <c r="J49" s="198">
        <f>'IET Budget'!R82+'IET II Budget'!R79</f>
        <v>0</v>
      </c>
    </row>
    <row r="50" spans="2:10" s="197" customFormat="1" ht="24.95" customHeight="1" x14ac:dyDescent="0.25">
      <c r="B50" s="522" t="s">
        <v>455</v>
      </c>
      <c r="C50" s="523"/>
      <c r="D50" s="523"/>
      <c r="E50" s="523"/>
      <c r="F50" s="523"/>
      <c r="G50" s="523"/>
      <c r="H50" s="523"/>
      <c r="I50" s="524"/>
      <c r="J50" s="200">
        <f>SUM(J48:J49)</f>
        <v>0</v>
      </c>
    </row>
    <row r="51" spans="2:10" s="196" customFormat="1" ht="24.95" customHeight="1" x14ac:dyDescent="0.25">
      <c r="B51" s="512" t="s">
        <v>453</v>
      </c>
      <c r="C51" s="513"/>
      <c r="D51" s="513"/>
      <c r="E51" s="513"/>
      <c r="F51" s="513"/>
      <c r="G51" s="513"/>
      <c r="H51" s="513"/>
      <c r="I51" s="514"/>
      <c r="J51" s="198">
        <f>' Budget'!R96</f>
        <v>0</v>
      </c>
    </row>
    <row r="52" spans="2:10" s="196" customFormat="1" ht="24.95" customHeight="1" x14ac:dyDescent="0.25">
      <c r="B52" s="512" t="s">
        <v>454</v>
      </c>
      <c r="C52" s="513"/>
      <c r="D52" s="513"/>
      <c r="E52" s="513"/>
      <c r="F52" s="513"/>
      <c r="G52" s="513"/>
      <c r="H52" s="513"/>
      <c r="I52" s="514"/>
      <c r="J52" s="198">
        <f>'IET II Budget'!R80+'IET Budget'!R83</f>
        <v>0</v>
      </c>
    </row>
    <row r="53" spans="2:10" s="196" customFormat="1" ht="24.95" customHeight="1" x14ac:dyDescent="0.25">
      <c r="B53" s="522" t="s">
        <v>466</v>
      </c>
      <c r="C53" s="523"/>
      <c r="D53" s="523"/>
      <c r="E53" s="523"/>
      <c r="F53" s="523"/>
      <c r="G53" s="523"/>
      <c r="H53" s="523"/>
      <c r="I53" s="524"/>
      <c r="J53" s="200">
        <f>SUM(J51:J52)</f>
        <v>0</v>
      </c>
    </row>
    <row r="54" spans="2:10" s="196" customFormat="1" ht="24.95" customHeight="1" x14ac:dyDescent="0.25">
      <c r="B54" s="522" t="s">
        <v>395</v>
      </c>
      <c r="C54" s="523"/>
      <c r="D54" s="523"/>
      <c r="E54" s="523"/>
      <c r="F54" s="523"/>
      <c r="G54" s="523"/>
      <c r="H54" s="523"/>
      <c r="I54" s="524"/>
      <c r="J54" s="200">
        <f>J53-J5</f>
        <v>0</v>
      </c>
    </row>
    <row r="55" spans="2:10" s="196" customFormat="1" ht="24.95" customHeight="1" x14ac:dyDescent="0.25">
      <c r="B55" s="228"/>
      <c r="C55" s="229"/>
      <c r="D55" s="229"/>
      <c r="E55" s="229"/>
      <c r="F55" s="229"/>
      <c r="G55" s="229"/>
      <c r="H55" s="229"/>
      <c r="I55" s="230"/>
      <c r="J55" s="198"/>
    </row>
    <row r="56" spans="2:10" s="197" customFormat="1" ht="27.95" hidden="1" customHeight="1" x14ac:dyDescent="0.25">
      <c r="B56" s="525" t="s">
        <v>412</v>
      </c>
      <c r="C56" s="526"/>
      <c r="D56" s="526"/>
      <c r="E56" s="526"/>
      <c r="F56" s="526"/>
      <c r="G56" s="526"/>
      <c r="H56" s="526"/>
      <c r="I56" s="526"/>
      <c r="J56" s="195" t="s">
        <v>366</v>
      </c>
    </row>
    <row r="57" spans="2:10" s="196" customFormat="1" ht="24.95" hidden="1" customHeight="1" x14ac:dyDescent="0.25">
      <c r="B57" s="512"/>
      <c r="C57" s="513"/>
      <c r="D57" s="513"/>
      <c r="E57" s="513"/>
      <c r="F57" s="513"/>
      <c r="G57" s="513"/>
      <c r="H57" s="513"/>
      <c r="I57" s="514"/>
      <c r="J57" s="198"/>
    </row>
    <row r="58" spans="2:10" s="196" customFormat="1" ht="24.95" hidden="1" customHeight="1" x14ac:dyDescent="0.25">
      <c r="B58" s="512"/>
      <c r="C58" s="513"/>
      <c r="D58" s="513"/>
      <c r="E58" s="513"/>
      <c r="F58" s="513"/>
      <c r="G58" s="513"/>
      <c r="H58" s="513"/>
      <c r="I58" s="514"/>
      <c r="J58" s="198"/>
    </row>
    <row r="59" spans="2:10" s="196" customFormat="1" ht="24.95" hidden="1" customHeight="1" x14ac:dyDescent="0.25">
      <c r="B59" s="512"/>
      <c r="C59" s="513"/>
      <c r="D59" s="513"/>
      <c r="E59" s="513"/>
      <c r="F59" s="513"/>
      <c r="G59" s="513"/>
      <c r="H59" s="513"/>
      <c r="I59" s="514"/>
      <c r="J59" s="198"/>
    </row>
    <row r="60" spans="2:10" s="196" customFormat="1" ht="24.95" hidden="1" customHeight="1" x14ac:dyDescent="0.25">
      <c r="B60" s="512"/>
      <c r="C60" s="513"/>
      <c r="D60" s="513"/>
      <c r="E60" s="513"/>
      <c r="F60" s="513"/>
      <c r="G60" s="513"/>
      <c r="H60" s="513"/>
      <c r="I60" s="514"/>
      <c r="J60" s="198"/>
    </row>
    <row r="61" spans="2:10" s="196" customFormat="1" ht="24.95" hidden="1" customHeight="1" x14ac:dyDescent="0.25">
      <c r="B61" s="512"/>
      <c r="C61" s="513"/>
      <c r="D61" s="513"/>
      <c r="E61" s="513"/>
      <c r="F61" s="513"/>
      <c r="G61" s="513"/>
      <c r="H61" s="513"/>
      <c r="I61" s="514"/>
      <c r="J61" s="198"/>
    </row>
    <row r="62" spans="2:10" s="196" customFormat="1" ht="24.95" hidden="1" customHeight="1" x14ac:dyDescent="0.25">
      <c r="B62" s="512"/>
      <c r="C62" s="513"/>
      <c r="D62" s="513"/>
      <c r="E62" s="513"/>
      <c r="F62" s="513"/>
      <c r="G62" s="513"/>
      <c r="H62" s="513"/>
      <c r="I62" s="514"/>
      <c r="J62" s="198"/>
    </row>
    <row r="63" spans="2:10" s="196" customFormat="1" ht="24.95" hidden="1" customHeight="1" x14ac:dyDescent="0.25">
      <c r="B63" s="512"/>
      <c r="C63" s="513"/>
      <c r="D63" s="513"/>
      <c r="E63" s="513"/>
      <c r="F63" s="513"/>
      <c r="G63" s="513"/>
      <c r="H63" s="513"/>
      <c r="I63" s="514"/>
      <c r="J63" s="198"/>
    </row>
    <row r="64" spans="2:10" s="196" customFormat="1" ht="24.95" hidden="1" customHeight="1" x14ac:dyDescent="0.25">
      <c r="B64" s="512"/>
      <c r="C64" s="513"/>
      <c r="D64" s="513"/>
      <c r="E64" s="513"/>
      <c r="F64" s="513"/>
      <c r="G64" s="513"/>
      <c r="H64" s="513"/>
      <c r="I64" s="514"/>
      <c r="J64" s="198"/>
    </row>
    <row r="65" spans="2:10" s="196" customFormat="1" ht="24.95" hidden="1" customHeight="1" x14ac:dyDescent="0.25">
      <c r="B65" s="512"/>
      <c r="C65" s="513"/>
      <c r="D65" s="513"/>
      <c r="E65" s="513"/>
      <c r="F65" s="513"/>
      <c r="G65" s="513"/>
      <c r="H65" s="513"/>
      <c r="I65" s="514"/>
      <c r="J65" s="198"/>
    </row>
    <row r="66" spans="2:10" s="196" customFormat="1" ht="24.95" hidden="1" customHeight="1" x14ac:dyDescent="0.25">
      <c r="B66" s="512"/>
      <c r="C66" s="513"/>
      <c r="D66" s="513"/>
      <c r="E66" s="513"/>
      <c r="F66" s="513"/>
      <c r="G66" s="513"/>
      <c r="H66" s="513"/>
      <c r="I66" s="514"/>
      <c r="J66" s="198"/>
    </row>
    <row r="67" spans="2:10" s="196" customFormat="1" ht="24.95" hidden="1" customHeight="1" x14ac:dyDescent="0.25">
      <c r="B67" s="512"/>
      <c r="C67" s="513"/>
      <c r="D67" s="513"/>
      <c r="E67" s="513"/>
      <c r="F67" s="513"/>
      <c r="G67" s="513"/>
      <c r="H67" s="513"/>
      <c r="I67" s="514"/>
      <c r="J67" s="198"/>
    </row>
    <row r="68" spans="2:10" s="196" customFormat="1" ht="24.95" hidden="1" customHeight="1" x14ac:dyDescent="0.25">
      <c r="B68" s="522" t="s">
        <v>67</v>
      </c>
      <c r="C68" s="523"/>
      <c r="D68" s="523"/>
      <c r="E68" s="523"/>
      <c r="F68" s="523"/>
      <c r="G68" s="523"/>
      <c r="H68" s="523"/>
      <c r="I68" s="524"/>
      <c r="J68" s="200">
        <f>'IET II Summary'!J29+'IET Summary'!J29</f>
        <v>0</v>
      </c>
    </row>
    <row r="69" spans="2:10" s="196" customFormat="1" ht="24.95" hidden="1" customHeight="1" x14ac:dyDescent="0.25">
      <c r="B69" s="522" t="s">
        <v>395</v>
      </c>
      <c r="C69" s="523"/>
      <c r="D69" s="523"/>
      <c r="E69" s="523"/>
      <c r="F69" s="523"/>
      <c r="G69" s="523"/>
      <c r="H69" s="523"/>
      <c r="I69" s="524"/>
      <c r="J69" s="200">
        <f>J8-J68</f>
        <v>0</v>
      </c>
    </row>
    <row r="70" spans="2:10" s="196" customFormat="1" ht="24.95" hidden="1" customHeight="1" x14ac:dyDescent="0.25">
      <c r="B70" s="228"/>
      <c r="C70" s="229"/>
      <c r="D70" s="229"/>
      <c r="E70" s="229"/>
      <c r="F70" s="229"/>
      <c r="G70" s="229"/>
      <c r="H70" s="229"/>
      <c r="I70" s="230"/>
      <c r="J70" s="198"/>
    </row>
    <row r="71" spans="2:10" s="196" customFormat="1" ht="27.95" customHeight="1" x14ac:dyDescent="0.25">
      <c r="B71" s="525" t="s">
        <v>406</v>
      </c>
      <c r="C71" s="526"/>
      <c r="D71" s="526"/>
      <c r="E71" s="526"/>
      <c r="F71" s="526"/>
      <c r="G71" s="526"/>
      <c r="H71" s="526"/>
      <c r="I71" s="529"/>
      <c r="J71" s="201"/>
    </row>
    <row r="72" spans="2:10" s="196" customFormat="1" ht="24.95" hidden="1" customHeight="1" x14ac:dyDescent="0.25">
      <c r="B72" s="512"/>
      <c r="C72" s="513"/>
      <c r="D72" s="513"/>
      <c r="E72" s="513"/>
      <c r="F72" s="513"/>
      <c r="G72" s="513"/>
      <c r="H72" s="513"/>
      <c r="I72" s="514"/>
      <c r="J72" s="198"/>
    </row>
    <row r="73" spans="2:10" s="196" customFormat="1" ht="24.95" hidden="1" customHeight="1" x14ac:dyDescent="0.25">
      <c r="B73" s="512"/>
      <c r="C73" s="513"/>
      <c r="D73" s="513"/>
      <c r="E73" s="513"/>
      <c r="F73" s="513"/>
      <c r="G73" s="513"/>
      <c r="H73" s="513"/>
      <c r="I73" s="514"/>
      <c r="J73" s="198"/>
    </row>
    <row r="74" spans="2:10" s="196" customFormat="1" ht="24.95" hidden="1" customHeight="1" x14ac:dyDescent="0.25">
      <c r="B74" s="512"/>
      <c r="C74" s="513"/>
      <c r="D74" s="513"/>
      <c r="E74" s="513"/>
      <c r="F74" s="513"/>
      <c r="G74" s="513"/>
      <c r="H74" s="513"/>
      <c r="I74" s="514"/>
      <c r="J74" s="198"/>
    </row>
    <row r="75" spans="2:10" s="196" customFormat="1" ht="24.95" hidden="1" customHeight="1" x14ac:dyDescent="0.25">
      <c r="B75" s="512"/>
      <c r="C75" s="513"/>
      <c r="D75" s="513"/>
      <c r="E75" s="513"/>
      <c r="F75" s="513"/>
      <c r="G75" s="513"/>
      <c r="H75" s="513"/>
      <c r="I75" s="514"/>
      <c r="J75" s="198"/>
    </row>
    <row r="76" spans="2:10" s="196" customFormat="1" ht="24.95" hidden="1" customHeight="1" x14ac:dyDescent="0.25">
      <c r="B76" s="512"/>
      <c r="C76" s="513"/>
      <c r="D76" s="513"/>
      <c r="E76" s="513"/>
      <c r="F76" s="513"/>
      <c r="G76" s="513"/>
      <c r="H76" s="513"/>
      <c r="I76" s="514"/>
      <c r="J76" s="198"/>
    </row>
    <row r="77" spans="2:10" s="196" customFormat="1" ht="24.95" hidden="1" customHeight="1" x14ac:dyDescent="0.25">
      <c r="B77" s="512"/>
      <c r="C77" s="513"/>
      <c r="D77" s="513"/>
      <c r="E77" s="513"/>
      <c r="F77" s="513"/>
      <c r="G77" s="513"/>
      <c r="H77" s="513"/>
      <c r="I77" s="514"/>
      <c r="J77" s="198"/>
    </row>
    <row r="78" spans="2:10" s="196" customFormat="1" ht="24.95" hidden="1" customHeight="1" x14ac:dyDescent="0.25">
      <c r="B78" s="512"/>
      <c r="C78" s="513"/>
      <c r="D78" s="513"/>
      <c r="E78" s="513"/>
      <c r="F78" s="513"/>
      <c r="G78" s="513"/>
      <c r="H78" s="513"/>
      <c r="I78" s="514"/>
      <c r="J78" s="198"/>
    </row>
    <row r="79" spans="2:10" s="196" customFormat="1" ht="24.95" hidden="1" customHeight="1" x14ac:dyDescent="0.25">
      <c r="B79" s="512"/>
      <c r="C79" s="513"/>
      <c r="D79" s="513"/>
      <c r="E79" s="513"/>
      <c r="F79" s="513"/>
      <c r="G79" s="513"/>
      <c r="H79" s="513"/>
      <c r="I79" s="514"/>
      <c r="J79" s="198"/>
    </row>
    <row r="80" spans="2:10" s="196" customFormat="1" ht="24.95" hidden="1" customHeight="1" x14ac:dyDescent="0.25">
      <c r="B80" s="512"/>
      <c r="C80" s="513"/>
      <c r="D80" s="513"/>
      <c r="E80" s="513"/>
      <c r="F80" s="513"/>
      <c r="G80" s="513"/>
      <c r="H80" s="513"/>
      <c r="I80" s="514"/>
      <c r="J80" s="198"/>
    </row>
    <row r="81" spans="2:10" s="196" customFormat="1" ht="24.95" hidden="1" customHeight="1" x14ac:dyDescent="0.25">
      <c r="B81" s="512"/>
      <c r="C81" s="513"/>
      <c r="D81" s="513"/>
      <c r="E81" s="513"/>
      <c r="F81" s="513"/>
      <c r="G81" s="513"/>
      <c r="H81" s="513"/>
      <c r="I81" s="514"/>
      <c r="J81" s="198"/>
    </row>
    <row r="82" spans="2:10" s="196" customFormat="1" ht="24.95" hidden="1" customHeight="1" x14ac:dyDescent="0.25">
      <c r="B82" s="512"/>
      <c r="C82" s="513"/>
      <c r="D82" s="513"/>
      <c r="E82" s="513"/>
      <c r="F82" s="513"/>
      <c r="G82" s="513"/>
      <c r="H82" s="513"/>
      <c r="I82" s="514"/>
      <c r="J82" s="198"/>
    </row>
    <row r="83" spans="2:10" s="196" customFormat="1" ht="24.95" hidden="1" customHeight="1" x14ac:dyDescent="0.25">
      <c r="B83" s="512"/>
      <c r="C83" s="513"/>
      <c r="D83" s="513"/>
      <c r="E83" s="513"/>
      <c r="F83" s="513"/>
      <c r="G83" s="513"/>
      <c r="H83" s="513"/>
      <c r="I83" s="514"/>
      <c r="J83" s="198"/>
    </row>
    <row r="84" spans="2:10" s="196" customFormat="1" ht="21.6" customHeight="1" x14ac:dyDescent="0.25">
      <c r="B84" s="522" t="s">
        <v>413</v>
      </c>
      <c r="C84" s="523"/>
      <c r="D84" s="523"/>
      <c r="E84" s="523"/>
      <c r="F84" s="523"/>
      <c r="G84" s="523"/>
      <c r="H84" s="523"/>
      <c r="I84" s="524"/>
      <c r="J84" s="202">
        <f>'CALC Summary'!J52</f>
        <v>0</v>
      </c>
    </row>
    <row r="85" spans="2:10" s="196" customFormat="1" ht="21.6" customHeight="1" x14ac:dyDescent="0.25">
      <c r="B85" s="522" t="s">
        <v>414</v>
      </c>
      <c r="C85" s="523"/>
      <c r="D85" s="523"/>
      <c r="E85" s="523"/>
      <c r="F85" s="523"/>
      <c r="G85" s="523"/>
      <c r="H85" s="523"/>
      <c r="I85" s="524"/>
      <c r="J85" s="202">
        <f>'IET II Summary'!J45+'IET Summary'!J45</f>
        <v>0</v>
      </c>
    </row>
    <row r="86" spans="2:10" s="196" customFormat="1" ht="22.35" customHeight="1" x14ac:dyDescent="0.25">
      <c r="B86" s="536" t="s">
        <v>408</v>
      </c>
      <c r="C86" s="537"/>
      <c r="D86" s="537"/>
      <c r="E86" s="537"/>
      <c r="F86" s="537"/>
      <c r="G86" s="537"/>
      <c r="H86" s="537"/>
      <c r="I86" s="538"/>
      <c r="J86" s="231" t="e">
        <f>(J84+J85)/(J6+J8)</f>
        <v>#DIV/0!</v>
      </c>
    </row>
    <row r="87" spans="2:10" s="207" customFormat="1" ht="22.35" customHeight="1" x14ac:dyDescent="0.25">
      <c r="B87" s="204"/>
      <c r="C87" s="205"/>
      <c r="D87" s="205"/>
      <c r="E87" s="205"/>
      <c r="F87" s="205"/>
      <c r="G87" s="205"/>
      <c r="H87" s="205"/>
      <c r="I87" s="205"/>
      <c r="J87" s="206"/>
    </row>
    <row r="88" spans="2:10" s="196" customFormat="1" ht="27.95" customHeight="1" x14ac:dyDescent="0.25">
      <c r="B88" s="525" t="s">
        <v>131</v>
      </c>
      <c r="C88" s="526"/>
      <c r="D88" s="526"/>
      <c r="E88" s="526"/>
      <c r="F88" s="526"/>
      <c r="G88" s="526"/>
      <c r="H88" s="526"/>
      <c r="I88" s="526"/>
      <c r="J88" s="529"/>
    </row>
    <row r="89" spans="2:10" s="196" customFormat="1" ht="34.5" customHeight="1" x14ac:dyDescent="0.25">
      <c r="B89" s="533" t="s">
        <v>134</v>
      </c>
      <c r="C89" s="534"/>
      <c r="D89" s="534"/>
      <c r="E89" s="534"/>
      <c r="F89" s="534"/>
      <c r="G89" s="534"/>
      <c r="H89" s="534"/>
      <c r="I89" s="535"/>
      <c r="J89" s="209">
        <f>'GRANT SUMM IDC CALCULATOR'!D13</f>
        <v>0</v>
      </c>
    </row>
    <row r="90" spans="2:10" s="196" customFormat="1" ht="24.75" customHeight="1" x14ac:dyDescent="0.25">
      <c r="B90" s="530" t="s">
        <v>416</v>
      </c>
      <c r="C90" s="530"/>
      <c r="D90" s="530"/>
      <c r="E90" s="530"/>
      <c r="F90" s="530"/>
      <c r="G90" s="530"/>
      <c r="H90" s="530"/>
      <c r="I90" s="530"/>
      <c r="J90" s="208">
        <f>'CALC Summary'!J60</f>
        <v>0</v>
      </c>
    </row>
    <row r="91" spans="2:10" s="196" customFormat="1" ht="24.75" customHeight="1" x14ac:dyDescent="0.25">
      <c r="B91" s="530" t="s">
        <v>143</v>
      </c>
      <c r="C91" s="530"/>
      <c r="D91" s="530"/>
      <c r="E91" s="530"/>
      <c r="F91" s="530"/>
      <c r="G91" s="530"/>
      <c r="H91" s="530"/>
      <c r="I91" s="530"/>
      <c r="J91" s="208">
        <f>'CALC Summary'!J49+'IET Summary'!J42+'IET II Summary'!J42</f>
        <v>0</v>
      </c>
    </row>
    <row r="92" spans="2:10" s="196" customFormat="1" ht="24.75" customHeight="1" x14ac:dyDescent="0.25">
      <c r="B92" s="531" t="s">
        <v>133</v>
      </c>
      <c r="C92" s="532"/>
      <c r="D92" s="532"/>
      <c r="E92" s="532"/>
      <c r="F92" s="532"/>
      <c r="G92" s="532"/>
      <c r="H92" s="532"/>
      <c r="I92" s="532"/>
      <c r="J92" s="209">
        <f>'CALC Summary'!J59+'IET Summary'!J52+'IET II Summary'!J52</f>
        <v>0</v>
      </c>
    </row>
    <row r="93" spans="2:10" s="196" customFormat="1" ht="24.75" customHeight="1" x14ac:dyDescent="0.25">
      <c r="B93" s="536" t="s">
        <v>135</v>
      </c>
      <c r="C93" s="537"/>
      <c r="D93" s="537"/>
      <c r="E93" s="537"/>
      <c r="F93" s="537"/>
      <c r="G93" s="537"/>
      <c r="H93" s="537"/>
      <c r="I93" s="538"/>
      <c r="J93" s="210">
        <f>SUM(J90:J92)</f>
        <v>0</v>
      </c>
    </row>
    <row r="94" spans="2:10" s="207" customFormat="1" ht="22.35" customHeight="1" x14ac:dyDescent="0.25">
      <c r="B94" s="204"/>
      <c r="C94" s="205"/>
      <c r="D94" s="205"/>
      <c r="E94" s="205"/>
      <c r="F94" s="205"/>
      <c r="G94" s="205"/>
      <c r="H94" s="205"/>
      <c r="I94" s="205"/>
      <c r="J94" s="206"/>
    </row>
    <row r="95" spans="2:10" s="196" customFormat="1" ht="27.95" customHeight="1" x14ac:dyDescent="0.25">
      <c r="B95" s="525" t="s">
        <v>407</v>
      </c>
      <c r="C95" s="526"/>
      <c r="D95" s="526"/>
      <c r="E95" s="526"/>
      <c r="F95" s="526"/>
      <c r="G95" s="526"/>
      <c r="H95" s="526"/>
      <c r="I95" s="526"/>
      <c r="J95" s="529"/>
    </row>
    <row r="96" spans="2:10" s="196" customFormat="1" ht="24.75" customHeight="1" x14ac:dyDescent="0.25">
      <c r="B96" s="527" t="s">
        <v>43</v>
      </c>
      <c r="C96" s="527"/>
      <c r="D96" s="527"/>
      <c r="E96" s="527"/>
      <c r="F96" s="527"/>
      <c r="G96" s="527"/>
      <c r="H96" s="527"/>
      <c r="I96" s="527"/>
      <c r="J96" s="211">
        <f>'CALC Summary'!J63+'IET Summary'!J56+'IET II Summary'!J56</f>
        <v>0</v>
      </c>
    </row>
    <row r="97" spans="2:10" s="196" customFormat="1" ht="24.75" customHeight="1" x14ac:dyDescent="0.25">
      <c r="B97" s="527" t="s">
        <v>417</v>
      </c>
      <c r="C97" s="527"/>
      <c r="D97" s="527"/>
      <c r="E97" s="527"/>
      <c r="F97" s="527"/>
      <c r="G97" s="527"/>
      <c r="H97" s="527"/>
      <c r="I97" s="527"/>
      <c r="J97" s="211">
        <f>' Budget'!R96+'IET Budget'!R83+'IET II Budget'!R80</f>
        <v>0</v>
      </c>
    </row>
    <row r="98" spans="2:10" s="196" customFormat="1" ht="24.75" customHeight="1" x14ac:dyDescent="0.25">
      <c r="B98" s="528" t="s">
        <v>136</v>
      </c>
      <c r="C98" s="528"/>
      <c r="D98" s="528"/>
      <c r="E98" s="528"/>
      <c r="F98" s="528"/>
      <c r="G98" s="528"/>
      <c r="H98" s="528"/>
      <c r="I98" s="528"/>
      <c r="J98" s="212" t="e">
        <f>J96/J97</f>
        <v>#DIV/0!</v>
      </c>
    </row>
    <row r="100" spans="2:10" ht="42.75" customHeight="1" x14ac:dyDescent="0.25">
      <c r="B100" s="564" t="s">
        <v>427</v>
      </c>
      <c r="C100" s="565"/>
      <c r="D100" s="565"/>
      <c r="E100" s="565"/>
      <c r="F100" s="565"/>
      <c r="G100" s="565"/>
      <c r="H100" s="565"/>
      <c r="I100" s="565"/>
      <c r="J100" s="566"/>
    </row>
    <row r="101" spans="2:10" ht="15.75" hidden="1" x14ac:dyDescent="0.25">
      <c r="B101" s="567" t="s">
        <v>45</v>
      </c>
      <c r="C101" s="567"/>
      <c r="D101" s="567"/>
      <c r="E101" s="567"/>
      <c r="F101" s="567"/>
      <c r="G101" s="567"/>
      <c r="H101" s="567"/>
      <c r="I101" s="567"/>
      <c r="J101" s="327"/>
    </row>
    <row r="102" spans="2:10" ht="15.75" x14ac:dyDescent="0.25">
      <c r="B102" s="567" t="s">
        <v>51</v>
      </c>
      <c r="C102" s="567"/>
      <c r="D102" s="567"/>
      <c r="E102" s="567"/>
      <c r="F102" s="567"/>
      <c r="G102" s="567"/>
      <c r="H102" s="567"/>
      <c r="I102" s="567"/>
      <c r="J102" s="328">
        <f>'IET Budget'!V27+'IET Sub Budget'!V25+'IET Sub Budget (2)'!V25+'IET II Budget'!V24+'IET II Sub Budget'!V25+'IET II Sub Budget (2)'!V25</f>
        <v>0</v>
      </c>
    </row>
    <row r="103" spans="2:10" ht="15.75" hidden="1" x14ac:dyDescent="0.25">
      <c r="B103" s="567" t="s">
        <v>53</v>
      </c>
      <c r="C103" s="567"/>
      <c r="D103" s="567"/>
      <c r="E103" s="567"/>
      <c r="F103" s="567"/>
      <c r="G103" s="567"/>
      <c r="H103" s="567"/>
      <c r="I103" s="567"/>
      <c r="J103" s="328"/>
    </row>
    <row r="104" spans="2:10" ht="15.75" x14ac:dyDescent="0.25">
      <c r="B104" s="567" t="s">
        <v>68</v>
      </c>
      <c r="C104" s="567"/>
      <c r="D104" s="567"/>
      <c r="E104" s="567"/>
      <c r="F104" s="567"/>
      <c r="G104" s="567"/>
      <c r="H104" s="567"/>
      <c r="I104" s="567"/>
      <c r="J104" s="328">
        <f>'IET Budget'!V37+'IET Sub Budget'!V35+'IET Sub Budget (2)'!V35+'IET II Budget'!V34+'IET II Sub Budget'!V35+'IET II Sub Budget (2)'!V35</f>
        <v>0</v>
      </c>
    </row>
    <row r="105" spans="2:10" ht="15.75" hidden="1" x14ac:dyDescent="0.25">
      <c r="B105" s="567" t="s">
        <v>69</v>
      </c>
      <c r="C105" s="567"/>
      <c r="D105" s="567"/>
      <c r="E105" s="567"/>
      <c r="F105" s="567"/>
      <c r="G105" s="567"/>
      <c r="H105" s="567"/>
      <c r="I105" s="567"/>
      <c r="J105" s="327"/>
    </row>
    <row r="106" spans="2:10" ht="15.75" x14ac:dyDescent="0.25">
      <c r="B106" s="567" t="s">
        <v>70</v>
      </c>
      <c r="C106" s="567"/>
      <c r="D106" s="567"/>
      <c r="E106" s="567"/>
      <c r="F106" s="567"/>
      <c r="G106" s="567"/>
      <c r="H106" s="567"/>
      <c r="I106" s="567"/>
      <c r="J106" s="328">
        <f>'IET Budget'!V50+'IET Sub Budget'!V48+'IET Sub Budget (2)'!V48+'IET II Budget'!V47+'IET II Sub Budget'!V48+'IET II Sub Budget (2)'!V48</f>
        <v>0</v>
      </c>
    </row>
    <row r="107" spans="2:10" ht="15.75" x14ac:dyDescent="0.25">
      <c r="B107" s="567" t="s">
        <v>71</v>
      </c>
      <c r="C107" s="567"/>
      <c r="D107" s="567"/>
      <c r="E107" s="567"/>
      <c r="F107" s="567"/>
      <c r="G107" s="567"/>
      <c r="H107" s="567"/>
      <c r="I107" s="567"/>
      <c r="J107" s="328">
        <f>'IET Budget'!V56+'IET Sub Budget'!V54+'IET Sub Budget (2)'!V54+'IET II Budget'!V53+'IET II Sub Budget'!V54+'IET II Sub Budget (2)'!V54</f>
        <v>0</v>
      </c>
    </row>
    <row r="108" spans="2:10" ht="15.75" hidden="1" x14ac:dyDescent="0.25">
      <c r="B108" s="567" t="s">
        <v>72</v>
      </c>
      <c r="C108" s="567"/>
      <c r="D108" s="567"/>
      <c r="E108" s="567"/>
      <c r="F108" s="567"/>
      <c r="G108" s="567"/>
      <c r="H108" s="567"/>
      <c r="I108" s="567"/>
      <c r="J108" s="327"/>
    </row>
    <row r="109" spans="2:10" ht="15.75" x14ac:dyDescent="0.25">
      <c r="B109" s="567" t="s">
        <v>73</v>
      </c>
      <c r="C109" s="567"/>
      <c r="D109" s="567"/>
      <c r="E109" s="567"/>
      <c r="F109" s="567"/>
      <c r="G109" s="567"/>
      <c r="H109" s="567"/>
      <c r="I109" s="567"/>
      <c r="J109" s="328">
        <f>'IET Budget'!V68+'IET Sub Budget'!V66+'IET Sub Budget (2)'!V66+'IET II Budget'!V65+'IET II Sub Budget'!V66+'IET II Sub Budget (2)'!V66</f>
        <v>0</v>
      </c>
    </row>
    <row r="110" spans="2:10" ht="15.75" hidden="1" x14ac:dyDescent="0.25">
      <c r="B110" s="567" t="s">
        <v>74</v>
      </c>
      <c r="C110" s="567"/>
      <c r="D110" s="567"/>
      <c r="E110" s="567"/>
      <c r="F110" s="567"/>
      <c r="G110" s="567"/>
      <c r="H110" s="567"/>
      <c r="I110" s="567"/>
      <c r="J110" s="327"/>
    </row>
    <row r="111" spans="2:10" ht="15.75" x14ac:dyDescent="0.25">
      <c r="B111" s="567" t="s">
        <v>75</v>
      </c>
      <c r="C111" s="567"/>
      <c r="D111" s="567"/>
      <c r="E111" s="567"/>
      <c r="F111" s="567"/>
      <c r="G111" s="567"/>
      <c r="H111" s="567"/>
      <c r="I111" s="567"/>
      <c r="J111" s="328">
        <f>'IET Budget'!V82+'IET Sub Budget'!V80+'IET Sub Budget (2)'!V80+'IET II Budget'!V79+'IET II Sub Budget'!V80+'IET II Sub Budget (2)'!V80</f>
        <v>0</v>
      </c>
    </row>
    <row r="112" spans="2:10" ht="15.75" x14ac:dyDescent="0.25">
      <c r="B112" s="567" t="s">
        <v>428</v>
      </c>
      <c r="C112" s="567"/>
      <c r="D112" s="567"/>
      <c r="E112" s="567"/>
      <c r="F112" s="567"/>
      <c r="G112" s="567"/>
      <c r="H112" s="567"/>
      <c r="I112" s="567"/>
      <c r="J112" s="328">
        <f>SUM(J102:J111)</f>
        <v>0</v>
      </c>
    </row>
    <row r="114" spans="2:7" x14ac:dyDescent="0.25">
      <c r="B114" s="256" t="s">
        <v>605</v>
      </c>
      <c r="C114" s="256"/>
      <c r="D114" s="256"/>
      <c r="E114" s="364">
        <f>' Budget'!F107+' Sub Budget'!F97+' Sub Budget (2)'!F96+' Sub Budget (3)'!F95</f>
        <v>0</v>
      </c>
      <c r="F114" s="256"/>
      <c r="G114" s="256"/>
    </row>
    <row r="115" spans="2:7" x14ac:dyDescent="0.25">
      <c r="B115" s="256" t="s">
        <v>606</v>
      </c>
      <c r="C115" s="256"/>
      <c r="D115" s="256"/>
      <c r="E115" s="364">
        <f>'IET Budget'!F96+'IET Sub Budget'!F93+'IET Sub Budget (2)'!F93</f>
        <v>0</v>
      </c>
      <c r="F115" s="256"/>
      <c r="G115" s="256"/>
    </row>
    <row r="116" spans="2:7" x14ac:dyDescent="0.25">
      <c r="B116" s="256" t="s">
        <v>607</v>
      </c>
      <c r="C116" s="256"/>
      <c r="D116" s="256"/>
      <c r="E116" s="364">
        <f>'IET II Budget'!F93+'IET II Sub Budget'!F93+'IET II Sub Budget (2)'!F93</f>
        <v>0</v>
      </c>
      <c r="F116" s="256"/>
      <c r="G116" s="256"/>
    </row>
    <row r="117" spans="2:7" x14ac:dyDescent="0.25">
      <c r="E117" s="183">
        <f>SUM(E114:E116)</f>
        <v>0</v>
      </c>
    </row>
  </sheetData>
  <sheetProtection algorithmName="SHA-512" hashValue="ioNSPrjz0dI4Zwr0dWvhHMKFGunYHqlxfR2vZWtf/JCuKYBXfxZdjrSSihmsqOvHjA5PL9X/uVYmFXh/OGGQxg==" saltValue="X0BLiSVpSj+cvoUSD8FfuQ==" spinCount="100000" sheet="1" selectLockedCells="1" selectUnlockedCells="1"/>
  <mergeCells count="104">
    <mergeCell ref="B10:I10"/>
    <mergeCell ref="B11:H11"/>
    <mergeCell ref="B12:H12"/>
    <mergeCell ref="B100:J100"/>
    <mergeCell ref="B13:H13"/>
    <mergeCell ref="B33:I33"/>
    <mergeCell ref="B36:I36"/>
    <mergeCell ref="B39:I39"/>
    <mergeCell ref="B42:I42"/>
    <mergeCell ref="B31:I31"/>
    <mergeCell ref="B34:I34"/>
    <mergeCell ref="B37:I37"/>
    <mergeCell ref="B40:I40"/>
    <mergeCell ref="B35:I35"/>
    <mergeCell ref="B38:I38"/>
    <mergeCell ref="B41:I41"/>
    <mergeCell ref="B54:I54"/>
    <mergeCell ref="B71:I71"/>
    <mergeCell ref="B72:I72"/>
    <mergeCell ref="B73:I73"/>
    <mergeCell ref="B61:I61"/>
    <mergeCell ref="B62:I62"/>
    <mergeCell ref="B63:I63"/>
    <mergeCell ref="B64:I64"/>
    <mergeCell ref="B98:I98"/>
    <mergeCell ref="B88:J88"/>
    <mergeCell ref="B90:I90"/>
    <mergeCell ref="B91:I91"/>
    <mergeCell ref="B92:I92"/>
    <mergeCell ref="B89:I89"/>
    <mergeCell ref="B93:I93"/>
    <mergeCell ref="B86:I86"/>
    <mergeCell ref="B84:I84"/>
    <mergeCell ref="B85:I85"/>
    <mergeCell ref="B95:J95"/>
    <mergeCell ref="B96:I96"/>
    <mergeCell ref="B97:I97"/>
    <mergeCell ref="B56:I56"/>
    <mergeCell ref="B57:I57"/>
    <mergeCell ref="B58:I58"/>
    <mergeCell ref="B59:I59"/>
    <mergeCell ref="B60:I60"/>
    <mergeCell ref="B80:I80"/>
    <mergeCell ref="B81:I81"/>
    <mergeCell ref="B82:I82"/>
    <mergeCell ref="B83:I83"/>
    <mergeCell ref="B79:I79"/>
    <mergeCell ref="B75:I75"/>
    <mergeCell ref="B76:I76"/>
    <mergeCell ref="B77:I77"/>
    <mergeCell ref="B78:I78"/>
    <mergeCell ref="B65:I65"/>
    <mergeCell ref="B66:I66"/>
    <mergeCell ref="B67:I67"/>
    <mergeCell ref="B68:I68"/>
    <mergeCell ref="B69:I69"/>
    <mergeCell ref="B74:I74"/>
    <mergeCell ref="B20:I20"/>
    <mergeCell ref="B23:I23"/>
    <mergeCell ref="B26:I26"/>
    <mergeCell ref="B29:I29"/>
    <mergeCell ref="B32:I32"/>
    <mergeCell ref="B30:I30"/>
    <mergeCell ref="B2:J2"/>
    <mergeCell ref="B19:I19"/>
    <mergeCell ref="B22:I22"/>
    <mergeCell ref="B25:I25"/>
    <mergeCell ref="B28:I28"/>
    <mergeCell ref="B15:I15"/>
    <mergeCell ref="B17:I17"/>
    <mergeCell ref="B18:I18"/>
    <mergeCell ref="B21:I21"/>
    <mergeCell ref="B24:I24"/>
    <mergeCell ref="B27:I27"/>
    <mergeCell ref="B14:I14"/>
    <mergeCell ref="B3:J3"/>
    <mergeCell ref="B4:I4"/>
    <mergeCell ref="B5:I5"/>
    <mergeCell ref="B6:I6"/>
    <mergeCell ref="B7:I7"/>
    <mergeCell ref="B8:I8"/>
    <mergeCell ref="B53:I53"/>
    <mergeCell ref="B43:I43"/>
    <mergeCell ref="B46:I46"/>
    <mergeCell ref="B52:I52"/>
    <mergeCell ref="B49:I49"/>
    <mergeCell ref="B50:I50"/>
    <mergeCell ref="B44:I44"/>
    <mergeCell ref="B47:I47"/>
    <mergeCell ref="B45:I45"/>
    <mergeCell ref="B48:I48"/>
    <mergeCell ref="B51:I51"/>
    <mergeCell ref="B110:I110"/>
    <mergeCell ref="B111:I111"/>
    <mergeCell ref="B112:I112"/>
    <mergeCell ref="B105:I105"/>
    <mergeCell ref="B106:I106"/>
    <mergeCell ref="B107:I107"/>
    <mergeCell ref="B108:I108"/>
    <mergeCell ref="B109:I109"/>
    <mergeCell ref="B101:I101"/>
    <mergeCell ref="B102:I102"/>
    <mergeCell ref="B103:I103"/>
    <mergeCell ref="B104:I104"/>
  </mergeCells>
  <conditionalFormatting sqref="J86:J87 J94">
    <cfRule type="cellIs" dxfId="29" priority="7" operator="greaterThan">
      <formula>0.25</formula>
    </cfRule>
  </conditionalFormatting>
  <conditionalFormatting sqref="J98">
    <cfRule type="cellIs" dxfId="28" priority="6" operator="lessThan">
      <formula>0.2</formula>
    </cfRule>
  </conditionalFormatting>
  <conditionalFormatting sqref="J93">
    <cfRule type="cellIs" dxfId="27" priority="15" operator="greaterThan">
      <formula>$J$89</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5" operator="notEqual" id="{149BF89D-A216-41DD-8367-56DCF6C37E00}">
            <xm:f>Cover!$C$8</xm:f>
            <x14:dxf>
              <font>
                <color rgb="FFFF0000"/>
              </font>
              <fill>
                <patternFill>
                  <bgColor theme="5" tint="0.59996337778862885"/>
                </patternFill>
              </fill>
            </x14:dxf>
          </x14:cfRule>
          <xm:sqref>J51</xm:sqref>
        </x14:conditionalFormatting>
        <x14:conditionalFormatting xmlns:xm="http://schemas.microsoft.com/office/excel/2006/main">
          <x14:cfRule type="cellIs" priority="4" operator="notEqual" id="{B4D75B4F-3095-4F40-865E-E86A225FB0FF}">
            <xm:f>Cover!$C$8</xm:f>
            <x14:dxf>
              <font>
                <color rgb="FFFF0000"/>
              </font>
              <fill>
                <patternFill>
                  <bgColor theme="5" tint="0.59996337778862885"/>
                </patternFill>
              </fill>
            </x14:dxf>
          </x14:cfRule>
          <xm:sqref>J68</xm:sqref>
        </x14:conditionalFormatting>
        <x14:conditionalFormatting xmlns:xm="http://schemas.microsoft.com/office/excel/2006/main">
          <x14:cfRule type="cellIs" priority="3" operator="notEqual" id="{B7CDF9BE-3EDB-46A5-BD49-8BE08BE4FB22}">
            <xm:f>Cover!$C$8</xm:f>
            <x14:dxf>
              <font>
                <color rgb="FFFF0000"/>
              </font>
              <fill>
                <patternFill>
                  <bgColor theme="5" tint="0.59996337778862885"/>
                </patternFill>
              </fill>
            </x14:dxf>
          </x14:cfRule>
          <xm:sqref>J52:J53</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'GRANT SUMMARY'!J5</f>
        <v>0</v>
      </c>
      <c r="E10" s="21"/>
    </row>
    <row r="11" spans="1:8" x14ac:dyDescent="0.2">
      <c r="A11" s="24"/>
      <c r="B11" s="26" t="s">
        <v>106</v>
      </c>
      <c r="C11" s="40">
        <v>2.18E-2</v>
      </c>
      <c r="D11" s="232">
        <f>Cover!C15</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28"/>
  <sheetViews>
    <sheetView showGridLines="0" topLeftCell="D1" zoomScaleNormal="100" workbookViewId="0">
      <selection activeCell="J1" sqref="J1:L1048576"/>
    </sheetView>
  </sheetViews>
  <sheetFormatPr defaultRowHeight="15" x14ac:dyDescent="0.25"/>
  <cols>
    <col min="1" max="2" width="6.42578125" customWidth="1"/>
    <col min="3" max="3" width="56.5703125" style="13" customWidth="1"/>
    <col min="4" max="4" width="12.85546875" bestFit="1" customWidth="1"/>
    <col min="5" max="5" width="16.5703125" customWidth="1"/>
    <col min="6" max="6" width="25.42578125" style="12" customWidth="1"/>
    <col min="7" max="7" width="26.42578125" style="13" customWidth="1"/>
    <col min="8" max="8" width="24.42578125" customWidth="1"/>
    <col min="9" max="9" width="18.5703125" customWidth="1"/>
    <col min="10" max="10" width="13.28515625" hidden="1" customWidth="1"/>
    <col min="11" max="11" width="9.7109375" hidden="1" customWidth="1"/>
    <col min="12" max="12" width="12.7109375" hidden="1" customWidth="1"/>
    <col min="13" max="13" width="65.140625" customWidth="1"/>
  </cols>
  <sheetData>
    <row r="1" spans="1:13" ht="14.45" customHeight="1" thickBot="1" x14ac:dyDescent="0.3"/>
    <row r="2" spans="1:13" ht="15" customHeight="1" x14ac:dyDescent="0.25">
      <c r="G2" s="577" t="s">
        <v>474</v>
      </c>
      <c r="H2" s="578"/>
    </row>
    <row r="3" spans="1:13" ht="15.75" thickBot="1" x14ac:dyDescent="0.3">
      <c r="G3" s="579"/>
      <c r="H3" s="580"/>
    </row>
    <row r="5" spans="1:13" ht="60" x14ac:dyDescent="0.25">
      <c r="A5" s="581" t="s">
        <v>475</v>
      </c>
      <c r="B5" s="582"/>
      <c r="C5" s="583"/>
      <c r="D5" s="265" t="s">
        <v>476</v>
      </c>
      <c r="E5" s="266" t="s">
        <v>600</v>
      </c>
      <c r="F5" s="267" t="s">
        <v>601</v>
      </c>
      <c r="G5" s="584" t="s">
        <v>477</v>
      </c>
      <c r="H5" s="584"/>
      <c r="I5" s="584"/>
      <c r="J5" s="367" t="s">
        <v>609</v>
      </c>
      <c r="K5" s="367" t="s">
        <v>409</v>
      </c>
      <c r="L5" s="367" t="s">
        <v>610</v>
      </c>
      <c r="M5" s="268" t="s">
        <v>478</v>
      </c>
    </row>
    <row r="6" spans="1:13" s="78" customFormat="1" x14ac:dyDescent="0.25">
      <c r="A6" s="269"/>
      <c r="B6" s="269"/>
      <c r="C6" s="269"/>
      <c r="D6" s="270"/>
      <c r="E6" s="269"/>
      <c r="F6" s="271">
        <f>ROUNDUP(I16,0)</f>
        <v>0</v>
      </c>
      <c r="G6" s="269"/>
      <c r="H6" s="269"/>
      <c r="I6" s="269"/>
      <c r="J6" s="269"/>
      <c r="K6" s="269"/>
      <c r="L6" s="269"/>
      <c r="M6" s="269"/>
    </row>
    <row r="7" spans="1:13" s="86" customFormat="1" x14ac:dyDescent="0.25">
      <c r="A7" s="272">
        <v>2020</v>
      </c>
      <c r="B7" s="272" t="s">
        <v>479</v>
      </c>
      <c r="C7" s="273" t="s">
        <v>480</v>
      </c>
      <c r="D7" s="274">
        <v>0</v>
      </c>
      <c r="E7" s="275">
        <f>D7*2.44%</f>
        <v>0</v>
      </c>
      <c r="F7" s="274">
        <v>0</v>
      </c>
      <c r="G7" s="276" t="s">
        <v>481</v>
      </c>
      <c r="H7" s="277" t="s">
        <v>482</v>
      </c>
      <c r="I7" s="275">
        <f>'GRANT SUMMARY'!J20</f>
        <v>0</v>
      </c>
      <c r="J7" s="589">
        <f>SUM(I7:I10)</f>
        <v>0</v>
      </c>
      <c r="K7" s="589">
        <f>J7-L7</f>
        <v>0</v>
      </c>
      <c r="L7" s="589">
        <f>D7+D9</f>
        <v>0</v>
      </c>
      <c r="M7" s="278"/>
    </row>
    <row r="8" spans="1:13" s="86" customFormat="1" x14ac:dyDescent="0.25">
      <c r="A8" s="272"/>
      <c r="B8" s="272" t="s">
        <v>483</v>
      </c>
      <c r="C8" s="273" t="s">
        <v>484</v>
      </c>
      <c r="D8" s="274">
        <v>0</v>
      </c>
      <c r="E8" s="279"/>
      <c r="F8" s="274">
        <v>0</v>
      </c>
      <c r="G8" s="276" t="s">
        <v>485</v>
      </c>
      <c r="H8" s="277" t="s">
        <v>482</v>
      </c>
      <c r="I8" s="275">
        <f>'GRANT SUMMARY'!J23</f>
        <v>0</v>
      </c>
      <c r="J8" s="590"/>
      <c r="K8" s="590"/>
      <c r="L8" s="590"/>
      <c r="M8" s="278"/>
    </row>
    <row r="9" spans="1:13" s="86" customFormat="1" x14ac:dyDescent="0.25">
      <c r="A9" s="272"/>
      <c r="B9" s="272" t="s">
        <v>486</v>
      </c>
      <c r="C9" s="273" t="s">
        <v>487</v>
      </c>
      <c r="D9" s="274">
        <v>0</v>
      </c>
      <c r="E9" s="275">
        <f>(D9*2.44%)</f>
        <v>0</v>
      </c>
      <c r="F9" s="274">
        <v>0</v>
      </c>
      <c r="G9" s="276" t="s">
        <v>488</v>
      </c>
      <c r="H9" s="277" t="s">
        <v>482</v>
      </c>
      <c r="I9" s="275">
        <f>'GRANT SUMMARY'!J26</f>
        <v>0</v>
      </c>
      <c r="J9" s="590"/>
      <c r="K9" s="590"/>
      <c r="L9" s="590"/>
      <c r="M9" s="278"/>
    </row>
    <row r="10" spans="1:13" s="86" customFormat="1" x14ac:dyDescent="0.25">
      <c r="A10" s="272"/>
      <c r="B10" s="280" t="s">
        <v>489</v>
      </c>
      <c r="C10" s="273" t="s">
        <v>602</v>
      </c>
      <c r="D10" s="281">
        <f>E22</f>
        <v>0</v>
      </c>
      <c r="E10" s="279"/>
      <c r="F10" s="274">
        <v>0</v>
      </c>
      <c r="G10" s="276" t="s">
        <v>490</v>
      </c>
      <c r="H10" s="277" t="s">
        <v>482</v>
      </c>
      <c r="I10" s="275">
        <f>'GRANT SUMMARY'!J29</f>
        <v>0</v>
      </c>
      <c r="J10" s="591"/>
      <c r="K10" s="591"/>
      <c r="L10" s="591"/>
      <c r="M10" s="278"/>
    </row>
    <row r="11" spans="1:13" s="86" customFormat="1" x14ac:dyDescent="0.25">
      <c r="A11" s="272"/>
      <c r="B11" s="272" t="s">
        <v>492</v>
      </c>
      <c r="C11" s="273" t="s">
        <v>493</v>
      </c>
      <c r="D11" s="274">
        <v>0</v>
      </c>
      <c r="E11" s="279"/>
      <c r="F11" s="274">
        <v>0</v>
      </c>
      <c r="G11" s="276" t="s">
        <v>491</v>
      </c>
      <c r="H11" s="277" t="s">
        <v>489</v>
      </c>
      <c r="I11" s="275">
        <f>'GRANT SUMMARY'!J32</f>
        <v>0</v>
      </c>
      <c r="J11" s="373">
        <f>I11</f>
        <v>0</v>
      </c>
      <c r="K11" s="373">
        <f>L11-J11</f>
        <v>0</v>
      </c>
      <c r="L11" s="373">
        <f>D10</f>
        <v>0</v>
      </c>
      <c r="M11" s="278"/>
    </row>
    <row r="12" spans="1:13" s="86" customFormat="1" x14ac:dyDescent="0.25">
      <c r="A12" s="272"/>
      <c r="B12" s="272" t="s">
        <v>498</v>
      </c>
      <c r="C12" s="273" t="s">
        <v>499</v>
      </c>
      <c r="D12" s="274">
        <v>0</v>
      </c>
      <c r="E12" s="279"/>
      <c r="F12" s="274">
        <v>0</v>
      </c>
      <c r="G12" s="276" t="s">
        <v>494</v>
      </c>
      <c r="H12" s="277" t="s">
        <v>495</v>
      </c>
      <c r="I12" s="275">
        <f>'GRANT SUMMARY'!J35</f>
        <v>0</v>
      </c>
      <c r="J12" s="373">
        <f t="shared" ref="J12:J17" si="0">I12</f>
        <v>0</v>
      </c>
      <c r="K12" s="373">
        <f t="shared" ref="K12:K17" si="1">L12-J12</f>
        <v>0</v>
      </c>
      <c r="L12" s="373">
        <f>D13+D15+D16</f>
        <v>0</v>
      </c>
      <c r="M12" s="278"/>
    </row>
    <row r="13" spans="1:13" s="86" customFormat="1" ht="17.850000000000001" customHeight="1" x14ac:dyDescent="0.25">
      <c r="A13" s="272"/>
      <c r="B13" s="272" t="s">
        <v>502</v>
      </c>
      <c r="C13" s="273" t="s">
        <v>503</v>
      </c>
      <c r="D13" s="274">
        <v>0</v>
      </c>
      <c r="E13" s="279"/>
      <c r="F13" s="274">
        <v>0</v>
      </c>
      <c r="G13" s="283" t="s">
        <v>496</v>
      </c>
      <c r="H13" s="277" t="s">
        <v>497</v>
      </c>
      <c r="I13" s="275">
        <f>'GRANT SUMMARY'!J38</f>
        <v>0</v>
      </c>
      <c r="J13" s="373">
        <f t="shared" si="0"/>
        <v>0</v>
      </c>
      <c r="K13" s="373">
        <f t="shared" si="1"/>
        <v>0</v>
      </c>
      <c r="L13" s="373">
        <f>D11+D12+D17</f>
        <v>0</v>
      </c>
      <c r="M13" s="278"/>
    </row>
    <row r="14" spans="1:13" s="86" customFormat="1" x14ac:dyDescent="0.25">
      <c r="A14" s="272"/>
      <c r="B14" s="272" t="s">
        <v>506</v>
      </c>
      <c r="C14" s="273" t="s">
        <v>468</v>
      </c>
      <c r="D14" s="274">
        <v>0</v>
      </c>
      <c r="E14" s="279"/>
      <c r="F14" s="279"/>
      <c r="G14" s="276" t="s">
        <v>500</v>
      </c>
      <c r="H14" s="277" t="s">
        <v>501</v>
      </c>
      <c r="I14" s="275">
        <f>'GRANT SUMMARY'!J41</f>
        <v>0</v>
      </c>
      <c r="J14" s="373">
        <f t="shared" si="0"/>
        <v>0</v>
      </c>
      <c r="K14" s="373">
        <f t="shared" si="1"/>
        <v>0</v>
      </c>
      <c r="L14" s="373">
        <f>D8</f>
        <v>0</v>
      </c>
      <c r="M14" s="278"/>
    </row>
    <row r="15" spans="1:13" s="86" customFormat="1" x14ac:dyDescent="0.25">
      <c r="A15" s="272"/>
      <c r="B15" s="272" t="s">
        <v>508</v>
      </c>
      <c r="C15" s="273" t="s">
        <v>509</v>
      </c>
      <c r="D15" s="274">
        <v>0</v>
      </c>
      <c r="E15" s="279"/>
      <c r="F15" s="274">
        <v>0</v>
      </c>
      <c r="G15" s="276" t="s">
        <v>504</v>
      </c>
      <c r="H15" s="277" t="s">
        <v>505</v>
      </c>
      <c r="I15" s="275">
        <f>'GRANT SUMMARY'!J44</f>
        <v>0</v>
      </c>
      <c r="J15" s="373">
        <f t="shared" si="0"/>
        <v>0</v>
      </c>
      <c r="K15" s="373">
        <f t="shared" si="1"/>
        <v>0</v>
      </c>
      <c r="L15" s="373"/>
      <c r="M15" s="278"/>
    </row>
    <row r="16" spans="1:13" s="86" customFormat="1" x14ac:dyDescent="0.25">
      <c r="A16" s="272"/>
      <c r="B16" s="272" t="s">
        <v>512</v>
      </c>
      <c r="C16" s="273" t="s">
        <v>513</v>
      </c>
      <c r="D16" s="274">
        <v>0</v>
      </c>
      <c r="E16" s="279"/>
      <c r="F16" s="274">
        <v>0</v>
      </c>
      <c r="G16" s="276" t="s">
        <v>507</v>
      </c>
      <c r="H16" s="277" t="s">
        <v>492</v>
      </c>
      <c r="I16" s="275">
        <f>'GRANT SUMMARY'!J47</f>
        <v>0</v>
      </c>
      <c r="J16" s="373">
        <f t="shared" si="0"/>
        <v>0</v>
      </c>
      <c r="K16" s="373">
        <f t="shared" si="1"/>
        <v>0</v>
      </c>
      <c r="L16" s="373"/>
      <c r="M16" s="278"/>
    </row>
    <row r="17" spans="1:13" s="86" customFormat="1" x14ac:dyDescent="0.25">
      <c r="A17" s="272"/>
      <c r="B17" s="272" t="s">
        <v>514</v>
      </c>
      <c r="C17" s="273" t="s">
        <v>515</v>
      </c>
      <c r="D17" s="274">
        <v>0</v>
      </c>
      <c r="E17" s="279"/>
      <c r="F17" s="274">
        <v>0</v>
      </c>
      <c r="G17" s="276" t="s">
        <v>510</v>
      </c>
      <c r="H17" s="277" t="s">
        <v>511</v>
      </c>
      <c r="I17" s="275">
        <f>'GRANT SUMMARY'!J50</f>
        <v>0</v>
      </c>
      <c r="J17" s="373">
        <f t="shared" si="0"/>
        <v>0</v>
      </c>
      <c r="K17" s="373">
        <f t="shared" si="1"/>
        <v>0</v>
      </c>
      <c r="L17" s="373"/>
      <c r="M17" s="278"/>
    </row>
    <row r="18" spans="1:13" s="86" customFormat="1" x14ac:dyDescent="0.25">
      <c r="A18" s="272"/>
      <c r="B18" s="286"/>
      <c r="C18" s="286"/>
      <c r="D18" s="274">
        <v>0</v>
      </c>
      <c r="E18" s="279"/>
      <c r="F18" s="274">
        <v>0</v>
      </c>
      <c r="G18" s="279"/>
      <c r="H18" s="284" t="s">
        <v>428</v>
      </c>
      <c r="I18" s="275">
        <f>SUM(I7:I17)</f>
        <v>0</v>
      </c>
      <c r="J18" s="275">
        <f>SUM(J7:J17)</f>
        <v>0</v>
      </c>
      <c r="K18" s="275">
        <f t="shared" ref="K18:L18" si="2">SUM(K7:K17)</f>
        <v>0</v>
      </c>
      <c r="L18" s="275">
        <f t="shared" si="2"/>
        <v>0</v>
      </c>
      <c r="M18" s="279"/>
    </row>
    <row r="19" spans="1:13" s="86" customFormat="1" ht="15.75" thickBot="1" x14ac:dyDescent="0.3">
      <c r="A19" s="272"/>
      <c r="B19" s="286"/>
      <c r="C19" s="286"/>
      <c r="D19" s="274">
        <v>0</v>
      </c>
      <c r="E19" s="279"/>
      <c r="F19" s="274">
        <v>0</v>
      </c>
      <c r="G19" s="285"/>
    </row>
    <row r="20" spans="1:13" s="86" customFormat="1" ht="15.75" thickBot="1" x14ac:dyDescent="0.3">
      <c r="A20" s="272"/>
      <c r="B20" s="286"/>
      <c r="C20" s="286"/>
      <c r="D20" s="274">
        <v>0</v>
      </c>
      <c r="E20" s="279"/>
      <c r="F20" s="274">
        <v>0</v>
      </c>
      <c r="G20" s="287" t="s">
        <v>516</v>
      </c>
      <c r="H20" s="585" t="s">
        <v>517</v>
      </c>
      <c r="I20" s="586"/>
      <c r="J20" s="368"/>
      <c r="K20" s="368"/>
      <c r="L20" s="368"/>
    </row>
    <row r="21" spans="1:13" s="86" customFormat="1" x14ac:dyDescent="0.25">
      <c r="A21" s="272"/>
      <c r="B21" s="286"/>
      <c r="C21" s="286"/>
      <c r="D21" s="274">
        <v>0</v>
      </c>
      <c r="E21" s="279"/>
      <c r="F21" s="274">
        <v>0</v>
      </c>
      <c r="G21" s="288" t="s">
        <v>518</v>
      </c>
      <c r="H21" s="587" t="s">
        <v>519</v>
      </c>
      <c r="I21" s="588"/>
      <c r="J21" s="369"/>
      <c r="K21" s="369"/>
      <c r="L21" s="369"/>
    </row>
    <row r="22" spans="1:13" s="86" customFormat="1" ht="15.75" thickBot="1" x14ac:dyDescent="0.3">
      <c r="A22" s="272"/>
      <c r="B22" s="272"/>
      <c r="C22" s="273" t="s">
        <v>428</v>
      </c>
      <c r="D22" s="292">
        <f>SUM(D7:D21)</f>
        <v>0</v>
      </c>
      <c r="E22" s="275">
        <f>ROUNDUP(E7+E9,0)</f>
        <v>0</v>
      </c>
      <c r="F22" s="275">
        <f>SUM(F7:F21)</f>
        <v>0</v>
      </c>
      <c r="G22" s="288" t="s">
        <v>520</v>
      </c>
      <c r="H22" s="289" t="s">
        <v>521</v>
      </c>
      <c r="I22" s="290"/>
      <c r="J22" s="369"/>
      <c r="K22" s="369"/>
      <c r="L22" s="369"/>
    </row>
    <row r="23" spans="1:13" s="86" customFormat="1" ht="15.75" thickBot="1" x14ac:dyDescent="0.3">
      <c r="A23" s="279"/>
      <c r="B23" s="279"/>
      <c r="C23" s="279"/>
      <c r="D23" s="279"/>
      <c r="E23" s="279"/>
      <c r="F23" s="279"/>
      <c r="G23" s="291" t="s">
        <v>522</v>
      </c>
      <c r="H23"/>
      <c r="I23"/>
      <c r="J23"/>
      <c r="K23"/>
      <c r="L23"/>
    </row>
    <row r="24" spans="1:13" s="86" customFormat="1" x14ac:dyDescent="0.25">
      <c r="A24"/>
      <c r="B24"/>
      <c r="C24" s="302" t="s">
        <v>525</v>
      </c>
      <c r="D24" s="303">
        <f>D22</f>
        <v>0</v>
      </c>
      <c r="E24"/>
      <c r="F24" s="12"/>
      <c r="H24" s="13"/>
      <c r="I24" s="13"/>
      <c r="J24" s="13"/>
      <c r="K24" s="13"/>
      <c r="L24" s="13"/>
    </row>
    <row r="25" spans="1:13" s="86" customFormat="1" ht="15.75" thickBot="1" x14ac:dyDescent="0.3">
      <c r="A25"/>
      <c r="B25"/>
      <c r="C25" s="304" t="s">
        <v>526</v>
      </c>
      <c r="D25" s="305">
        <f>I18</f>
        <v>0</v>
      </c>
      <c r="E25"/>
      <c r="F25" s="12"/>
      <c r="G25"/>
      <c r="H25"/>
    </row>
    <row r="26" spans="1:13" ht="15.75" thickBot="1" x14ac:dyDescent="0.3">
      <c r="C26" s="306" t="s">
        <v>527</v>
      </c>
      <c r="D26" s="307">
        <f>D24-D25</f>
        <v>0</v>
      </c>
    </row>
    <row r="28" spans="1:13" x14ac:dyDescent="0.25">
      <c r="E28" s="308"/>
      <c r="F28" s="309"/>
    </row>
  </sheetData>
  <sheetProtection algorithmName="SHA-512" hashValue="CrgdID5c5jAae883BXky0j6TacyuqgGLMervjdF0yBpnbZGib0gU6v8fnRNU9zyu12T1X4YObmwoQps2Jm2edA==" saltValue="IBiKXEeTFLf1bs9YrAR5ng==" spinCount="100000" sheet="1" objects="1" scenarios="1"/>
  <mergeCells count="8">
    <mergeCell ref="J7:J10"/>
    <mergeCell ref="K7:K10"/>
    <mergeCell ref="L7:L10"/>
    <mergeCell ref="G2:H3"/>
    <mergeCell ref="A5:C5"/>
    <mergeCell ref="G5:I5"/>
    <mergeCell ref="H20:I20"/>
    <mergeCell ref="H21:I21"/>
  </mergeCells>
  <conditionalFormatting sqref="C26">
    <cfRule type="cellIs" dxfId="23" priority="11" operator="lessThan">
      <formula>-1</formula>
    </cfRule>
  </conditionalFormatting>
  <conditionalFormatting sqref="D26">
    <cfRule type="cellIs" dxfId="22" priority="9" operator="lessThan">
      <formula>-1</formula>
    </cfRule>
    <cfRule type="cellIs" dxfId="21" priority="10" operator="lessThan">
      <formula>-93550</formula>
    </cfRule>
  </conditionalFormatting>
  <conditionalFormatting sqref="B18:C21">
    <cfRule type="expression" dxfId="20" priority="8">
      <formula>AND(#REF!&gt;0, B18="Select One")</formula>
    </cfRule>
  </conditionalFormatting>
  <conditionalFormatting sqref="D10">
    <cfRule type="expression" dxfId="19" priority="5">
      <formula>AND(B10&gt;0, D10="Select One")</formula>
    </cfRule>
  </conditionalFormatting>
  <conditionalFormatting sqref="D10">
    <cfRule type="expression" dxfId="18" priority="6" stopIfTrue="1">
      <formula>AND($P10&gt;0,#REF!="")</formula>
    </cfRule>
  </conditionalFormatting>
  <conditionalFormatting sqref="D6">
    <cfRule type="expression" dxfId="17" priority="3">
      <formula>AND(B6&gt;0, D6="Select One")</formula>
    </cfRule>
  </conditionalFormatting>
  <conditionalFormatting sqref="D6">
    <cfRule type="expression" dxfId="16" priority="4" stopIfTrue="1">
      <formula>AND($P6&gt;0,#REF!="")</formula>
    </cfRule>
  </conditionalFormatting>
  <conditionalFormatting sqref="D5">
    <cfRule type="expression" dxfId="15" priority="1">
      <formula>AND(B5&gt;0, D5="Select One")</formula>
    </cfRule>
  </conditionalFormatting>
  <conditionalFormatting sqref="D5">
    <cfRule type="expression" dxfId="14" priority="2" stopIfTrue="1">
      <formula>AND($P5&gt;0,#REF!="")</formula>
    </cfRule>
  </conditionalFormatting>
  <conditionalFormatting sqref="C18:C21">
    <cfRule type="expression" dxfId="13" priority="21">
      <formula>AND(A20&gt;0, C18="")</formula>
    </cfRule>
  </conditionalFormatting>
  <conditionalFormatting sqref="B18:B21">
    <cfRule type="expression" dxfId="12" priority="23">
      <formula>AND(#REF!&gt;0, B18="")</formula>
    </cfRule>
  </conditionalFormatting>
  <hyperlinks>
    <hyperlink ref="E5" r:id="rId1" display="https://www.macomptroller.org/fiscal-year-updates" xr:uid="{00000000-0004-0000-2400-000000000000}"/>
    <hyperlink ref="G2" r:id="rId2" display="Expenditure Classification Handbook" xr:uid="{00000000-0004-0000-2400-000001000000}"/>
  </hyperlinks>
  <pageMargins left="0.7" right="0.7" top="0.75" bottom="0.75" header="0.3" footer="0.3"/>
  <pageSetup orientation="portrait" horizontalDpi="1200" verticalDpi="1200" r:id="rId3"/>
  <drawing r:id="rId4"/>
  <legacyDrawing r:id="rId5"/>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46"/>
  <sheetViews>
    <sheetView showGridLines="0" topLeftCell="D4" zoomScaleNormal="100" workbookViewId="0">
      <selection activeCell="H15" sqref="H15"/>
    </sheetView>
  </sheetViews>
  <sheetFormatPr defaultRowHeight="15" x14ac:dyDescent="0.25"/>
  <cols>
    <col min="1" max="2" width="6.42578125" customWidth="1"/>
    <col min="3" max="3" width="56.5703125" style="13" customWidth="1"/>
    <col min="4" max="4" width="12.85546875" bestFit="1" customWidth="1"/>
    <col min="5" max="5" width="16.5703125" customWidth="1"/>
    <col min="6" max="6" width="18.28515625" style="12" customWidth="1"/>
    <col min="7" max="7" width="26.42578125" style="13" customWidth="1"/>
    <col min="8" max="8" width="24.42578125" customWidth="1"/>
    <col min="9" max="9" width="16.28515625" customWidth="1"/>
    <col min="10" max="12" width="18.5703125" hidden="1" customWidth="1"/>
    <col min="13" max="13" width="59.140625" customWidth="1"/>
  </cols>
  <sheetData>
    <row r="1" spans="1:13" ht="14.45" customHeight="1" thickBot="1" x14ac:dyDescent="0.3"/>
    <row r="2" spans="1:13" ht="15" customHeight="1" x14ac:dyDescent="0.25">
      <c r="G2" s="577" t="s">
        <v>474</v>
      </c>
      <c r="H2" s="578"/>
    </row>
    <row r="3" spans="1:13" ht="15.75" thickBot="1" x14ac:dyDescent="0.3">
      <c r="G3" s="579"/>
      <c r="H3" s="580"/>
    </row>
    <row r="5" spans="1:13" ht="75" x14ac:dyDescent="0.25">
      <c r="A5" s="581" t="s">
        <v>475</v>
      </c>
      <c r="B5" s="582"/>
      <c r="C5" s="583"/>
      <c r="D5" s="265" t="s">
        <v>476</v>
      </c>
      <c r="E5" s="266" t="s">
        <v>531</v>
      </c>
      <c r="F5" s="267" t="s">
        <v>603</v>
      </c>
      <c r="G5" s="584" t="s">
        <v>477</v>
      </c>
      <c r="H5" s="584"/>
      <c r="I5" s="584"/>
      <c r="J5" s="370" t="s">
        <v>609</v>
      </c>
      <c r="K5" s="370" t="s">
        <v>409</v>
      </c>
      <c r="L5" s="370" t="s">
        <v>610</v>
      </c>
      <c r="M5" s="268" t="s">
        <v>478</v>
      </c>
    </row>
    <row r="6" spans="1:13" s="78" customFormat="1" x14ac:dyDescent="0.25">
      <c r="A6" s="269"/>
      <c r="B6" s="269"/>
      <c r="C6" s="269"/>
      <c r="D6" s="270"/>
      <c r="E6" s="269"/>
      <c r="F6" s="271">
        <f>ROUNDUP(I16,0)</f>
        <v>0</v>
      </c>
      <c r="G6" s="269"/>
      <c r="H6" s="269"/>
      <c r="I6" s="269"/>
      <c r="J6" s="269"/>
      <c r="K6" s="269"/>
      <c r="L6" s="269"/>
      <c r="M6" s="269"/>
    </row>
    <row r="7" spans="1:13" s="86" customFormat="1" x14ac:dyDescent="0.25">
      <c r="A7" s="272">
        <v>2020</v>
      </c>
      <c r="B7" s="272" t="s">
        <v>479</v>
      </c>
      <c r="C7" s="273" t="s">
        <v>480</v>
      </c>
      <c r="D7" s="274">
        <v>0</v>
      </c>
      <c r="E7" s="275">
        <f>D7*37.99%</f>
        <v>0</v>
      </c>
      <c r="F7" s="274">
        <v>0</v>
      </c>
      <c r="G7" s="276" t="s">
        <v>481</v>
      </c>
      <c r="H7" s="277" t="s">
        <v>482</v>
      </c>
      <c r="I7" s="275">
        <f>'GRANT SUMMARY'!J20</f>
        <v>0</v>
      </c>
      <c r="J7" s="589">
        <f>SUM(I7:I10)</f>
        <v>0</v>
      </c>
      <c r="K7" s="589">
        <f>J7-L7</f>
        <v>0</v>
      </c>
      <c r="L7" s="589">
        <f>D7+D9+D25+D27</f>
        <v>0</v>
      </c>
      <c r="M7" s="278"/>
    </row>
    <row r="8" spans="1:13" s="86" customFormat="1" x14ac:dyDescent="0.25">
      <c r="A8" s="272"/>
      <c r="B8" s="272" t="s">
        <v>483</v>
      </c>
      <c r="C8" s="273" t="s">
        <v>484</v>
      </c>
      <c r="D8" s="274">
        <v>0</v>
      </c>
      <c r="E8" s="279"/>
      <c r="F8" s="274">
        <v>0</v>
      </c>
      <c r="G8" s="276" t="s">
        <v>485</v>
      </c>
      <c r="H8" s="277" t="s">
        <v>482</v>
      </c>
      <c r="I8" s="275">
        <f>'GRANT SUMMARY'!J23</f>
        <v>0</v>
      </c>
      <c r="J8" s="590"/>
      <c r="K8" s="590"/>
      <c r="L8" s="590"/>
      <c r="M8" s="278"/>
    </row>
    <row r="9" spans="1:13" s="86" customFormat="1" x14ac:dyDescent="0.25">
      <c r="A9" s="272"/>
      <c r="B9" s="272" t="s">
        <v>486</v>
      </c>
      <c r="C9" s="273" t="s">
        <v>487</v>
      </c>
      <c r="D9" s="274">
        <v>0</v>
      </c>
      <c r="E9" s="275">
        <f>(D9*2.44%)</f>
        <v>0</v>
      </c>
      <c r="F9" s="274">
        <v>0</v>
      </c>
      <c r="G9" s="276" t="s">
        <v>488</v>
      </c>
      <c r="H9" s="277" t="s">
        <v>482</v>
      </c>
      <c r="I9" s="275">
        <f>'GRANT SUMMARY'!J26</f>
        <v>0</v>
      </c>
      <c r="J9" s="590"/>
      <c r="K9" s="590"/>
      <c r="L9" s="590"/>
      <c r="M9" s="278"/>
    </row>
    <row r="10" spans="1:13" s="86" customFormat="1" x14ac:dyDescent="0.25">
      <c r="A10" s="272"/>
      <c r="B10" s="280" t="s">
        <v>489</v>
      </c>
      <c r="C10" s="273" t="s">
        <v>604</v>
      </c>
      <c r="D10" s="281">
        <f>E23</f>
        <v>0</v>
      </c>
      <c r="E10" s="279"/>
      <c r="F10" s="274">
        <v>0</v>
      </c>
      <c r="G10" s="276" t="s">
        <v>490</v>
      </c>
      <c r="H10" s="277" t="s">
        <v>482</v>
      </c>
      <c r="I10" s="275">
        <f>'GRANT SUMMARY'!J29</f>
        <v>0</v>
      </c>
      <c r="J10" s="591"/>
      <c r="K10" s="591"/>
      <c r="L10" s="591"/>
      <c r="M10" s="278"/>
    </row>
    <row r="11" spans="1:13" s="86" customFormat="1" x14ac:dyDescent="0.25">
      <c r="A11" s="272"/>
      <c r="B11" s="272" t="s">
        <v>492</v>
      </c>
      <c r="C11" s="273" t="s">
        <v>493</v>
      </c>
      <c r="D11" s="274">
        <v>0</v>
      </c>
      <c r="E11" s="279"/>
      <c r="F11" s="274">
        <v>0</v>
      </c>
      <c r="G11" s="276" t="s">
        <v>491</v>
      </c>
      <c r="H11" s="277" t="s">
        <v>489</v>
      </c>
      <c r="I11" s="275">
        <f>'GRANT SUMMARY'!J32</f>
        <v>0</v>
      </c>
      <c r="J11" s="371">
        <f>I11</f>
        <v>0</v>
      </c>
      <c r="K11" s="371">
        <f>L11-J11</f>
        <v>0</v>
      </c>
      <c r="L11" s="371">
        <f>D10+D28</f>
        <v>0</v>
      </c>
      <c r="M11" s="278"/>
    </row>
    <row r="12" spans="1:13" s="86" customFormat="1" x14ac:dyDescent="0.25">
      <c r="A12" s="272"/>
      <c r="B12" s="272" t="s">
        <v>492</v>
      </c>
      <c r="C12" s="282" t="s">
        <v>611</v>
      </c>
      <c r="D12" s="274">
        <v>0</v>
      </c>
      <c r="E12" s="279"/>
      <c r="F12" s="274">
        <v>0</v>
      </c>
      <c r="G12" s="276" t="s">
        <v>494</v>
      </c>
      <c r="H12" s="277" t="s">
        <v>495</v>
      </c>
      <c r="I12" s="275">
        <f>'GRANT SUMMARY'!J35</f>
        <v>0</v>
      </c>
      <c r="J12" s="371">
        <f t="shared" ref="J12:J17" si="0">I12</f>
        <v>0</v>
      </c>
      <c r="K12" s="371">
        <f t="shared" ref="K12:K17" si="1">L12-J12</f>
        <v>0</v>
      </c>
      <c r="L12" s="371">
        <f>D14+D16+D18+D32+D34+D35</f>
        <v>0</v>
      </c>
      <c r="M12" s="278"/>
    </row>
    <row r="13" spans="1:13" s="86" customFormat="1" ht="17.850000000000001" customHeight="1" x14ac:dyDescent="0.25">
      <c r="A13" s="272"/>
      <c r="B13" s="272" t="s">
        <v>498</v>
      </c>
      <c r="C13" s="273" t="s">
        <v>499</v>
      </c>
      <c r="D13" s="274">
        <v>0</v>
      </c>
      <c r="E13" s="279"/>
      <c r="F13" s="274">
        <v>0</v>
      </c>
      <c r="G13" s="283" t="s">
        <v>496</v>
      </c>
      <c r="H13" s="277" t="s">
        <v>497</v>
      </c>
      <c r="I13" s="275">
        <f>'GRANT SUMMARY'!J38</f>
        <v>0</v>
      </c>
      <c r="J13" s="371">
        <f t="shared" si="0"/>
        <v>0</v>
      </c>
      <c r="K13" s="371">
        <f t="shared" si="1"/>
        <v>0</v>
      </c>
      <c r="L13" s="371">
        <f>D11+D13+D18+D29+D31+D36</f>
        <v>0</v>
      </c>
      <c r="M13" s="278"/>
    </row>
    <row r="14" spans="1:13" s="86" customFormat="1" x14ac:dyDescent="0.25">
      <c r="A14" s="272"/>
      <c r="B14" s="272" t="s">
        <v>502</v>
      </c>
      <c r="C14" s="273" t="s">
        <v>503</v>
      </c>
      <c r="D14" s="274">
        <v>0</v>
      </c>
      <c r="E14" s="279"/>
      <c r="F14" s="274">
        <v>0</v>
      </c>
      <c r="G14" s="276" t="s">
        <v>500</v>
      </c>
      <c r="H14" s="277" t="s">
        <v>501</v>
      </c>
      <c r="I14" s="275">
        <f>'GRANT SUMMARY'!J41</f>
        <v>0</v>
      </c>
      <c r="J14" s="371">
        <f t="shared" si="0"/>
        <v>0</v>
      </c>
      <c r="K14" s="371">
        <f t="shared" si="1"/>
        <v>0</v>
      </c>
      <c r="L14" s="371">
        <f>D8</f>
        <v>0</v>
      </c>
      <c r="M14" s="278"/>
    </row>
    <row r="15" spans="1:13" s="86" customFormat="1" x14ac:dyDescent="0.25">
      <c r="A15" s="272"/>
      <c r="B15" s="272" t="s">
        <v>506</v>
      </c>
      <c r="C15" s="273" t="s">
        <v>468</v>
      </c>
      <c r="D15" s="274">
        <v>0</v>
      </c>
      <c r="E15" s="279"/>
      <c r="F15" s="279"/>
      <c r="G15" s="276" t="s">
        <v>504</v>
      </c>
      <c r="H15" s="277" t="s">
        <v>505</v>
      </c>
      <c r="I15" s="275">
        <f>'GRANT SUMMARY'!J44</f>
        <v>0</v>
      </c>
      <c r="J15" s="371">
        <f t="shared" si="0"/>
        <v>0</v>
      </c>
      <c r="K15" s="371">
        <f t="shared" si="1"/>
        <v>0</v>
      </c>
      <c r="L15" s="371"/>
      <c r="M15" s="278"/>
    </row>
    <row r="16" spans="1:13" s="86" customFormat="1" x14ac:dyDescent="0.25">
      <c r="A16" s="272"/>
      <c r="B16" s="272" t="s">
        <v>508</v>
      </c>
      <c r="C16" s="273" t="s">
        <v>509</v>
      </c>
      <c r="D16" s="274">
        <v>0</v>
      </c>
      <c r="E16" s="279"/>
      <c r="F16" s="274">
        <v>0</v>
      </c>
      <c r="G16" s="276" t="s">
        <v>507</v>
      </c>
      <c r="H16" s="277" t="s">
        <v>492</v>
      </c>
      <c r="I16" s="275">
        <f>'GRANT SUMMARY'!J47</f>
        <v>0</v>
      </c>
      <c r="J16" s="371">
        <f t="shared" si="0"/>
        <v>0</v>
      </c>
      <c r="K16" s="371">
        <f t="shared" si="1"/>
        <v>0</v>
      </c>
      <c r="L16" s="371"/>
      <c r="M16" s="278"/>
    </row>
    <row r="17" spans="1:13" s="86" customFormat="1" x14ac:dyDescent="0.25">
      <c r="A17" s="272"/>
      <c r="B17" s="272" t="s">
        <v>512</v>
      </c>
      <c r="C17" s="273" t="s">
        <v>513</v>
      </c>
      <c r="D17" s="274">
        <v>0</v>
      </c>
      <c r="E17" s="279"/>
      <c r="F17" s="274">
        <v>0</v>
      </c>
      <c r="G17" s="276" t="s">
        <v>510</v>
      </c>
      <c r="H17" s="277" t="s">
        <v>511</v>
      </c>
      <c r="I17" s="275">
        <f>'GRANT SUMMARY'!J50</f>
        <v>0</v>
      </c>
      <c r="J17" s="371">
        <f t="shared" si="0"/>
        <v>0</v>
      </c>
      <c r="K17" s="371">
        <f t="shared" si="1"/>
        <v>0</v>
      </c>
      <c r="L17" s="371"/>
      <c r="M17" s="278"/>
    </row>
    <row r="18" spans="1:13" s="86" customFormat="1" x14ac:dyDescent="0.25">
      <c r="A18" s="272"/>
      <c r="B18" s="272" t="s">
        <v>514</v>
      </c>
      <c r="C18" s="273" t="s">
        <v>515</v>
      </c>
      <c r="D18" s="274">
        <v>0</v>
      </c>
      <c r="E18" s="279"/>
      <c r="F18" s="274">
        <v>0</v>
      </c>
      <c r="G18" s="279"/>
      <c r="H18" s="284" t="s">
        <v>428</v>
      </c>
      <c r="I18" s="275">
        <f>SUM(I7:I17)</f>
        <v>0</v>
      </c>
      <c r="J18" s="372">
        <f>SUM(J7:J17)</f>
        <v>0</v>
      </c>
      <c r="K18" s="372">
        <f t="shared" ref="K18:L18" si="2">SUM(K7:K17)</f>
        <v>0</v>
      </c>
      <c r="L18" s="372">
        <f t="shared" si="2"/>
        <v>0</v>
      </c>
      <c r="M18" s="279"/>
    </row>
    <row r="19" spans="1:13" s="86" customFormat="1" ht="15.75" thickBot="1" x14ac:dyDescent="0.3">
      <c r="A19" s="272"/>
      <c r="B19" s="286"/>
      <c r="C19" s="286"/>
      <c r="D19" s="274">
        <v>0</v>
      </c>
      <c r="E19" s="279"/>
      <c r="F19" s="274">
        <v>0</v>
      </c>
      <c r="G19" s="285"/>
    </row>
    <row r="20" spans="1:13" s="86" customFormat="1" ht="15.75" thickBot="1" x14ac:dyDescent="0.3">
      <c r="A20" s="272"/>
      <c r="B20" s="286"/>
      <c r="C20" s="286"/>
      <c r="D20" s="274">
        <v>0</v>
      </c>
      <c r="E20" s="279"/>
      <c r="F20" s="274">
        <v>0</v>
      </c>
      <c r="G20" s="287" t="s">
        <v>516</v>
      </c>
      <c r="H20" s="585" t="s">
        <v>517</v>
      </c>
      <c r="I20" s="586"/>
      <c r="J20" s="368"/>
      <c r="K20" s="368"/>
      <c r="L20" s="368"/>
    </row>
    <row r="21" spans="1:13" s="86" customFormat="1" x14ac:dyDescent="0.25">
      <c r="A21" s="272"/>
      <c r="B21" s="286"/>
      <c r="C21" s="286"/>
      <c r="D21" s="274">
        <v>0</v>
      </c>
      <c r="E21" s="279"/>
      <c r="F21" s="274">
        <v>0</v>
      </c>
      <c r="G21" s="288" t="s">
        <v>518</v>
      </c>
      <c r="H21" s="587" t="s">
        <v>519</v>
      </c>
      <c r="I21" s="588"/>
      <c r="J21" s="369"/>
      <c r="K21" s="369"/>
      <c r="L21" s="369"/>
    </row>
    <row r="22" spans="1:13" s="86" customFormat="1" ht="15.75" thickBot="1" x14ac:dyDescent="0.3">
      <c r="A22" s="272"/>
      <c r="B22" s="286"/>
      <c r="C22" s="286"/>
      <c r="D22" s="274">
        <v>0</v>
      </c>
      <c r="E22" s="279"/>
      <c r="F22" s="274">
        <v>0</v>
      </c>
      <c r="G22" s="288" t="s">
        <v>520</v>
      </c>
      <c r="H22" s="289" t="s">
        <v>521</v>
      </c>
      <c r="I22" s="290"/>
      <c r="J22" s="369"/>
      <c r="K22" s="369"/>
      <c r="L22" s="369"/>
    </row>
    <row r="23" spans="1:13" s="86" customFormat="1" ht="15.75" thickBot="1" x14ac:dyDescent="0.3">
      <c r="A23" s="272"/>
      <c r="B23" s="272"/>
      <c r="C23" s="273" t="s">
        <v>428</v>
      </c>
      <c r="D23" s="292">
        <f>SUM(D7:D22)</f>
        <v>0</v>
      </c>
      <c r="E23" s="275">
        <f>ROUNDUP(E7+E9,0)</f>
        <v>0</v>
      </c>
      <c r="F23" s="275">
        <f>SUM(F7:F22)</f>
        <v>0</v>
      </c>
      <c r="G23" s="291" t="s">
        <v>522</v>
      </c>
      <c r="H23"/>
      <c r="I23"/>
      <c r="J23"/>
      <c r="K23"/>
      <c r="L23"/>
    </row>
    <row r="24" spans="1:13" s="86" customFormat="1" x14ac:dyDescent="0.25">
      <c r="A24" s="279"/>
      <c r="B24" s="279"/>
      <c r="C24" s="279"/>
      <c r="D24" s="279"/>
      <c r="E24" s="279"/>
      <c r="F24" s="279"/>
      <c r="H24" s="13"/>
      <c r="I24" s="13"/>
      <c r="J24" s="13"/>
      <c r="K24" s="13"/>
      <c r="L24" s="13"/>
    </row>
    <row r="25" spans="1:13" s="86" customFormat="1" x14ac:dyDescent="0.25">
      <c r="A25" s="293">
        <v>2021</v>
      </c>
      <c r="B25" s="272" t="s">
        <v>479</v>
      </c>
      <c r="C25" s="273" t="s">
        <v>480</v>
      </c>
      <c r="D25" s="274">
        <v>0</v>
      </c>
      <c r="E25" s="275">
        <f>D25*37.99%</f>
        <v>0</v>
      </c>
      <c r="F25" s="274">
        <v>0</v>
      </c>
      <c r="G25"/>
      <c r="H25"/>
    </row>
    <row r="26" spans="1:13" s="86" customFormat="1" x14ac:dyDescent="0.25">
      <c r="A26" s="272"/>
      <c r="B26" s="272" t="s">
        <v>483</v>
      </c>
      <c r="C26" s="273" t="s">
        <v>484</v>
      </c>
      <c r="D26" s="274">
        <v>0</v>
      </c>
      <c r="E26" s="279"/>
      <c r="F26" s="274">
        <v>0</v>
      </c>
      <c r="G26"/>
      <c r="H26"/>
    </row>
    <row r="27" spans="1:13" s="86" customFormat="1" x14ac:dyDescent="0.25">
      <c r="A27" s="272"/>
      <c r="B27" s="272" t="s">
        <v>486</v>
      </c>
      <c r="C27" s="273" t="s">
        <v>523</v>
      </c>
      <c r="D27" s="274">
        <v>0</v>
      </c>
      <c r="E27" s="275">
        <f>(D27*2.44%)</f>
        <v>0</v>
      </c>
      <c r="F27" s="274">
        <v>0</v>
      </c>
      <c r="G27"/>
      <c r="H27"/>
      <c r="I27"/>
      <c r="J27"/>
      <c r="K27"/>
      <c r="L27"/>
    </row>
    <row r="28" spans="1:13" x14ac:dyDescent="0.25">
      <c r="A28" s="272"/>
      <c r="B28" s="272" t="s">
        <v>489</v>
      </c>
      <c r="C28" s="273" t="s">
        <v>604</v>
      </c>
      <c r="D28" s="294">
        <f>E41</f>
        <v>0</v>
      </c>
      <c r="E28" s="279"/>
      <c r="F28" s="274">
        <v>0</v>
      </c>
      <c r="G28"/>
    </row>
    <row r="29" spans="1:13" x14ac:dyDescent="0.25">
      <c r="A29" s="272"/>
      <c r="B29" s="272" t="s">
        <v>492</v>
      </c>
      <c r="C29" s="273" t="s">
        <v>493</v>
      </c>
      <c r="D29" s="274">
        <v>0</v>
      </c>
      <c r="E29" s="279"/>
      <c r="F29" s="274">
        <v>0</v>
      </c>
      <c r="G29"/>
    </row>
    <row r="30" spans="1:13" x14ac:dyDescent="0.25">
      <c r="A30" s="272"/>
      <c r="B30" s="272" t="s">
        <v>492</v>
      </c>
      <c r="C30" s="282" t="s">
        <v>611</v>
      </c>
      <c r="D30" s="274">
        <v>0</v>
      </c>
      <c r="E30" s="279"/>
      <c r="F30" s="274">
        <v>0</v>
      </c>
      <c r="G30"/>
    </row>
    <row r="31" spans="1:13" x14ac:dyDescent="0.25">
      <c r="A31" s="272"/>
      <c r="B31" s="272" t="s">
        <v>498</v>
      </c>
      <c r="C31" s="273" t="s">
        <v>499</v>
      </c>
      <c r="D31" s="274">
        <v>0</v>
      </c>
      <c r="E31" s="279"/>
      <c r="F31" s="274">
        <v>0</v>
      </c>
      <c r="G31"/>
    </row>
    <row r="32" spans="1:13" x14ac:dyDescent="0.25">
      <c r="A32" s="272"/>
      <c r="B32" s="272" t="s">
        <v>502</v>
      </c>
      <c r="C32" s="273" t="s">
        <v>503</v>
      </c>
      <c r="D32" s="274">
        <v>0</v>
      </c>
      <c r="E32" s="279"/>
      <c r="F32" s="274">
        <v>0</v>
      </c>
    </row>
    <row r="33" spans="1:7" x14ac:dyDescent="0.25">
      <c r="A33" s="272"/>
      <c r="B33" s="272" t="s">
        <v>506</v>
      </c>
      <c r="C33" s="273" t="s">
        <v>468</v>
      </c>
      <c r="D33" s="274">
        <v>0</v>
      </c>
      <c r="E33" s="279"/>
      <c r="F33" s="274">
        <v>0</v>
      </c>
      <c r="G33" s="295"/>
    </row>
    <row r="34" spans="1:7" x14ac:dyDescent="0.25">
      <c r="A34" s="272"/>
      <c r="B34" s="272" t="s">
        <v>508</v>
      </c>
      <c r="C34" s="273" t="s">
        <v>509</v>
      </c>
      <c r="D34" s="274">
        <v>0</v>
      </c>
      <c r="E34" s="279"/>
      <c r="F34" s="274">
        <v>0</v>
      </c>
    </row>
    <row r="35" spans="1:7" x14ac:dyDescent="0.25">
      <c r="A35" s="272"/>
      <c r="B35" s="272" t="s">
        <v>512</v>
      </c>
      <c r="C35" s="273" t="s">
        <v>513</v>
      </c>
      <c r="D35" s="274">
        <v>0</v>
      </c>
      <c r="E35" s="279"/>
      <c r="F35" s="274">
        <v>0</v>
      </c>
    </row>
    <row r="36" spans="1:7" x14ac:dyDescent="0.25">
      <c r="A36" s="272"/>
      <c r="B36" s="272" t="s">
        <v>514</v>
      </c>
      <c r="C36" s="273" t="s">
        <v>524</v>
      </c>
      <c r="D36" s="274">
        <v>0</v>
      </c>
      <c r="E36" s="279"/>
      <c r="F36" s="274">
        <v>0</v>
      </c>
    </row>
    <row r="37" spans="1:7" x14ac:dyDescent="0.25">
      <c r="A37" s="272"/>
      <c r="B37" s="296"/>
      <c r="C37" s="297"/>
      <c r="D37" s="274">
        <v>0</v>
      </c>
      <c r="E37" s="279"/>
      <c r="F37" s="274">
        <v>0</v>
      </c>
    </row>
    <row r="38" spans="1:7" x14ac:dyDescent="0.25">
      <c r="A38" s="272"/>
      <c r="B38" s="296"/>
      <c r="C38" s="297"/>
      <c r="D38" s="274">
        <v>0</v>
      </c>
      <c r="E38" s="279"/>
      <c r="F38" s="274">
        <v>0</v>
      </c>
    </row>
    <row r="39" spans="1:7" x14ac:dyDescent="0.25">
      <c r="A39" s="272"/>
      <c r="B39" s="296"/>
      <c r="C39" s="297"/>
      <c r="D39" s="274">
        <v>0</v>
      </c>
      <c r="E39" s="279"/>
      <c r="F39" s="274">
        <v>0</v>
      </c>
    </row>
    <row r="40" spans="1:7" x14ac:dyDescent="0.25">
      <c r="A40" s="298"/>
      <c r="B40" s="296"/>
      <c r="C40" s="299"/>
      <c r="D40" s="274">
        <v>0</v>
      </c>
      <c r="E40" s="279"/>
      <c r="F40" s="274">
        <v>0</v>
      </c>
    </row>
    <row r="41" spans="1:7" ht="15.75" thickBot="1" x14ac:dyDescent="0.3">
      <c r="A41" s="279"/>
      <c r="B41" s="279"/>
      <c r="C41" s="300" t="s">
        <v>428</v>
      </c>
      <c r="D41" s="301">
        <f>SUM(D25:D40)</f>
        <v>0</v>
      </c>
      <c r="E41" s="275">
        <f>ROUNDUP(E25+E27,0)</f>
        <v>0</v>
      </c>
      <c r="F41" s="275">
        <f>SUM(F25:F40)</f>
        <v>0</v>
      </c>
    </row>
    <row r="42" spans="1:7" x14ac:dyDescent="0.25">
      <c r="C42" s="302" t="s">
        <v>525</v>
      </c>
      <c r="D42" s="303">
        <f>D23+D41</f>
        <v>0</v>
      </c>
    </row>
    <row r="43" spans="1:7" ht="15.75" thickBot="1" x14ac:dyDescent="0.3">
      <c r="C43" s="304" t="s">
        <v>526</v>
      </c>
      <c r="D43" s="305">
        <f>I18</f>
        <v>0</v>
      </c>
    </row>
    <row r="44" spans="1:7" ht="15.75" thickBot="1" x14ac:dyDescent="0.3">
      <c r="C44" s="306" t="s">
        <v>527</v>
      </c>
      <c r="D44" s="307">
        <f>D42-D43</f>
        <v>0</v>
      </c>
    </row>
    <row r="46" spans="1:7" x14ac:dyDescent="0.25">
      <c r="E46" s="308"/>
      <c r="F46" s="309"/>
    </row>
  </sheetData>
  <sheetProtection algorithmName="SHA-512" hashValue="aLW59gks2B8T9ORdf4P3lJzjVVQkhQcZIqv1plj7tPiQgZT3ZsS3ydnyoovXVYM3gT4H2sMISIZzo655KjsWQw==" saltValue="fhR5JHtQ/JVYyJQXKCdQgQ==" spinCount="100000" sheet="1" objects="1" scenarios="1"/>
  <mergeCells count="8">
    <mergeCell ref="J7:J10"/>
    <mergeCell ref="K7:K10"/>
    <mergeCell ref="L7:L10"/>
    <mergeCell ref="G2:H3"/>
    <mergeCell ref="A5:C5"/>
    <mergeCell ref="G5:I5"/>
    <mergeCell ref="H20:I20"/>
    <mergeCell ref="H21:I21"/>
  </mergeCells>
  <conditionalFormatting sqref="C44">
    <cfRule type="cellIs" dxfId="11" priority="11" operator="lessThan">
      <formula>-1</formula>
    </cfRule>
  </conditionalFormatting>
  <conditionalFormatting sqref="D44">
    <cfRule type="cellIs" dxfId="10" priority="9" operator="lessThan">
      <formula>-1</formula>
    </cfRule>
    <cfRule type="cellIs" dxfId="9" priority="10" operator="lessThan">
      <formula>-93550</formula>
    </cfRule>
  </conditionalFormatting>
  <conditionalFormatting sqref="B19:C22">
    <cfRule type="expression" dxfId="8" priority="8">
      <formula>AND(#REF!&gt;0, B19="Select One")</formula>
    </cfRule>
  </conditionalFormatting>
  <conditionalFormatting sqref="D10">
    <cfRule type="expression" dxfId="7" priority="5">
      <formula>AND(B10&gt;0, D10="Select One")</formula>
    </cfRule>
  </conditionalFormatting>
  <conditionalFormatting sqref="D10">
    <cfRule type="expression" dxfId="6" priority="6" stopIfTrue="1">
      <formula>AND($P10&gt;0,#REF!="")</formula>
    </cfRule>
  </conditionalFormatting>
  <conditionalFormatting sqref="D6">
    <cfRule type="expression" dxfId="5" priority="3">
      <formula>AND(B6&gt;0, D6="Select One")</formula>
    </cfRule>
  </conditionalFormatting>
  <conditionalFormatting sqref="D6">
    <cfRule type="expression" dxfId="4" priority="4" stopIfTrue="1">
      <formula>AND($P6&gt;0,#REF!="")</formula>
    </cfRule>
  </conditionalFormatting>
  <conditionalFormatting sqref="D5">
    <cfRule type="expression" dxfId="3" priority="1">
      <formula>AND(B5&gt;0, D5="Select One")</formula>
    </cfRule>
  </conditionalFormatting>
  <conditionalFormatting sqref="D5">
    <cfRule type="expression" dxfId="2" priority="2" stopIfTrue="1">
      <formula>AND($P5&gt;0,#REF!="")</formula>
    </cfRule>
  </conditionalFormatting>
  <conditionalFormatting sqref="C19:C22">
    <cfRule type="expression" dxfId="1" priority="24">
      <formula>AND(A19&gt;0, C19="")</formula>
    </cfRule>
  </conditionalFormatting>
  <conditionalFormatting sqref="B19:B22">
    <cfRule type="expression" dxfId="0" priority="26">
      <formula>AND(#REF!&gt;0, B19="")</formula>
    </cfRule>
  </conditionalFormatting>
  <hyperlinks>
    <hyperlink ref="E5" r:id="rId1" display="https://www.macomptroller.org/fiscal-year-updates" xr:uid="{00000000-0004-0000-2500-000000000000}"/>
    <hyperlink ref="G2" r:id="rId2" display="Expenditure Classification Handbook" xr:uid="{00000000-0004-0000-2500-000001000000}"/>
  </hyperlinks>
  <pageMargins left="0.7" right="0.7" top="0.75" bottom="0.75" header="0.3" footer="0.3"/>
  <pageSetup orientation="portrait" horizontalDpi="1200" verticalDpi="1200" r:id="rId3"/>
  <drawing r:id="rId4"/>
  <legacyDrawing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3"/>
  <dimension ref="A1:H31"/>
  <sheetViews>
    <sheetView showGridLines="0" zoomScaleNormal="100" workbookViewId="0"/>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Budget'!N87</f>
        <v>0</v>
      </c>
      <c r="E10" s="21"/>
    </row>
    <row r="11" spans="1:8" x14ac:dyDescent="0.2">
      <c r="A11" s="24"/>
      <c r="B11" s="26" t="s">
        <v>106</v>
      </c>
      <c r="C11" s="40">
        <v>2.18E-2</v>
      </c>
      <c r="D11" s="232">
        <f>Cover!C15</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X107"/>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8" width="11.85546875" style="11" customWidth="1"/>
    <col min="9" max="9" width="12.85546875" style="11" bestFit="1" customWidth="1"/>
    <col min="10"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15.7109375" hidden="1" customWidth="1"/>
    <col min="21" max="21" width="27.5703125" hidden="1" customWidth="1"/>
    <col min="22" max="22" width="4.28515625" customWidth="1"/>
    <col min="23" max="23" width="9.140625" hidden="1" customWidth="1"/>
    <col min="24" max="24" width="10.5703125" hidden="1" customWidth="1"/>
  </cols>
  <sheetData>
    <row r="1" spans="1:22" x14ac:dyDescent="0.3">
      <c r="A1" s="114"/>
      <c r="B1" s="114"/>
      <c r="C1" s="114"/>
      <c r="D1" s="114"/>
      <c r="E1" s="114"/>
      <c r="F1" s="114"/>
      <c r="G1" s="114"/>
      <c r="H1" s="114"/>
      <c r="I1" s="114"/>
      <c r="J1" s="114"/>
      <c r="K1" s="114"/>
      <c r="L1" s="114"/>
      <c r="M1" s="114"/>
      <c r="N1" s="114"/>
      <c r="O1" s="114"/>
      <c r="P1" s="114"/>
      <c r="Q1" s="114"/>
      <c r="R1" s="114"/>
      <c r="S1" s="114"/>
      <c r="T1" s="114"/>
      <c r="U1" s="114"/>
      <c r="V1" s="114"/>
    </row>
    <row r="2" spans="1:22"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row>
    <row r="3" spans="1:22" ht="29.45" customHeight="1" x14ac:dyDescent="0.3">
      <c r="A3" s="114"/>
      <c r="B3" s="404" t="s">
        <v>367</v>
      </c>
      <c r="C3" s="405"/>
      <c r="D3" s="405"/>
      <c r="E3" s="405"/>
      <c r="F3" s="405"/>
      <c r="G3" s="405"/>
      <c r="H3" s="405"/>
      <c r="I3" s="405"/>
      <c r="J3" s="405"/>
      <c r="K3" s="405"/>
      <c r="L3" s="405"/>
      <c r="M3" s="405"/>
      <c r="N3" s="405"/>
      <c r="O3" s="405"/>
      <c r="P3" s="405"/>
      <c r="Q3" s="405"/>
      <c r="R3" s="406"/>
      <c r="S3" s="114"/>
      <c r="T3" s="114"/>
      <c r="U3" s="114"/>
      <c r="V3" s="114"/>
    </row>
    <row r="4" spans="1:22"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row>
    <row r="5" spans="1:22" ht="21" customHeight="1" x14ac:dyDescent="0.3">
      <c r="A5" s="114"/>
      <c r="B5" s="420" t="s">
        <v>421</v>
      </c>
      <c r="C5" s="421"/>
      <c r="D5" s="422"/>
      <c r="E5" s="113">
        <f>Cover!C8</f>
        <v>0</v>
      </c>
      <c r="F5" s="114"/>
      <c r="G5" s="114"/>
      <c r="H5" s="114"/>
      <c r="I5" s="114"/>
      <c r="J5" s="114"/>
      <c r="K5" s="114"/>
      <c r="L5" s="114"/>
      <c r="M5" s="114"/>
      <c r="N5" s="114"/>
      <c r="O5" s="114"/>
      <c r="P5" s="114"/>
      <c r="Q5" s="114"/>
      <c r="R5" s="114"/>
      <c r="S5" s="114"/>
      <c r="T5" s="114"/>
      <c r="U5" s="114"/>
      <c r="V5" s="114"/>
    </row>
    <row r="6" spans="1:22" ht="8.25" customHeight="1" x14ac:dyDescent="0.3">
      <c r="A6" s="114"/>
      <c r="B6" s="114"/>
      <c r="C6" s="114"/>
      <c r="E6" s="114"/>
      <c r="F6" s="114"/>
      <c r="G6" s="114"/>
      <c r="H6" s="114"/>
      <c r="I6" s="114"/>
      <c r="J6" s="114"/>
      <c r="K6" s="114"/>
      <c r="L6" s="114"/>
      <c r="M6" s="114"/>
      <c r="N6" s="114"/>
      <c r="O6" s="114"/>
      <c r="P6" s="114"/>
      <c r="Q6" s="114"/>
      <c r="R6" s="114"/>
      <c r="S6" s="114"/>
      <c r="T6" s="114"/>
      <c r="U6" s="114"/>
      <c r="V6" s="114"/>
    </row>
    <row r="7" spans="1:22" ht="21" customHeight="1" x14ac:dyDescent="0.3">
      <c r="A7" s="114"/>
      <c r="B7" s="420" t="s">
        <v>422</v>
      </c>
      <c r="C7" s="421"/>
      <c r="D7" s="422"/>
      <c r="E7" s="113">
        <f>Cover!C11</f>
        <v>0</v>
      </c>
      <c r="F7" s="114"/>
      <c r="G7" s="114"/>
      <c r="H7" s="114"/>
      <c r="I7" s="114"/>
      <c r="J7" s="114"/>
      <c r="K7" s="114"/>
      <c r="L7" s="114"/>
      <c r="M7" s="114"/>
      <c r="N7" s="114"/>
      <c r="O7" s="114"/>
      <c r="P7" s="114"/>
      <c r="Q7" s="114"/>
      <c r="R7" s="114"/>
      <c r="S7" s="114"/>
      <c r="T7" s="114"/>
      <c r="U7" s="114"/>
      <c r="V7" s="114"/>
    </row>
    <row r="8" spans="1:22" ht="8.25" customHeight="1" x14ac:dyDescent="0.3">
      <c r="A8" s="114"/>
      <c r="B8" s="114"/>
      <c r="C8" s="114"/>
      <c r="E8" s="114"/>
      <c r="F8" s="114"/>
      <c r="G8" s="114"/>
      <c r="H8" s="114"/>
      <c r="I8" s="114"/>
      <c r="J8" s="114"/>
      <c r="K8" s="114"/>
      <c r="L8" s="114"/>
      <c r="M8" s="114"/>
      <c r="N8" s="114"/>
      <c r="O8" s="114"/>
      <c r="P8" s="114"/>
      <c r="Q8" s="114"/>
      <c r="R8" s="114"/>
      <c r="S8" s="114"/>
      <c r="T8" s="114"/>
      <c r="U8" s="114"/>
      <c r="V8" s="114"/>
    </row>
    <row r="9" spans="1:22" ht="21" customHeight="1" x14ac:dyDescent="0.3">
      <c r="A9" s="114"/>
      <c r="B9" s="420" t="s">
        <v>423</v>
      </c>
      <c r="C9" s="421"/>
      <c r="D9" s="422"/>
      <c r="E9" s="113">
        <f>E5+E7</f>
        <v>0</v>
      </c>
      <c r="F9" s="114"/>
      <c r="G9" s="114"/>
      <c r="H9" s="114"/>
      <c r="I9" s="114"/>
      <c r="J9" s="114"/>
      <c r="K9" s="114"/>
      <c r="L9" s="114"/>
      <c r="M9" s="114"/>
      <c r="N9" s="114"/>
      <c r="O9" s="114"/>
      <c r="P9" s="114"/>
      <c r="Q9" s="114"/>
      <c r="R9" s="114"/>
      <c r="S9" s="114"/>
      <c r="T9" s="114"/>
      <c r="U9" s="114"/>
      <c r="V9" s="114"/>
    </row>
    <row r="10" spans="1:22" ht="8.25" customHeight="1" x14ac:dyDescent="0.3">
      <c r="A10" s="114"/>
      <c r="B10" s="114"/>
      <c r="C10" s="114"/>
      <c r="D10" s="114"/>
      <c r="E10" s="114"/>
      <c r="F10" s="114"/>
      <c r="G10" s="114"/>
      <c r="H10" s="114"/>
      <c r="I10" s="114"/>
      <c r="J10" s="114"/>
      <c r="K10" s="114"/>
      <c r="L10" s="114"/>
      <c r="M10" s="114"/>
      <c r="N10" s="114"/>
      <c r="O10" s="114"/>
      <c r="P10" s="114"/>
      <c r="Q10" s="114"/>
      <c r="R10" s="114"/>
      <c r="S10" s="114"/>
      <c r="T10" s="114"/>
      <c r="U10" s="114"/>
      <c r="V10" s="114"/>
    </row>
    <row r="11" spans="1:22" x14ac:dyDescent="0.3">
      <c r="A11" s="114"/>
      <c r="B11" s="407" t="s">
        <v>120</v>
      </c>
      <c r="C11" s="407"/>
      <c r="D11" s="245"/>
      <c r="E11" s="114"/>
      <c r="F11" s="114"/>
      <c r="G11" s="114"/>
      <c r="H11" s="114"/>
      <c r="I11" s="114"/>
      <c r="J11" s="114"/>
      <c r="K11" s="114"/>
      <c r="L11" s="114"/>
      <c r="M11" s="114"/>
      <c r="N11" s="114"/>
      <c r="O11" s="114"/>
      <c r="P11" s="114"/>
      <c r="Q11" s="114"/>
      <c r="R11" s="114"/>
      <c r="S11" s="114"/>
      <c r="T11" s="114"/>
      <c r="U11" s="114"/>
      <c r="V11" s="114"/>
    </row>
    <row r="12" spans="1:22" ht="9" customHeight="1" x14ac:dyDescent="0.3">
      <c r="A12" s="114"/>
      <c r="B12" s="114"/>
      <c r="C12" s="114"/>
      <c r="D12" s="114"/>
      <c r="E12" s="114"/>
      <c r="F12" s="114"/>
      <c r="G12" s="114"/>
      <c r="H12" s="114"/>
      <c r="I12" s="114"/>
      <c r="J12" s="114"/>
      <c r="K12" s="114"/>
      <c r="L12" s="114"/>
      <c r="M12" s="114"/>
      <c r="N12" s="114"/>
      <c r="O12" s="114"/>
      <c r="P12" s="114"/>
      <c r="Q12" s="114"/>
      <c r="R12" s="114"/>
      <c r="S12" s="114"/>
      <c r="T12" s="114"/>
      <c r="U12" s="114"/>
      <c r="V12" s="114"/>
    </row>
    <row r="13" spans="1:22" ht="15.75" customHeight="1" x14ac:dyDescent="0.3">
      <c r="A13" s="114"/>
      <c r="B13" s="408" t="s">
        <v>45</v>
      </c>
      <c r="C13" s="409"/>
      <c r="D13" s="409"/>
      <c r="E13" s="409"/>
      <c r="F13" s="409"/>
      <c r="G13" s="409"/>
      <c r="H13" s="409"/>
      <c r="I13" s="409"/>
      <c r="J13" s="409"/>
      <c r="K13" s="409"/>
      <c r="L13" s="409"/>
      <c r="M13" s="409"/>
      <c r="N13" s="409"/>
      <c r="O13" s="409"/>
      <c r="P13" s="409"/>
      <c r="Q13" s="409"/>
      <c r="R13" s="410"/>
      <c r="S13" s="114"/>
      <c r="T13" s="114"/>
      <c r="U13" s="114"/>
      <c r="V13" s="114"/>
    </row>
    <row r="14" spans="1:22" ht="42.75" x14ac:dyDescent="0.3">
      <c r="A14" s="114"/>
      <c r="B14" s="417" t="s">
        <v>46</v>
      </c>
      <c r="C14" s="418"/>
      <c r="D14" s="417" t="s">
        <v>47</v>
      </c>
      <c r="E14" s="419"/>
      <c r="F14" s="419"/>
      <c r="G14" s="418"/>
      <c r="H14" s="118" t="s">
        <v>115</v>
      </c>
      <c r="I14" s="118" t="s">
        <v>117</v>
      </c>
      <c r="J14" s="118" t="s">
        <v>118</v>
      </c>
      <c r="K14" s="118"/>
      <c r="L14" s="119" t="s">
        <v>48</v>
      </c>
      <c r="M14" s="119" t="s">
        <v>49</v>
      </c>
      <c r="N14" s="119" t="s">
        <v>1</v>
      </c>
      <c r="O14" s="119" t="s">
        <v>76</v>
      </c>
      <c r="P14" s="119" t="s">
        <v>4</v>
      </c>
      <c r="Q14" s="119" t="s">
        <v>119</v>
      </c>
      <c r="R14" s="119" t="s">
        <v>50</v>
      </c>
      <c r="S14" s="114"/>
      <c r="T14" s="114"/>
      <c r="U14" s="114"/>
      <c r="V14" s="114"/>
    </row>
    <row r="15" spans="1:22" s="13" customFormat="1" ht="78.599999999999994" customHeight="1" x14ac:dyDescent="0.3">
      <c r="A15" s="114"/>
      <c r="B15" s="391"/>
      <c r="C15" s="392"/>
      <c r="D15" s="393"/>
      <c r="E15" s="394"/>
      <c r="F15" s="394"/>
      <c r="G15" s="395"/>
      <c r="H15" s="120"/>
      <c r="I15" s="120"/>
      <c r="J15" s="120"/>
      <c r="K15" s="118"/>
      <c r="L15" s="121"/>
      <c r="M15" s="122"/>
      <c r="N15" s="361" t="e">
        <f>L15/$D$11</f>
        <v>#DIV/0!</v>
      </c>
      <c r="O15" s="124">
        <f>L15*M15</f>
        <v>0</v>
      </c>
      <c r="P15" s="125"/>
      <c r="Q15" s="124">
        <f>O15*P15</f>
        <v>0</v>
      </c>
      <c r="R15" s="126">
        <f>ROUND(O15,0)</f>
        <v>0</v>
      </c>
      <c r="S15" s="114"/>
      <c r="T15" s="114"/>
      <c r="U15" s="114"/>
      <c r="V15" s="114"/>
    </row>
    <row r="16" spans="1:22" s="13" customFormat="1" ht="78.599999999999994" customHeight="1" x14ac:dyDescent="0.3">
      <c r="A16" s="114"/>
      <c r="B16" s="391"/>
      <c r="C16" s="392"/>
      <c r="D16" s="393"/>
      <c r="E16" s="394"/>
      <c r="F16" s="394"/>
      <c r="G16" s="395"/>
      <c r="H16" s="120"/>
      <c r="I16" s="120"/>
      <c r="J16" s="120"/>
      <c r="K16" s="118"/>
      <c r="L16" s="121"/>
      <c r="M16" s="122"/>
      <c r="N16" s="361" t="e">
        <f t="shared" ref="N16:N18" si="0">L16/$D$11</f>
        <v>#DIV/0!</v>
      </c>
      <c r="O16" s="124">
        <f>L16*M16</f>
        <v>0</v>
      </c>
      <c r="P16" s="125"/>
      <c r="Q16" s="124">
        <f>O16*P16</f>
        <v>0</v>
      </c>
      <c r="R16" s="126">
        <f t="shared" ref="R16:R18" si="1">ROUND(O16,0)</f>
        <v>0</v>
      </c>
      <c r="S16" s="114"/>
      <c r="T16" s="114"/>
      <c r="U16" s="114"/>
      <c r="V16" s="114"/>
    </row>
    <row r="17" spans="1:24" s="13" customFormat="1" ht="78.599999999999994" customHeight="1" x14ac:dyDescent="0.3">
      <c r="A17" s="114"/>
      <c r="B17" s="391"/>
      <c r="C17" s="392"/>
      <c r="D17" s="393"/>
      <c r="E17" s="394"/>
      <c r="F17" s="394"/>
      <c r="G17" s="395"/>
      <c r="H17" s="358"/>
      <c r="I17" s="358"/>
      <c r="J17" s="358"/>
      <c r="K17" s="354"/>
      <c r="L17" s="121"/>
      <c r="M17" s="122"/>
      <c r="N17" s="361" t="e">
        <f t="shared" ref="N17" si="2">L17/$D$11</f>
        <v>#DIV/0!</v>
      </c>
      <c r="O17" s="124">
        <f>L17*M17</f>
        <v>0</v>
      </c>
      <c r="P17" s="125"/>
      <c r="Q17" s="124">
        <f>O17*P17</f>
        <v>0</v>
      </c>
      <c r="R17" s="126">
        <f t="shared" ref="R17" si="3">ROUND(O17,0)</f>
        <v>0</v>
      </c>
      <c r="S17" s="114"/>
      <c r="T17" s="114"/>
      <c r="U17" s="114"/>
      <c r="V17" s="114"/>
    </row>
    <row r="18" spans="1:24" s="13" customFormat="1" ht="78.599999999999994" customHeight="1" x14ac:dyDescent="0.3">
      <c r="A18" s="114"/>
      <c r="B18" s="391"/>
      <c r="C18" s="392"/>
      <c r="D18" s="393"/>
      <c r="E18" s="394"/>
      <c r="F18" s="394"/>
      <c r="G18" s="395"/>
      <c r="H18" s="120"/>
      <c r="I18" s="120"/>
      <c r="J18" s="120"/>
      <c r="K18" s="118"/>
      <c r="L18" s="121"/>
      <c r="M18" s="122"/>
      <c r="N18" s="361" t="e">
        <f t="shared" si="0"/>
        <v>#DIV/0!</v>
      </c>
      <c r="O18" s="124">
        <f>L18*M18</f>
        <v>0</v>
      </c>
      <c r="P18" s="125"/>
      <c r="Q18" s="124">
        <f>O18*P18</f>
        <v>0</v>
      </c>
      <c r="R18" s="126">
        <f t="shared" si="1"/>
        <v>0</v>
      </c>
      <c r="S18" s="114"/>
      <c r="T18" s="114" t="s">
        <v>385</v>
      </c>
      <c r="U18" s="114"/>
      <c r="V18" s="114"/>
    </row>
    <row r="19" spans="1:24" ht="18.600000000000001" customHeight="1" x14ac:dyDescent="0.3">
      <c r="A19" s="114"/>
      <c r="B19" s="411" t="s">
        <v>361</v>
      </c>
      <c r="C19" s="412"/>
      <c r="D19" s="412"/>
      <c r="E19" s="412"/>
      <c r="F19" s="412"/>
      <c r="G19" s="412"/>
      <c r="H19" s="412"/>
      <c r="I19" s="412"/>
      <c r="J19" s="412"/>
      <c r="K19" s="412"/>
      <c r="L19" s="412"/>
      <c r="M19" s="412"/>
      <c r="N19" s="412"/>
      <c r="O19" s="412"/>
      <c r="P19" s="413"/>
      <c r="Q19" s="116">
        <f>SUM(Q15:Q18)</f>
        <v>0</v>
      </c>
      <c r="R19" s="128">
        <f>SUM(R15:R18)</f>
        <v>0</v>
      </c>
      <c r="S19" s="114"/>
      <c r="T19" s="114">
        <f>R19+Q19</f>
        <v>0</v>
      </c>
      <c r="U19" s="114"/>
      <c r="V19" s="114"/>
      <c r="W19" s="183"/>
      <c r="X19" s="183">
        <f>R19</f>
        <v>0</v>
      </c>
    </row>
    <row r="20" spans="1:24" ht="15.75" customHeight="1" x14ac:dyDescent="0.3">
      <c r="A20" s="114"/>
      <c r="B20" s="408" t="s">
        <v>51</v>
      </c>
      <c r="C20" s="409"/>
      <c r="D20" s="409"/>
      <c r="E20" s="409"/>
      <c r="F20" s="409"/>
      <c r="G20" s="409"/>
      <c r="H20" s="409"/>
      <c r="I20" s="409"/>
      <c r="J20" s="409"/>
      <c r="K20" s="409"/>
      <c r="L20" s="409"/>
      <c r="M20" s="409"/>
      <c r="N20" s="409"/>
      <c r="O20" s="409"/>
      <c r="P20" s="409"/>
      <c r="Q20" s="409"/>
      <c r="R20" s="410"/>
      <c r="S20" s="114"/>
      <c r="T20" s="114"/>
      <c r="U20" s="114"/>
      <c r="V20" s="114"/>
    </row>
    <row r="21" spans="1:24" ht="66" customHeight="1" x14ac:dyDescent="0.3">
      <c r="A21" s="114"/>
      <c r="B21" s="417" t="s">
        <v>46</v>
      </c>
      <c r="C21" s="418"/>
      <c r="D21" s="414" t="s">
        <v>52</v>
      </c>
      <c r="E21" s="415"/>
      <c r="F21" s="415"/>
      <c r="G21" s="416"/>
      <c r="H21" s="119" t="s">
        <v>115</v>
      </c>
      <c r="I21" s="118" t="s">
        <v>117</v>
      </c>
      <c r="J21" s="118" t="s">
        <v>118</v>
      </c>
      <c r="K21" s="127" t="s">
        <v>116</v>
      </c>
      <c r="L21" s="119" t="s">
        <v>48</v>
      </c>
      <c r="M21" s="119" t="s">
        <v>49</v>
      </c>
      <c r="N21" s="119" t="s">
        <v>1</v>
      </c>
      <c r="O21" s="119" t="s">
        <v>76</v>
      </c>
      <c r="P21" s="119" t="s">
        <v>4</v>
      </c>
      <c r="Q21" s="119" t="s">
        <v>36</v>
      </c>
      <c r="R21" s="119" t="s">
        <v>121</v>
      </c>
      <c r="S21" s="114"/>
      <c r="T21" s="114"/>
      <c r="U21" s="114"/>
      <c r="V21" s="114"/>
    </row>
    <row r="22" spans="1:24" s="13" customFormat="1" ht="60" customHeight="1" x14ac:dyDescent="0.3">
      <c r="A22" s="114"/>
      <c r="B22" s="391"/>
      <c r="C22" s="392"/>
      <c r="D22" s="393"/>
      <c r="E22" s="394"/>
      <c r="F22" s="394"/>
      <c r="G22" s="395"/>
      <c r="H22" s="120"/>
      <c r="I22" s="120"/>
      <c r="J22" s="120"/>
      <c r="K22" s="120"/>
      <c r="L22" s="121"/>
      <c r="M22" s="122"/>
      <c r="N22" s="361" t="e">
        <f t="shared" ref="N22:N36" si="4">L22/$D$11</f>
        <v>#DIV/0!</v>
      </c>
      <c r="O22" s="124">
        <f t="shared" ref="O22:O36" si="5">L22*M22</f>
        <v>0</v>
      </c>
      <c r="P22" s="125"/>
      <c r="Q22" s="129">
        <f t="shared" ref="Q22" si="6">O22*P22</f>
        <v>0</v>
      </c>
      <c r="R22" s="126">
        <f t="shared" ref="R22" si="7">ROUND(O22,0)</f>
        <v>0</v>
      </c>
      <c r="S22" s="114"/>
      <c r="T22" s="114"/>
      <c r="U22" s="114"/>
      <c r="V22" s="114"/>
    </row>
    <row r="23" spans="1:24" s="13" customFormat="1" ht="60" customHeight="1" x14ac:dyDescent="0.3">
      <c r="A23" s="114"/>
      <c r="B23" s="391"/>
      <c r="C23" s="392"/>
      <c r="D23" s="393"/>
      <c r="E23" s="394"/>
      <c r="F23" s="394"/>
      <c r="G23" s="395"/>
      <c r="H23" s="358"/>
      <c r="I23" s="358"/>
      <c r="J23" s="358"/>
      <c r="K23" s="358"/>
      <c r="L23" s="121"/>
      <c r="M23" s="122"/>
      <c r="N23" s="361" t="e">
        <f t="shared" ref="N23:N27" si="8">L23/$D$11</f>
        <v>#DIV/0!</v>
      </c>
      <c r="O23" s="124">
        <f t="shared" si="5"/>
        <v>0</v>
      </c>
      <c r="P23" s="125"/>
      <c r="Q23" s="129">
        <f t="shared" ref="Q23:Q36" si="9">O23*P23</f>
        <v>0</v>
      </c>
      <c r="R23" s="126">
        <f>ROUND(O23,0)</f>
        <v>0</v>
      </c>
      <c r="S23" s="114"/>
      <c r="T23" s="114"/>
      <c r="U23" s="114"/>
      <c r="V23" s="114"/>
    </row>
    <row r="24" spans="1:24" s="13" customFormat="1" ht="60" customHeight="1" x14ac:dyDescent="0.3">
      <c r="A24" s="114"/>
      <c r="B24" s="349"/>
      <c r="C24" s="350"/>
      <c r="D24" s="351"/>
      <c r="E24" s="352"/>
      <c r="F24" s="352"/>
      <c r="G24" s="353"/>
      <c r="H24" s="358"/>
      <c r="I24" s="358"/>
      <c r="J24" s="358"/>
      <c r="K24" s="358"/>
      <c r="L24" s="121"/>
      <c r="M24" s="122"/>
      <c r="N24" s="361" t="e">
        <f t="shared" si="8"/>
        <v>#DIV/0!</v>
      </c>
      <c r="O24" s="124">
        <f t="shared" si="5"/>
        <v>0</v>
      </c>
      <c r="P24" s="125"/>
      <c r="Q24" s="129">
        <f t="shared" si="9"/>
        <v>0</v>
      </c>
      <c r="R24" s="126">
        <f t="shared" ref="R24:R36" si="10">ROUND(O24,0)</f>
        <v>0</v>
      </c>
      <c r="S24" s="114"/>
      <c r="T24" s="114"/>
      <c r="U24" s="114"/>
      <c r="V24" s="114"/>
    </row>
    <row r="25" spans="1:24" s="13" customFormat="1" ht="60" customHeight="1" x14ac:dyDescent="0.3">
      <c r="A25" s="114"/>
      <c r="B25" s="391"/>
      <c r="C25" s="392"/>
      <c r="D25" s="393"/>
      <c r="E25" s="394"/>
      <c r="F25" s="394"/>
      <c r="G25" s="395"/>
      <c r="H25" s="358"/>
      <c r="I25" s="358"/>
      <c r="J25" s="358"/>
      <c r="K25" s="358"/>
      <c r="L25" s="121"/>
      <c r="M25" s="122"/>
      <c r="N25" s="361" t="e">
        <f t="shared" si="8"/>
        <v>#DIV/0!</v>
      </c>
      <c r="O25" s="124">
        <f t="shared" si="5"/>
        <v>0</v>
      </c>
      <c r="P25" s="125"/>
      <c r="Q25" s="129">
        <f t="shared" si="9"/>
        <v>0</v>
      </c>
      <c r="R25" s="126">
        <f t="shared" si="10"/>
        <v>0</v>
      </c>
      <c r="S25" s="114"/>
      <c r="T25" s="114"/>
      <c r="U25" s="114"/>
      <c r="V25" s="114"/>
    </row>
    <row r="26" spans="1:24" s="13" customFormat="1" ht="60" customHeight="1" x14ac:dyDescent="0.3">
      <c r="A26" s="114"/>
      <c r="B26" s="391"/>
      <c r="C26" s="392"/>
      <c r="D26" s="393"/>
      <c r="E26" s="394"/>
      <c r="F26" s="394"/>
      <c r="G26" s="395"/>
      <c r="H26" s="358"/>
      <c r="I26" s="358"/>
      <c r="J26" s="358"/>
      <c r="K26" s="358"/>
      <c r="L26" s="121"/>
      <c r="M26" s="122"/>
      <c r="N26" s="361" t="e">
        <f t="shared" si="8"/>
        <v>#DIV/0!</v>
      </c>
      <c r="O26" s="124">
        <f t="shared" si="5"/>
        <v>0</v>
      </c>
      <c r="P26" s="125"/>
      <c r="Q26" s="129">
        <f t="shared" si="9"/>
        <v>0</v>
      </c>
      <c r="R26" s="126">
        <f t="shared" si="10"/>
        <v>0</v>
      </c>
      <c r="S26" s="114"/>
      <c r="T26" s="114"/>
      <c r="U26" s="114"/>
      <c r="V26" s="114"/>
    </row>
    <row r="27" spans="1:24" s="13" customFormat="1" ht="60" customHeight="1" x14ac:dyDescent="0.3">
      <c r="A27" s="114"/>
      <c r="B27" s="391"/>
      <c r="C27" s="392"/>
      <c r="D27" s="393"/>
      <c r="E27" s="394"/>
      <c r="F27" s="394"/>
      <c r="G27" s="395"/>
      <c r="H27" s="358"/>
      <c r="I27" s="358"/>
      <c r="J27" s="358"/>
      <c r="K27" s="358"/>
      <c r="L27" s="121"/>
      <c r="M27" s="122"/>
      <c r="N27" s="361" t="e">
        <f t="shared" si="8"/>
        <v>#DIV/0!</v>
      </c>
      <c r="O27" s="124">
        <f t="shared" si="5"/>
        <v>0</v>
      </c>
      <c r="P27" s="125"/>
      <c r="Q27" s="129">
        <f t="shared" si="9"/>
        <v>0</v>
      </c>
      <c r="R27" s="126">
        <f t="shared" si="10"/>
        <v>0</v>
      </c>
      <c r="S27" s="114"/>
      <c r="T27" s="114"/>
      <c r="U27" s="114"/>
      <c r="V27" s="114"/>
    </row>
    <row r="28" spans="1:24" s="13" customFormat="1" ht="60" customHeight="1" x14ac:dyDescent="0.3">
      <c r="A28" s="114"/>
      <c r="B28" s="391"/>
      <c r="C28" s="392"/>
      <c r="D28" s="393"/>
      <c r="E28" s="394"/>
      <c r="F28" s="394"/>
      <c r="G28" s="395"/>
      <c r="H28" s="120"/>
      <c r="I28" s="120"/>
      <c r="J28" s="120"/>
      <c r="K28" s="120"/>
      <c r="L28" s="121"/>
      <c r="M28" s="122"/>
      <c r="N28" s="361" t="e">
        <f t="shared" si="4"/>
        <v>#DIV/0!</v>
      </c>
      <c r="O28" s="124">
        <f t="shared" si="5"/>
        <v>0</v>
      </c>
      <c r="P28" s="125"/>
      <c r="Q28" s="129">
        <f t="shared" si="9"/>
        <v>0</v>
      </c>
      <c r="R28" s="126">
        <f t="shared" si="10"/>
        <v>0</v>
      </c>
      <c r="S28" s="114"/>
      <c r="T28" s="114"/>
      <c r="U28" s="114"/>
      <c r="V28" s="114"/>
    </row>
    <row r="29" spans="1:24" s="13" customFormat="1" ht="60" customHeight="1" x14ac:dyDescent="0.3">
      <c r="A29" s="114"/>
      <c r="B29" s="391"/>
      <c r="C29" s="392"/>
      <c r="D29" s="393"/>
      <c r="E29" s="394"/>
      <c r="F29" s="394"/>
      <c r="G29" s="395"/>
      <c r="H29" s="120"/>
      <c r="I29" s="120"/>
      <c r="J29" s="120"/>
      <c r="K29" s="120"/>
      <c r="L29" s="121"/>
      <c r="M29" s="122"/>
      <c r="N29" s="361" t="e">
        <f t="shared" si="4"/>
        <v>#DIV/0!</v>
      </c>
      <c r="O29" s="124">
        <f t="shared" si="5"/>
        <v>0</v>
      </c>
      <c r="P29" s="125"/>
      <c r="Q29" s="129">
        <f t="shared" si="9"/>
        <v>0</v>
      </c>
      <c r="R29" s="126">
        <f t="shared" si="10"/>
        <v>0</v>
      </c>
      <c r="S29" s="114"/>
      <c r="T29" s="114"/>
      <c r="U29" s="114"/>
      <c r="V29" s="114"/>
    </row>
    <row r="30" spans="1:24" s="13" customFormat="1" ht="60" customHeight="1" x14ac:dyDescent="0.3">
      <c r="A30" s="114"/>
      <c r="B30" s="349"/>
      <c r="C30" s="350"/>
      <c r="D30" s="351"/>
      <c r="E30" s="352"/>
      <c r="F30" s="352"/>
      <c r="G30" s="353"/>
      <c r="H30" s="358"/>
      <c r="I30" s="358"/>
      <c r="J30" s="358"/>
      <c r="K30" s="358"/>
      <c r="L30" s="121"/>
      <c r="M30" s="122"/>
      <c r="N30" s="361" t="e">
        <f t="shared" si="4"/>
        <v>#DIV/0!</v>
      </c>
      <c r="O30" s="124">
        <f t="shared" si="5"/>
        <v>0</v>
      </c>
      <c r="P30" s="125"/>
      <c r="Q30" s="129">
        <f t="shared" si="9"/>
        <v>0</v>
      </c>
      <c r="R30" s="126">
        <f t="shared" si="10"/>
        <v>0</v>
      </c>
      <c r="S30" s="114"/>
      <c r="T30" s="114"/>
      <c r="U30" s="114"/>
      <c r="V30" s="114"/>
    </row>
    <row r="31" spans="1:24" s="13" customFormat="1" ht="60" customHeight="1" x14ac:dyDescent="0.3">
      <c r="A31" s="114"/>
      <c r="B31" s="349"/>
      <c r="C31" s="350"/>
      <c r="D31" s="351"/>
      <c r="E31" s="352"/>
      <c r="F31" s="352"/>
      <c r="G31" s="353"/>
      <c r="H31" s="358"/>
      <c r="I31" s="358"/>
      <c r="J31" s="358"/>
      <c r="K31" s="358"/>
      <c r="L31" s="121"/>
      <c r="M31" s="122"/>
      <c r="N31" s="361" t="e">
        <f t="shared" si="4"/>
        <v>#DIV/0!</v>
      </c>
      <c r="O31" s="124">
        <f t="shared" si="5"/>
        <v>0</v>
      </c>
      <c r="P31" s="125"/>
      <c r="Q31" s="129">
        <f t="shared" si="9"/>
        <v>0</v>
      </c>
      <c r="R31" s="126">
        <f t="shared" si="10"/>
        <v>0</v>
      </c>
      <c r="S31" s="114"/>
      <c r="T31" s="114"/>
      <c r="U31" s="114"/>
      <c r="V31" s="114"/>
    </row>
    <row r="32" spans="1:24" s="13" customFormat="1" ht="60" customHeight="1" x14ac:dyDescent="0.3">
      <c r="A32" s="114"/>
      <c r="B32" s="349"/>
      <c r="C32" s="350"/>
      <c r="D32" s="351"/>
      <c r="E32" s="352"/>
      <c r="F32" s="352"/>
      <c r="G32" s="353"/>
      <c r="H32" s="358"/>
      <c r="I32" s="358"/>
      <c r="J32" s="358"/>
      <c r="K32" s="358"/>
      <c r="L32" s="121"/>
      <c r="M32" s="122"/>
      <c r="N32" s="361" t="e">
        <f t="shared" ref="N32" si="11">L32/$D$11</f>
        <v>#DIV/0!</v>
      </c>
      <c r="O32" s="124">
        <f t="shared" si="5"/>
        <v>0</v>
      </c>
      <c r="P32" s="125"/>
      <c r="Q32" s="129">
        <f t="shared" si="9"/>
        <v>0</v>
      </c>
      <c r="R32" s="126">
        <f t="shared" si="10"/>
        <v>0</v>
      </c>
      <c r="S32" s="114"/>
      <c r="T32" s="114"/>
      <c r="U32" s="114"/>
      <c r="V32" s="114"/>
    </row>
    <row r="33" spans="1:24" s="13" customFormat="1" ht="60" customHeight="1" x14ac:dyDescent="0.3">
      <c r="A33" s="114"/>
      <c r="B33" s="391"/>
      <c r="C33" s="392"/>
      <c r="D33" s="393"/>
      <c r="E33" s="394"/>
      <c r="F33" s="394"/>
      <c r="G33" s="395"/>
      <c r="H33" s="120"/>
      <c r="I33" s="120"/>
      <c r="J33" s="120"/>
      <c r="K33" s="120"/>
      <c r="L33" s="121"/>
      <c r="M33" s="122"/>
      <c r="N33" s="361" t="e">
        <f t="shared" si="4"/>
        <v>#DIV/0!</v>
      </c>
      <c r="O33" s="124">
        <f t="shared" si="5"/>
        <v>0</v>
      </c>
      <c r="P33" s="125"/>
      <c r="Q33" s="129">
        <f t="shared" si="9"/>
        <v>0</v>
      </c>
      <c r="R33" s="126">
        <f t="shared" si="10"/>
        <v>0</v>
      </c>
      <c r="S33" s="114"/>
      <c r="T33" s="114"/>
      <c r="U33" s="114"/>
      <c r="V33" s="114"/>
    </row>
    <row r="34" spans="1:24" s="13" customFormat="1" ht="60" customHeight="1" x14ac:dyDescent="0.3">
      <c r="A34" s="114"/>
      <c r="B34" s="391"/>
      <c r="C34" s="392"/>
      <c r="D34" s="393"/>
      <c r="E34" s="394"/>
      <c r="F34" s="394"/>
      <c r="G34" s="395"/>
      <c r="H34" s="120"/>
      <c r="I34" s="120"/>
      <c r="J34" s="120"/>
      <c r="K34" s="120"/>
      <c r="L34" s="121"/>
      <c r="M34" s="122"/>
      <c r="N34" s="361" t="e">
        <f t="shared" si="4"/>
        <v>#DIV/0!</v>
      </c>
      <c r="O34" s="124">
        <f t="shared" si="5"/>
        <v>0</v>
      </c>
      <c r="P34" s="125"/>
      <c r="Q34" s="129">
        <f t="shared" si="9"/>
        <v>0</v>
      </c>
      <c r="R34" s="126">
        <f t="shared" si="10"/>
        <v>0</v>
      </c>
      <c r="S34" s="114"/>
      <c r="T34" s="114"/>
      <c r="U34" s="114"/>
      <c r="V34" s="114"/>
    </row>
    <row r="35" spans="1:24" s="13" customFormat="1" ht="60" customHeight="1" x14ac:dyDescent="0.3">
      <c r="A35" s="114"/>
      <c r="B35" s="391"/>
      <c r="C35" s="392"/>
      <c r="D35" s="393"/>
      <c r="E35" s="394"/>
      <c r="F35" s="394"/>
      <c r="G35" s="395"/>
      <c r="H35" s="120"/>
      <c r="I35" s="120"/>
      <c r="J35" s="120"/>
      <c r="K35" s="120"/>
      <c r="L35" s="121"/>
      <c r="M35" s="122"/>
      <c r="N35" s="361" t="e">
        <f t="shared" si="4"/>
        <v>#DIV/0!</v>
      </c>
      <c r="O35" s="124">
        <f t="shared" si="5"/>
        <v>0</v>
      </c>
      <c r="P35" s="125"/>
      <c r="Q35" s="129">
        <f t="shared" si="9"/>
        <v>0</v>
      </c>
      <c r="R35" s="126">
        <f t="shared" si="10"/>
        <v>0</v>
      </c>
      <c r="S35" s="114"/>
      <c r="T35" s="114"/>
      <c r="U35" s="114"/>
      <c r="V35" s="114"/>
    </row>
    <row r="36" spans="1:24" s="13" customFormat="1" ht="60" customHeight="1" x14ac:dyDescent="0.3">
      <c r="A36" s="114"/>
      <c r="B36" s="391"/>
      <c r="C36" s="392"/>
      <c r="D36" s="393"/>
      <c r="E36" s="394"/>
      <c r="F36" s="394"/>
      <c r="G36" s="395"/>
      <c r="H36" s="120"/>
      <c r="I36" s="120"/>
      <c r="J36" s="120"/>
      <c r="K36" s="120"/>
      <c r="L36" s="121"/>
      <c r="M36" s="122"/>
      <c r="N36" s="361" t="e">
        <f t="shared" si="4"/>
        <v>#DIV/0!</v>
      </c>
      <c r="O36" s="124">
        <f t="shared" si="5"/>
        <v>0</v>
      </c>
      <c r="P36" s="125"/>
      <c r="Q36" s="129">
        <f t="shared" si="9"/>
        <v>0</v>
      </c>
      <c r="R36" s="126">
        <f t="shared" si="10"/>
        <v>0</v>
      </c>
      <c r="S36" s="114"/>
      <c r="T36" s="114" t="s">
        <v>385</v>
      </c>
      <c r="U36" s="114"/>
      <c r="V36" s="114"/>
    </row>
    <row r="37" spans="1:24" ht="18.600000000000001" customHeight="1" x14ac:dyDescent="0.3">
      <c r="A37" s="114"/>
      <c r="B37" s="411" t="s">
        <v>362</v>
      </c>
      <c r="C37" s="412"/>
      <c r="D37" s="412"/>
      <c r="E37" s="412"/>
      <c r="F37" s="412"/>
      <c r="G37" s="412"/>
      <c r="H37" s="412"/>
      <c r="I37" s="412"/>
      <c r="J37" s="412"/>
      <c r="K37" s="412"/>
      <c r="L37" s="412"/>
      <c r="M37" s="412"/>
      <c r="N37" s="412"/>
      <c r="O37" s="412"/>
      <c r="P37" s="413"/>
      <c r="Q37" s="117">
        <f>SUM(Q22:Q36)</f>
        <v>0</v>
      </c>
      <c r="R37" s="128">
        <f>SUM(R22:R36)</f>
        <v>0</v>
      </c>
      <c r="S37" s="114"/>
      <c r="T37" s="114">
        <f>R37+Q37</f>
        <v>0</v>
      </c>
      <c r="U37" s="114"/>
      <c r="V37" s="114"/>
      <c r="W37" s="183"/>
      <c r="X37" s="183">
        <f>R37</f>
        <v>0</v>
      </c>
    </row>
    <row r="38" spans="1:24" ht="15.75" customHeight="1" x14ac:dyDescent="0.3">
      <c r="A38" s="114"/>
      <c r="B38" s="401" t="s">
        <v>53</v>
      </c>
      <c r="C38" s="402"/>
      <c r="D38" s="402"/>
      <c r="E38" s="402"/>
      <c r="F38" s="402"/>
      <c r="G38" s="402"/>
      <c r="H38" s="402"/>
      <c r="I38" s="402"/>
      <c r="J38" s="402"/>
      <c r="K38" s="402"/>
      <c r="L38" s="402"/>
      <c r="M38" s="402"/>
      <c r="N38" s="402"/>
      <c r="O38" s="402"/>
      <c r="P38" s="402"/>
      <c r="Q38" s="402"/>
      <c r="R38" s="403"/>
      <c r="S38" s="114"/>
      <c r="T38" s="114"/>
      <c r="U38" s="114"/>
      <c r="V38" s="114"/>
    </row>
    <row r="39" spans="1:24" ht="49.5" customHeight="1" x14ac:dyDescent="0.3">
      <c r="A39" s="114"/>
      <c r="B39" s="417" t="s">
        <v>46</v>
      </c>
      <c r="C39" s="418"/>
      <c r="D39" s="417" t="s">
        <v>47</v>
      </c>
      <c r="E39" s="419"/>
      <c r="F39" s="419"/>
      <c r="G39" s="419"/>
      <c r="H39" s="417"/>
      <c r="I39" s="419"/>
      <c r="J39" s="419"/>
      <c r="K39" s="418"/>
      <c r="L39" s="119" t="s">
        <v>48</v>
      </c>
      <c r="M39" s="119" t="s">
        <v>49</v>
      </c>
      <c r="N39" s="119" t="s">
        <v>1</v>
      </c>
      <c r="O39" s="119" t="s">
        <v>76</v>
      </c>
      <c r="P39" s="119" t="s">
        <v>4</v>
      </c>
      <c r="Q39" s="119" t="s">
        <v>36</v>
      </c>
      <c r="R39" s="119" t="s">
        <v>50</v>
      </c>
      <c r="S39" s="114"/>
      <c r="T39" s="114"/>
      <c r="U39" s="114"/>
      <c r="V39" s="114"/>
    </row>
    <row r="40" spans="1:24" s="13" customFormat="1" ht="60" customHeight="1" x14ac:dyDescent="0.3">
      <c r="A40" s="114"/>
      <c r="B40" s="393"/>
      <c r="C40" s="395"/>
      <c r="D40" s="393"/>
      <c r="E40" s="394"/>
      <c r="F40" s="394"/>
      <c r="G40" s="395"/>
      <c r="H40" s="427"/>
      <c r="I40" s="428"/>
      <c r="J40" s="428"/>
      <c r="K40" s="429"/>
      <c r="L40" s="131"/>
      <c r="M40" s="360"/>
      <c r="N40" s="361" t="e">
        <f t="shared" ref="N40:N42" si="12">L40/$D$11</f>
        <v>#DIV/0!</v>
      </c>
      <c r="O40" s="124">
        <f t="shared" ref="O40:O42" si="13">L40*M40</f>
        <v>0</v>
      </c>
      <c r="P40" s="133"/>
      <c r="Q40" s="129">
        <f t="shared" ref="Q40:Q42" si="14">O40*P40</f>
        <v>0</v>
      </c>
      <c r="R40" s="126">
        <f t="shared" ref="R40:R42" si="15">ROUND(O40,0)</f>
        <v>0</v>
      </c>
      <c r="S40" s="114"/>
      <c r="T40" s="114"/>
      <c r="U40" s="114"/>
      <c r="V40" s="114"/>
    </row>
    <row r="41" spans="1:24" s="13" customFormat="1" ht="60" customHeight="1" x14ac:dyDescent="0.3">
      <c r="A41" s="114"/>
      <c r="B41" s="351"/>
      <c r="C41" s="353"/>
      <c r="D41" s="351"/>
      <c r="E41" s="352"/>
      <c r="F41" s="352"/>
      <c r="G41" s="353"/>
      <c r="H41" s="355"/>
      <c r="I41" s="356"/>
      <c r="J41" s="356"/>
      <c r="K41" s="357"/>
      <c r="L41" s="131"/>
      <c r="M41" s="360"/>
      <c r="N41" s="361" t="e">
        <f t="shared" si="12"/>
        <v>#DIV/0!</v>
      </c>
      <c r="O41" s="124">
        <f t="shared" si="13"/>
        <v>0</v>
      </c>
      <c r="P41" s="133"/>
      <c r="Q41" s="129">
        <f t="shared" si="14"/>
        <v>0</v>
      </c>
      <c r="R41" s="126">
        <f t="shared" si="15"/>
        <v>0</v>
      </c>
      <c r="S41" s="114"/>
      <c r="T41" s="114"/>
      <c r="U41" s="114"/>
      <c r="V41" s="114"/>
    </row>
    <row r="42" spans="1:24" s="13" customFormat="1" ht="60" customHeight="1" x14ac:dyDescent="0.3">
      <c r="A42" s="114"/>
      <c r="B42" s="393"/>
      <c r="C42" s="395"/>
      <c r="D42" s="393"/>
      <c r="E42" s="394"/>
      <c r="F42" s="394"/>
      <c r="G42" s="395"/>
      <c r="H42" s="427"/>
      <c r="I42" s="428"/>
      <c r="J42" s="428"/>
      <c r="K42" s="429"/>
      <c r="L42" s="131"/>
      <c r="M42" s="360"/>
      <c r="N42" s="361" t="e">
        <f t="shared" si="12"/>
        <v>#DIV/0!</v>
      </c>
      <c r="O42" s="124">
        <f t="shared" si="13"/>
        <v>0</v>
      </c>
      <c r="P42" s="133"/>
      <c r="Q42" s="129">
        <f t="shared" si="14"/>
        <v>0</v>
      </c>
      <c r="R42" s="126">
        <f t="shared" si="15"/>
        <v>0</v>
      </c>
      <c r="S42" s="114"/>
      <c r="T42" s="114" t="s">
        <v>385</v>
      </c>
      <c r="U42" s="114"/>
      <c r="V42" s="114"/>
    </row>
    <row r="43" spans="1:24" ht="18.600000000000001" customHeight="1" x14ac:dyDescent="0.3">
      <c r="A43" s="114"/>
      <c r="B43" s="423" t="s">
        <v>86</v>
      </c>
      <c r="C43" s="424"/>
      <c r="D43" s="424"/>
      <c r="E43" s="424"/>
      <c r="F43" s="424"/>
      <c r="G43" s="424"/>
      <c r="H43" s="424"/>
      <c r="I43" s="424"/>
      <c r="J43" s="424"/>
      <c r="K43" s="424"/>
      <c r="L43" s="424"/>
      <c r="M43" s="424"/>
      <c r="N43" s="424"/>
      <c r="O43" s="424"/>
      <c r="P43" s="425"/>
      <c r="Q43" s="130">
        <f>SUM(Q40:Q42)</f>
        <v>0</v>
      </c>
      <c r="R43" s="134">
        <f>SUM(R40:R42)</f>
        <v>0</v>
      </c>
      <c r="S43" s="114"/>
      <c r="T43" s="114">
        <f>R43+Q43</f>
        <v>0</v>
      </c>
      <c r="U43" s="114"/>
      <c r="V43" s="114"/>
      <c r="W43" s="183"/>
      <c r="X43" s="183">
        <f>R43</f>
        <v>0</v>
      </c>
    </row>
    <row r="44" spans="1:24" ht="15.75" customHeight="1" x14ac:dyDescent="0.3">
      <c r="A44" s="114"/>
      <c r="B44" s="401" t="s">
        <v>68</v>
      </c>
      <c r="C44" s="402"/>
      <c r="D44" s="402"/>
      <c r="E44" s="402"/>
      <c r="F44" s="402"/>
      <c r="G44" s="402"/>
      <c r="H44" s="402"/>
      <c r="I44" s="402"/>
      <c r="J44" s="402"/>
      <c r="K44" s="402"/>
      <c r="L44" s="402"/>
      <c r="M44" s="402"/>
      <c r="N44" s="402"/>
      <c r="O44" s="402"/>
      <c r="P44" s="402"/>
      <c r="Q44" s="402"/>
      <c r="R44" s="403"/>
      <c r="S44" s="114"/>
      <c r="T44" s="114"/>
      <c r="U44" s="114"/>
      <c r="V44" s="114"/>
    </row>
    <row r="45" spans="1:24" ht="15.95" customHeight="1" x14ac:dyDescent="0.3">
      <c r="A45" s="114"/>
      <c r="B45" s="426" t="s">
        <v>78</v>
      </c>
      <c r="C45" s="426"/>
      <c r="D45" s="417" t="s">
        <v>77</v>
      </c>
      <c r="E45" s="419"/>
      <c r="F45" s="419"/>
      <c r="G45" s="419"/>
      <c r="H45" s="419"/>
      <c r="I45" s="419"/>
      <c r="J45" s="419"/>
      <c r="K45" s="419"/>
      <c r="L45" s="419"/>
      <c r="M45" s="419"/>
      <c r="N45" s="419"/>
      <c r="O45" s="419"/>
      <c r="P45" s="419"/>
      <c r="Q45" s="118"/>
      <c r="R45" s="119" t="s">
        <v>50</v>
      </c>
      <c r="S45" s="114"/>
      <c r="T45" s="114"/>
      <c r="U45" s="114"/>
      <c r="V45" s="114"/>
    </row>
    <row r="46" spans="1:24" s="13" customFormat="1" ht="30" customHeight="1" x14ac:dyDescent="0.3">
      <c r="A46" s="114"/>
      <c r="B46" s="432"/>
      <c r="C46" s="432"/>
      <c r="D46" s="393"/>
      <c r="E46" s="394"/>
      <c r="F46" s="394"/>
      <c r="G46" s="394"/>
      <c r="H46" s="394"/>
      <c r="I46" s="394"/>
      <c r="J46" s="394"/>
      <c r="K46" s="394"/>
      <c r="L46" s="394"/>
      <c r="M46" s="394"/>
      <c r="N46" s="394"/>
      <c r="O46" s="394"/>
      <c r="P46" s="394"/>
      <c r="Q46" s="137"/>
      <c r="R46" s="138"/>
      <c r="S46" s="114"/>
      <c r="T46" s="114"/>
      <c r="U46" s="114"/>
      <c r="V46" s="114"/>
    </row>
    <row r="47" spans="1:24" s="13" customFormat="1" ht="30" customHeight="1" x14ac:dyDescent="0.3">
      <c r="A47" s="114"/>
      <c r="B47" s="432"/>
      <c r="C47" s="432"/>
      <c r="D47" s="393"/>
      <c r="E47" s="394"/>
      <c r="F47" s="394"/>
      <c r="G47" s="394"/>
      <c r="H47" s="394"/>
      <c r="I47" s="394"/>
      <c r="J47" s="394"/>
      <c r="K47" s="394"/>
      <c r="L47" s="394"/>
      <c r="M47" s="394"/>
      <c r="N47" s="394"/>
      <c r="O47" s="394"/>
      <c r="P47" s="394"/>
      <c r="Q47" s="137"/>
      <c r="R47" s="138"/>
      <c r="S47" s="114"/>
      <c r="T47" s="114"/>
      <c r="U47" s="114"/>
      <c r="V47" s="114"/>
    </row>
    <row r="48" spans="1:24" ht="18.600000000000001" customHeight="1" x14ac:dyDescent="0.3">
      <c r="A48" s="114"/>
      <c r="B48" s="423" t="s">
        <v>56</v>
      </c>
      <c r="C48" s="424"/>
      <c r="D48" s="424"/>
      <c r="E48" s="424"/>
      <c r="F48" s="424"/>
      <c r="G48" s="424"/>
      <c r="H48" s="424"/>
      <c r="I48" s="424"/>
      <c r="J48" s="424"/>
      <c r="K48" s="424"/>
      <c r="L48" s="424"/>
      <c r="M48" s="424"/>
      <c r="N48" s="424"/>
      <c r="O48" s="424"/>
      <c r="P48" s="424"/>
      <c r="Q48" s="425"/>
      <c r="R48" s="134">
        <f>R46+R47</f>
        <v>0</v>
      </c>
      <c r="S48" s="114"/>
      <c r="T48" s="114"/>
      <c r="U48" s="114"/>
      <c r="V48" s="114"/>
      <c r="X48" s="183">
        <f>R48</f>
        <v>0</v>
      </c>
    </row>
    <row r="49" spans="1:24" ht="15.75" customHeight="1" x14ac:dyDescent="0.3">
      <c r="A49" s="114"/>
      <c r="B49" s="401" t="s">
        <v>69</v>
      </c>
      <c r="C49" s="402"/>
      <c r="D49" s="402"/>
      <c r="E49" s="402"/>
      <c r="F49" s="402"/>
      <c r="G49" s="402"/>
      <c r="H49" s="402"/>
      <c r="I49" s="402"/>
      <c r="J49" s="402"/>
      <c r="K49" s="402"/>
      <c r="L49" s="402"/>
      <c r="M49" s="402"/>
      <c r="N49" s="402"/>
      <c r="O49" s="402"/>
      <c r="P49" s="402"/>
      <c r="Q49" s="402"/>
      <c r="R49" s="403"/>
      <c r="S49" s="114"/>
      <c r="T49" s="114"/>
      <c r="U49" s="114"/>
      <c r="V49" s="114"/>
    </row>
    <row r="50" spans="1:24" ht="16.5" customHeight="1" x14ac:dyDescent="0.3">
      <c r="A50" s="114"/>
      <c r="B50" s="414"/>
      <c r="C50" s="415"/>
      <c r="D50" s="415" t="s">
        <v>54</v>
      </c>
      <c r="E50" s="415"/>
      <c r="F50" s="415"/>
      <c r="G50" s="415"/>
      <c r="H50" s="415"/>
      <c r="I50" s="415"/>
      <c r="J50" s="415"/>
      <c r="K50" s="415"/>
      <c r="L50" s="415"/>
      <c r="M50" s="415"/>
      <c r="N50" s="415"/>
      <c r="O50" s="415"/>
      <c r="P50" s="415"/>
      <c r="Q50" s="416"/>
      <c r="R50" s="119" t="s">
        <v>55</v>
      </c>
      <c r="S50" s="114"/>
      <c r="T50" s="114"/>
      <c r="U50" s="114"/>
      <c r="V50" s="114"/>
    </row>
    <row r="51" spans="1:24" s="13" customFormat="1" ht="30" customHeight="1" x14ac:dyDescent="0.3">
      <c r="A51" s="114"/>
      <c r="B51" s="430" t="s">
        <v>79</v>
      </c>
      <c r="C51" s="430"/>
      <c r="D51" s="431"/>
      <c r="E51" s="431"/>
      <c r="F51" s="431"/>
      <c r="G51" s="431"/>
      <c r="H51" s="431"/>
      <c r="I51" s="431"/>
      <c r="J51" s="431"/>
      <c r="K51" s="431"/>
      <c r="L51" s="431"/>
      <c r="M51" s="431"/>
      <c r="N51" s="431"/>
      <c r="O51" s="431"/>
      <c r="P51" s="431"/>
      <c r="Q51" s="431"/>
      <c r="R51" s="139">
        <f>ROUND(Q19,0)</f>
        <v>0</v>
      </c>
      <c r="S51" s="114"/>
      <c r="T51" s="114"/>
      <c r="U51" s="114"/>
      <c r="V51" s="114"/>
    </row>
    <row r="52" spans="1:24" s="13" customFormat="1" ht="30" customHeight="1" x14ac:dyDescent="0.3">
      <c r="A52" s="114"/>
      <c r="B52" s="430" t="s">
        <v>80</v>
      </c>
      <c r="C52" s="430"/>
      <c r="D52" s="431"/>
      <c r="E52" s="431"/>
      <c r="F52" s="431"/>
      <c r="G52" s="431"/>
      <c r="H52" s="431"/>
      <c r="I52" s="431"/>
      <c r="J52" s="431"/>
      <c r="K52" s="431"/>
      <c r="L52" s="431"/>
      <c r="M52" s="431"/>
      <c r="N52" s="431"/>
      <c r="O52" s="431"/>
      <c r="P52" s="431"/>
      <c r="Q52" s="431"/>
      <c r="R52" s="139">
        <f>ROUND(Q37,0)</f>
        <v>0</v>
      </c>
      <c r="S52" s="114"/>
      <c r="T52" s="114"/>
      <c r="U52" s="114"/>
      <c r="V52" s="114"/>
    </row>
    <row r="53" spans="1:24" s="13" customFormat="1" ht="30" customHeight="1" x14ac:dyDescent="0.3">
      <c r="A53" s="114"/>
      <c r="B53" s="430" t="s">
        <v>81</v>
      </c>
      <c r="C53" s="430"/>
      <c r="D53" s="431"/>
      <c r="E53" s="431"/>
      <c r="F53" s="431"/>
      <c r="G53" s="431"/>
      <c r="H53" s="431"/>
      <c r="I53" s="431"/>
      <c r="J53" s="431"/>
      <c r="K53" s="431"/>
      <c r="L53" s="431"/>
      <c r="M53" s="431"/>
      <c r="N53" s="431"/>
      <c r="O53" s="431"/>
      <c r="P53" s="431"/>
      <c r="Q53" s="431"/>
      <c r="R53" s="139">
        <f>ROUND(Q43,0)</f>
        <v>0</v>
      </c>
      <c r="S53" s="114"/>
      <c r="T53" s="114"/>
      <c r="U53" s="114"/>
      <c r="V53" s="114"/>
    </row>
    <row r="54" spans="1:24" ht="18.600000000000001" customHeight="1" x14ac:dyDescent="0.3">
      <c r="A54" s="114"/>
      <c r="B54" s="411" t="s">
        <v>60</v>
      </c>
      <c r="C54" s="412"/>
      <c r="D54" s="412"/>
      <c r="E54" s="412"/>
      <c r="F54" s="412"/>
      <c r="G54" s="412"/>
      <c r="H54" s="412"/>
      <c r="I54" s="412"/>
      <c r="J54" s="412"/>
      <c r="K54" s="412"/>
      <c r="L54" s="412"/>
      <c r="M54" s="412"/>
      <c r="N54" s="412"/>
      <c r="O54" s="412"/>
      <c r="P54" s="412"/>
      <c r="Q54" s="413"/>
      <c r="R54" s="140">
        <f>SUM(R51:R53)</f>
        <v>0</v>
      </c>
      <c r="S54" s="114"/>
      <c r="T54" s="114"/>
      <c r="U54" s="114"/>
      <c r="V54" s="114"/>
      <c r="X54" s="183">
        <f>R54</f>
        <v>0</v>
      </c>
    </row>
    <row r="55" spans="1:24" ht="15.75" customHeight="1" x14ac:dyDescent="0.3">
      <c r="A55" s="114"/>
      <c r="B55" s="408" t="s">
        <v>70</v>
      </c>
      <c r="C55" s="409"/>
      <c r="D55" s="409"/>
      <c r="E55" s="409"/>
      <c r="F55" s="409"/>
      <c r="G55" s="409"/>
      <c r="H55" s="409"/>
      <c r="I55" s="409"/>
      <c r="J55" s="409"/>
      <c r="K55" s="409"/>
      <c r="L55" s="409"/>
      <c r="M55" s="409"/>
      <c r="N55" s="409"/>
      <c r="O55" s="409"/>
      <c r="P55" s="409"/>
      <c r="Q55" s="409"/>
      <c r="R55" s="410"/>
      <c r="S55" s="114"/>
      <c r="T55" s="114"/>
      <c r="U55" s="114"/>
      <c r="V55" s="114"/>
    </row>
    <row r="56" spans="1:24" ht="49.5" customHeight="1" x14ac:dyDescent="0.3">
      <c r="A56" s="114"/>
      <c r="B56" s="436" t="s">
        <v>372</v>
      </c>
      <c r="C56" s="437"/>
      <c r="D56" s="442" t="s">
        <v>373</v>
      </c>
      <c r="E56" s="440"/>
      <c r="F56" s="440" t="s">
        <v>122</v>
      </c>
      <c r="G56" s="440"/>
      <c r="H56" s="440"/>
      <c r="I56" s="440"/>
      <c r="J56" s="440"/>
      <c r="K56" s="440"/>
      <c r="L56" s="440"/>
      <c r="M56" s="441"/>
      <c r="N56" s="160" t="s">
        <v>58</v>
      </c>
      <c r="O56" s="161"/>
      <c r="P56" s="141" t="s">
        <v>59</v>
      </c>
      <c r="Q56" s="142"/>
      <c r="R56" s="115" t="s">
        <v>50</v>
      </c>
      <c r="S56" s="114"/>
      <c r="T56" s="114"/>
      <c r="U56" s="114"/>
      <c r="V56" s="114"/>
    </row>
    <row r="57" spans="1:24" ht="39.950000000000003" customHeight="1" x14ac:dyDescent="0.3">
      <c r="A57" s="114"/>
      <c r="B57" s="438"/>
      <c r="C57" s="438"/>
      <c r="D57" s="439"/>
      <c r="E57" s="439"/>
      <c r="F57" s="439"/>
      <c r="G57" s="439"/>
      <c r="H57" s="439"/>
      <c r="I57" s="439"/>
      <c r="J57" s="439"/>
      <c r="K57" s="439"/>
      <c r="L57" s="439"/>
      <c r="M57" s="439"/>
      <c r="N57" s="158"/>
      <c r="O57" s="159"/>
      <c r="P57" s="184"/>
      <c r="Q57" s="135"/>
      <c r="R57" s="235">
        <f>ROUND(N57*P57,0)</f>
        <v>0</v>
      </c>
      <c r="S57" s="114"/>
      <c r="T57" s="176">
        <f>IF(B57="Sub Grantee",R57,0)</f>
        <v>0</v>
      </c>
      <c r="U57" s="366">
        <f>IF(B57="Sub Grantee",D57,0)</f>
        <v>0</v>
      </c>
      <c r="V57" s="114"/>
    </row>
    <row r="58" spans="1:24" ht="39.950000000000003" customHeight="1" x14ac:dyDescent="0.3">
      <c r="A58" s="114"/>
      <c r="B58" s="438"/>
      <c r="C58" s="438"/>
      <c r="D58" s="439"/>
      <c r="E58" s="439"/>
      <c r="F58" s="439"/>
      <c r="G58" s="439"/>
      <c r="H58" s="439"/>
      <c r="I58" s="439"/>
      <c r="J58" s="439"/>
      <c r="K58" s="439"/>
      <c r="L58" s="439"/>
      <c r="M58" s="439"/>
      <c r="N58" s="158"/>
      <c r="O58" s="159"/>
      <c r="P58" s="184"/>
      <c r="Q58" s="135"/>
      <c r="R58" s="235">
        <f>ROUND(N58*P58,0)</f>
        <v>0</v>
      </c>
      <c r="S58" s="114"/>
      <c r="T58" s="176">
        <f t="shared" ref="T58:T59" si="16">IF(B58="Sub Grantee",R58,0)</f>
        <v>0</v>
      </c>
      <c r="U58" s="366">
        <f t="shared" ref="U58:U60" si="17">IF(B58="Sub Grantee",D58,0)</f>
        <v>0</v>
      </c>
      <c r="V58" s="114"/>
    </row>
    <row r="59" spans="1:24" ht="39.950000000000003" customHeight="1" x14ac:dyDescent="0.3">
      <c r="A59" s="114"/>
      <c r="B59" s="438"/>
      <c r="C59" s="438"/>
      <c r="D59" s="439"/>
      <c r="E59" s="439"/>
      <c r="F59" s="439"/>
      <c r="G59" s="439"/>
      <c r="H59" s="439"/>
      <c r="I59" s="439"/>
      <c r="J59" s="439"/>
      <c r="K59" s="439"/>
      <c r="L59" s="439"/>
      <c r="M59" s="439"/>
      <c r="N59" s="158"/>
      <c r="O59" s="159"/>
      <c r="P59" s="184"/>
      <c r="Q59" s="135"/>
      <c r="R59" s="235">
        <f>ROUND(N59*P59,0)</f>
        <v>0</v>
      </c>
      <c r="S59" s="114"/>
      <c r="T59" s="176">
        <f t="shared" si="16"/>
        <v>0</v>
      </c>
      <c r="U59" s="366">
        <f t="shared" si="17"/>
        <v>0</v>
      </c>
      <c r="V59" s="114"/>
    </row>
    <row r="60" spans="1:24" ht="39.950000000000003" customHeight="1" x14ac:dyDescent="0.3">
      <c r="A60" s="114"/>
      <c r="B60" s="438"/>
      <c r="C60" s="438"/>
      <c r="D60" s="439"/>
      <c r="E60" s="439"/>
      <c r="F60" s="439"/>
      <c r="G60" s="439"/>
      <c r="H60" s="439"/>
      <c r="I60" s="439"/>
      <c r="J60" s="439"/>
      <c r="K60" s="439"/>
      <c r="L60" s="439"/>
      <c r="M60" s="439"/>
      <c r="N60" s="158"/>
      <c r="O60" s="159"/>
      <c r="P60" s="184"/>
      <c r="Q60" s="135"/>
      <c r="R60" s="235">
        <f>ROUND(N60*P60,0)</f>
        <v>0</v>
      </c>
      <c r="S60" s="114"/>
      <c r="T60" s="176">
        <f t="shared" ref="T60" si="18">IF(B60="Sub Grantee",R60,0)</f>
        <v>0</v>
      </c>
      <c r="U60" s="366">
        <f t="shared" si="17"/>
        <v>0</v>
      </c>
      <c r="V60" s="114"/>
    </row>
    <row r="61" spans="1:24" ht="18.600000000000001" customHeight="1" x14ac:dyDescent="0.3">
      <c r="A61" s="114"/>
      <c r="B61" s="433" t="s">
        <v>62</v>
      </c>
      <c r="C61" s="434"/>
      <c r="D61" s="434"/>
      <c r="E61" s="434"/>
      <c r="F61" s="434"/>
      <c r="G61" s="434"/>
      <c r="H61" s="434"/>
      <c r="I61" s="434"/>
      <c r="J61" s="434"/>
      <c r="K61" s="434"/>
      <c r="L61" s="434"/>
      <c r="M61" s="434"/>
      <c r="N61" s="434"/>
      <c r="O61" s="434"/>
      <c r="P61" s="434"/>
      <c r="Q61" s="435"/>
      <c r="R61" s="235">
        <f>SUM(R57:R60)</f>
        <v>0</v>
      </c>
      <c r="S61" s="114"/>
      <c r="T61" s="176">
        <f>SUM(T57:T60)</f>
        <v>0</v>
      </c>
      <c r="U61" s="114"/>
      <c r="V61" s="114"/>
      <c r="X61" s="183">
        <f>R61</f>
        <v>0</v>
      </c>
    </row>
    <row r="62" spans="1:24" ht="15.75" customHeight="1" x14ac:dyDescent="0.3">
      <c r="A62" s="114"/>
      <c r="B62" s="408" t="s">
        <v>71</v>
      </c>
      <c r="C62" s="409"/>
      <c r="D62" s="409"/>
      <c r="E62" s="409"/>
      <c r="F62" s="409"/>
      <c r="G62" s="409"/>
      <c r="H62" s="409"/>
      <c r="I62" s="409"/>
      <c r="J62" s="409"/>
      <c r="K62" s="409"/>
      <c r="L62" s="409"/>
      <c r="M62" s="409"/>
      <c r="N62" s="409"/>
      <c r="O62" s="409"/>
      <c r="P62" s="409"/>
      <c r="Q62" s="409"/>
      <c r="R62" s="410"/>
      <c r="S62" s="114"/>
      <c r="T62" s="114"/>
      <c r="U62" s="114"/>
      <c r="V62" s="114"/>
    </row>
    <row r="63" spans="1:24" ht="49.5" customHeight="1" x14ac:dyDescent="0.3">
      <c r="A63" s="114"/>
      <c r="B63" s="427" t="s">
        <v>57</v>
      </c>
      <c r="C63" s="429"/>
      <c r="D63" s="427" t="s">
        <v>61</v>
      </c>
      <c r="E63" s="428"/>
      <c r="F63" s="428"/>
      <c r="G63" s="428"/>
      <c r="H63" s="428"/>
      <c r="I63" s="428"/>
      <c r="J63" s="428"/>
      <c r="K63" s="428"/>
      <c r="L63" s="428"/>
      <c r="M63" s="428"/>
      <c r="N63" s="428"/>
      <c r="O63" s="428"/>
      <c r="P63" s="428"/>
      <c r="Q63" s="429"/>
      <c r="R63" s="119" t="s">
        <v>50</v>
      </c>
      <c r="S63" s="114"/>
      <c r="T63" s="114"/>
      <c r="U63" s="114"/>
      <c r="V63" s="114"/>
    </row>
    <row r="64" spans="1:24" ht="50.1" customHeight="1" x14ac:dyDescent="0.3">
      <c r="A64" s="114"/>
      <c r="B64" s="393"/>
      <c r="C64" s="395"/>
      <c r="D64" s="393"/>
      <c r="E64" s="394"/>
      <c r="F64" s="394"/>
      <c r="G64" s="394"/>
      <c r="H64" s="394"/>
      <c r="I64" s="394"/>
      <c r="J64" s="394"/>
      <c r="K64" s="394"/>
      <c r="L64" s="394"/>
      <c r="M64" s="394"/>
      <c r="N64" s="394"/>
      <c r="O64" s="394"/>
      <c r="P64" s="394"/>
      <c r="Q64" s="395"/>
      <c r="R64" s="144"/>
      <c r="S64" s="114"/>
      <c r="T64" s="114"/>
      <c r="U64" s="114"/>
      <c r="V64" s="114"/>
    </row>
    <row r="65" spans="1:24" ht="50.1" customHeight="1" x14ac:dyDescent="0.3">
      <c r="A65" s="114"/>
      <c r="B65" s="393"/>
      <c r="C65" s="395"/>
      <c r="D65" s="393"/>
      <c r="E65" s="394"/>
      <c r="F65" s="394"/>
      <c r="G65" s="394"/>
      <c r="H65" s="394"/>
      <c r="I65" s="394"/>
      <c r="J65" s="394"/>
      <c r="K65" s="394"/>
      <c r="L65" s="394"/>
      <c r="M65" s="394"/>
      <c r="N65" s="394"/>
      <c r="O65" s="394"/>
      <c r="P65" s="394"/>
      <c r="Q65" s="395"/>
      <c r="R65" s="144"/>
      <c r="S65" s="114"/>
      <c r="T65" s="114"/>
      <c r="U65" s="114"/>
      <c r="V65" s="114"/>
    </row>
    <row r="66" spans="1:24" ht="50.1" customHeight="1" x14ac:dyDescent="0.3">
      <c r="A66" s="114"/>
      <c r="B66" s="393"/>
      <c r="C66" s="395"/>
      <c r="D66" s="393"/>
      <c r="E66" s="394"/>
      <c r="F66" s="394"/>
      <c r="G66" s="394"/>
      <c r="H66" s="394"/>
      <c r="I66" s="394"/>
      <c r="J66" s="394"/>
      <c r="K66" s="394"/>
      <c r="L66" s="394"/>
      <c r="M66" s="394"/>
      <c r="N66" s="394"/>
      <c r="O66" s="394"/>
      <c r="P66" s="394"/>
      <c r="Q66" s="395"/>
      <c r="R66" s="144"/>
      <c r="S66" s="114"/>
      <c r="T66" s="114"/>
      <c r="U66" s="114"/>
      <c r="V66" s="114"/>
    </row>
    <row r="67" spans="1:24" ht="18" customHeight="1" x14ac:dyDescent="0.3">
      <c r="A67" s="114"/>
      <c r="B67" s="411" t="s">
        <v>64</v>
      </c>
      <c r="C67" s="412"/>
      <c r="D67" s="412"/>
      <c r="E67" s="412"/>
      <c r="F67" s="412"/>
      <c r="G67" s="412"/>
      <c r="H67" s="412"/>
      <c r="I67" s="412"/>
      <c r="J67" s="412"/>
      <c r="K67" s="412"/>
      <c r="L67" s="412"/>
      <c r="M67" s="412"/>
      <c r="N67" s="412"/>
      <c r="O67" s="412"/>
      <c r="P67" s="412"/>
      <c r="Q67" s="413"/>
      <c r="R67" s="362">
        <f>SUM(R64:R66)</f>
        <v>0</v>
      </c>
      <c r="S67" s="114"/>
      <c r="T67" s="114"/>
      <c r="U67" s="114"/>
      <c r="V67" s="114"/>
      <c r="X67" s="183">
        <f>R67</f>
        <v>0</v>
      </c>
    </row>
    <row r="68" spans="1:24" ht="15.75" customHeight="1" x14ac:dyDescent="0.3">
      <c r="A68" s="114"/>
      <c r="B68" s="401" t="s">
        <v>72</v>
      </c>
      <c r="C68" s="402"/>
      <c r="D68" s="402"/>
      <c r="E68" s="402"/>
      <c r="F68" s="402"/>
      <c r="G68" s="402"/>
      <c r="H68" s="402"/>
      <c r="I68" s="402"/>
      <c r="J68" s="402"/>
      <c r="K68" s="402"/>
      <c r="L68" s="402"/>
      <c r="M68" s="402"/>
      <c r="N68" s="402"/>
      <c r="O68" s="402"/>
      <c r="P68" s="402"/>
      <c r="Q68" s="402"/>
      <c r="R68" s="403"/>
      <c r="S68" s="114"/>
      <c r="T68" s="114"/>
      <c r="U68" s="114"/>
      <c r="V68" s="114"/>
    </row>
    <row r="69" spans="1:24" s="13" customFormat="1" ht="33.75" customHeight="1" x14ac:dyDescent="0.3">
      <c r="A69" s="114"/>
      <c r="B69" s="397" t="s">
        <v>376</v>
      </c>
      <c r="C69" s="397"/>
      <c r="D69" s="397" t="s">
        <v>374</v>
      </c>
      <c r="E69" s="397"/>
      <c r="F69" s="398" t="s">
        <v>375</v>
      </c>
      <c r="G69" s="399"/>
      <c r="H69" s="399"/>
      <c r="I69" s="399"/>
      <c r="J69" s="399"/>
      <c r="K69" s="399"/>
      <c r="L69" s="399"/>
      <c r="M69" s="400"/>
      <c r="N69" s="177" t="s">
        <v>63</v>
      </c>
      <c r="O69" s="145"/>
      <c r="P69" s="177" t="s">
        <v>142</v>
      </c>
      <c r="Q69" s="177" t="s">
        <v>59</v>
      </c>
      <c r="R69" s="178" t="s">
        <v>55</v>
      </c>
      <c r="S69" s="114"/>
      <c r="T69" s="114"/>
      <c r="U69" s="114"/>
      <c r="V69" s="114"/>
    </row>
    <row r="70" spans="1:24" s="13" customFormat="1" ht="33.75" customHeight="1" x14ac:dyDescent="0.3">
      <c r="A70" s="114"/>
      <c r="B70" s="396"/>
      <c r="C70" s="396"/>
      <c r="D70" s="396"/>
      <c r="E70" s="396"/>
      <c r="F70" s="396"/>
      <c r="G70" s="396"/>
      <c r="H70" s="396"/>
      <c r="I70" s="396"/>
      <c r="J70" s="396"/>
      <c r="K70" s="396"/>
      <c r="L70" s="396"/>
      <c r="M70" s="396"/>
      <c r="N70" s="238"/>
      <c r="O70" s="180"/>
      <c r="P70" s="359"/>
      <c r="Q70" s="179"/>
      <c r="R70" s="235">
        <f>ROUND(N70*P70,0)</f>
        <v>0</v>
      </c>
      <c r="S70" s="114"/>
      <c r="T70" s="176">
        <f>IF(B70="Yes",R70,0)</f>
        <v>0</v>
      </c>
      <c r="U70" s="114"/>
      <c r="V70" s="114"/>
    </row>
    <row r="71" spans="1:24" s="13" customFormat="1" ht="33.75" customHeight="1" x14ac:dyDescent="0.3">
      <c r="A71" s="114"/>
      <c r="B71" s="396"/>
      <c r="C71" s="396"/>
      <c r="D71" s="396"/>
      <c r="E71" s="396"/>
      <c r="F71" s="396"/>
      <c r="G71" s="396"/>
      <c r="H71" s="396"/>
      <c r="I71" s="396"/>
      <c r="J71" s="396"/>
      <c r="K71" s="396"/>
      <c r="L71" s="396"/>
      <c r="M71" s="396"/>
      <c r="N71" s="238"/>
      <c r="O71" s="180"/>
      <c r="P71" s="359"/>
      <c r="Q71" s="179"/>
      <c r="R71" s="235">
        <f>ROUND(N71*P71,0)</f>
        <v>0</v>
      </c>
      <c r="S71" s="114"/>
      <c r="T71" s="176">
        <f>IF(B71="Yes",R71,0)</f>
        <v>0</v>
      </c>
      <c r="U71" s="114"/>
      <c r="V71" s="114"/>
    </row>
    <row r="72" spans="1:24" s="13" customFormat="1" ht="33.75" customHeight="1" x14ac:dyDescent="0.3">
      <c r="A72" s="114"/>
      <c r="B72" s="396"/>
      <c r="C72" s="396"/>
      <c r="D72" s="396"/>
      <c r="E72" s="396"/>
      <c r="F72" s="396"/>
      <c r="G72" s="396"/>
      <c r="H72" s="396"/>
      <c r="I72" s="396"/>
      <c r="J72" s="396"/>
      <c r="K72" s="396"/>
      <c r="L72" s="396"/>
      <c r="M72" s="396"/>
      <c r="N72" s="238"/>
      <c r="O72" s="180"/>
      <c r="P72" s="359"/>
      <c r="Q72" s="179"/>
      <c r="R72" s="235">
        <f>ROUND(N72*P72,0)</f>
        <v>0</v>
      </c>
      <c r="S72" s="114"/>
      <c r="T72" s="176">
        <f>IF(B72="Yes",R72,0)</f>
        <v>0</v>
      </c>
      <c r="U72" s="114"/>
      <c r="V72" s="114"/>
    </row>
    <row r="73" spans="1:24" s="13" customFormat="1" ht="33.75" customHeight="1" x14ac:dyDescent="0.3">
      <c r="A73" s="114"/>
      <c r="B73" s="396"/>
      <c r="C73" s="396"/>
      <c r="D73" s="396"/>
      <c r="E73" s="396"/>
      <c r="F73" s="396"/>
      <c r="G73" s="396"/>
      <c r="H73" s="396"/>
      <c r="I73" s="396"/>
      <c r="J73" s="396"/>
      <c r="K73" s="396"/>
      <c r="L73" s="396"/>
      <c r="M73" s="396"/>
      <c r="N73" s="239"/>
      <c r="O73" s="180"/>
      <c r="P73" s="236"/>
      <c r="Q73" s="179"/>
      <c r="R73" s="235">
        <f t="shared" ref="R73:R74" si="19">ROUND(N73*P73,0)</f>
        <v>0</v>
      </c>
      <c r="S73" s="114"/>
      <c r="T73" s="176">
        <f t="shared" ref="T73:T74" si="20">IF(B73="Yes",R73,0)</f>
        <v>0</v>
      </c>
      <c r="U73" s="114"/>
      <c r="V73" s="114"/>
    </row>
    <row r="74" spans="1:24" s="13" customFormat="1" ht="33.75" customHeight="1" x14ac:dyDescent="0.3">
      <c r="A74" s="114"/>
      <c r="B74" s="396"/>
      <c r="C74" s="396"/>
      <c r="D74" s="396"/>
      <c r="E74" s="396"/>
      <c r="F74" s="396"/>
      <c r="G74" s="396"/>
      <c r="H74" s="396"/>
      <c r="I74" s="396"/>
      <c r="J74" s="396"/>
      <c r="K74" s="396"/>
      <c r="L74" s="396"/>
      <c r="M74" s="396"/>
      <c r="N74" s="239"/>
      <c r="O74" s="180"/>
      <c r="P74" s="237"/>
      <c r="Q74" s="179"/>
      <c r="R74" s="235">
        <f t="shared" si="19"/>
        <v>0</v>
      </c>
      <c r="S74" s="114"/>
      <c r="T74" s="176">
        <f t="shared" si="20"/>
        <v>0</v>
      </c>
      <c r="U74" s="114"/>
      <c r="V74" s="114"/>
    </row>
    <row r="75" spans="1:24" ht="18" customHeight="1" x14ac:dyDescent="0.3">
      <c r="A75" s="114"/>
      <c r="B75" s="411" t="s">
        <v>66</v>
      </c>
      <c r="C75" s="412"/>
      <c r="D75" s="412"/>
      <c r="E75" s="412"/>
      <c r="F75" s="412"/>
      <c r="G75" s="412"/>
      <c r="H75" s="412"/>
      <c r="I75" s="412"/>
      <c r="J75" s="412"/>
      <c r="K75" s="412"/>
      <c r="L75" s="412"/>
      <c r="M75" s="412"/>
      <c r="N75" s="412"/>
      <c r="O75" s="412"/>
      <c r="P75" s="413"/>
      <c r="Q75" s="136"/>
      <c r="R75" s="362">
        <f>SUM(R70:R74)</f>
        <v>0</v>
      </c>
      <c r="S75" s="114"/>
      <c r="T75" s="152">
        <f>SUM(T70:T74)</f>
        <v>0</v>
      </c>
      <c r="U75" s="114"/>
      <c r="V75" s="114"/>
      <c r="X75" s="183">
        <f>R75</f>
        <v>0</v>
      </c>
    </row>
    <row r="76" spans="1:24" ht="15.75" customHeight="1" x14ac:dyDescent="0.3">
      <c r="A76" s="114"/>
      <c r="B76" s="401" t="s">
        <v>73</v>
      </c>
      <c r="C76" s="402"/>
      <c r="D76" s="402"/>
      <c r="E76" s="402"/>
      <c r="F76" s="402"/>
      <c r="G76" s="402"/>
      <c r="H76" s="402"/>
      <c r="I76" s="402"/>
      <c r="J76" s="402"/>
      <c r="K76" s="402"/>
      <c r="L76" s="402"/>
      <c r="M76" s="402"/>
      <c r="N76" s="402"/>
      <c r="O76" s="402"/>
      <c r="P76" s="402"/>
      <c r="Q76" s="402"/>
      <c r="R76" s="403"/>
      <c r="S76" s="114"/>
      <c r="T76" s="114"/>
      <c r="U76" s="114"/>
      <c r="V76" s="114"/>
    </row>
    <row r="77" spans="1:24" ht="27.75" customHeight="1" x14ac:dyDescent="0.3">
      <c r="A77" s="114"/>
      <c r="B77" s="470" t="s">
        <v>82</v>
      </c>
      <c r="C77" s="470"/>
      <c r="D77" s="471" t="s">
        <v>65</v>
      </c>
      <c r="E77" s="472"/>
      <c r="F77" s="472"/>
      <c r="G77" s="472"/>
      <c r="H77" s="472"/>
      <c r="I77" s="472"/>
      <c r="J77" s="472"/>
      <c r="K77" s="472"/>
      <c r="L77" s="472"/>
      <c r="M77" s="472"/>
      <c r="N77" s="472"/>
      <c r="O77" s="472"/>
      <c r="P77" s="472"/>
      <c r="Q77" s="473"/>
      <c r="R77" s="119" t="s">
        <v>50</v>
      </c>
      <c r="S77" s="114"/>
      <c r="T77" s="114"/>
      <c r="U77" s="114"/>
      <c r="V77" s="114"/>
    </row>
    <row r="78" spans="1:24" ht="39.950000000000003" customHeight="1" x14ac:dyDescent="0.3">
      <c r="A78" s="114"/>
      <c r="B78" s="467"/>
      <c r="C78" s="468"/>
      <c r="D78" s="467"/>
      <c r="E78" s="469"/>
      <c r="F78" s="469"/>
      <c r="G78" s="469"/>
      <c r="H78" s="469"/>
      <c r="I78" s="469"/>
      <c r="J78" s="469"/>
      <c r="K78" s="469"/>
      <c r="L78" s="469"/>
      <c r="M78" s="469"/>
      <c r="N78" s="469"/>
      <c r="O78" s="469"/>
      <c r="P78" s="469"/>
      <c r="Q78" s="468"/>
      <c r="R78" s="144"/>
      <c r="S78" s="114"/>
      <c r="T78" s="114"/>
      <c r="U78" s="114"/>
      <c r="V78" s="114"/>
    </row>
    <row r="79" spans="1:24" ht="39.950000000000003" customHeight="1" x14ac:dyDescent="0.3">
      <c r="A79" s="114"/>
      <c r="B79" s="467"/>
      <c r="C79" s="468"/>
      <c r="D79" s="467"/>
      <c r="E79" s="469"/>
      <c r="F79" s="469"/>
      <c r="G79" s="469"/>
      <c r="H79" s="469"/>
      <c r="I79" s="469"/>
      <c r="J79" s="469"/>
      <c r="K79" s="469"/>
      <c r="L79" s="469"/>
      <c r="M79" s="469"/>
      <c r="N79" s="469"/>
      <c r="O79" s="469"/>
      <c r="P79" s="469"/>
      <c r="Q79" s="468"/>
      <c r="R79" s="144"/>
      <c r="S79" s="114"/>
      <c r="T79" s="114"/>
      <c r="U79" s="114"/>
      <c r="V79" s="114"/>
    </row>
    <row r="80" spans="1:24" ht="39.950000000000003" customHeight="1" x14ac:dyDescent="0.3">
      <c r="A80" s="114"/>
      <c r="B80" s="467"/>
      <c r="C80" s="468"/>
      <c r="D80" s="467"/>
      <c r="E80" s="469"/>
      <c r="F80" s="469"/>
      <c r="G80" s="469"/>
      <c r="H80" s="469"/>
      <c r="I80" s="469"/>
      <c r="J80" s="469"/>
      <c r="K80" s="469"/>
      <c r="L80" s="469"/>
      <c r="M80" s="469"/>
      <c r="N80" s="469"/>
      <c r="O80" s="469"/>
      <c r="P80" s="469"/>
      <c r="Q80" s="468"/>
      <c r="R80" s="144"/>
      <c r="S80" s="114"/>
      <c r="T80" s="114"/>
      <c r="U80" s="114"/>
      <c r="V80" s="114"/>
    </row>
    <row r="81" spans="1:24" ht="19.350000000000001" customHeight="1" x14ac:dyDescent="0.3">
      <c r="A81" s="114"/>
      <c r="B81" s="411" t="s">
        <v>83</v>
      </c>
      <c r="C81" s="412"/>
      <c r="D81" s="412"/>
      <c r="E81" s="412"/>
      <c r="F81" s="412"/>
      <c r="G81" s="412"/>
      <c r="H81" s="412"/>
      <c r="I81" s="412"/>
      <c r="J81" s="412"/>
      <c r="K81" s="412"/>
      <c r="L81" s="412"/>
      <c r="M81" s="412"/>
      <c r="N81" s="412"/>
      <c r="O81" s="412"/>
      <c r="P81" s="412"/>
      <c r="Q81" s="413"/>
      <c r="R81" s="362">
        <f>SUM(R78:R80)</f>
        <v>0</v>
      </c>
      <c r="S81" s="114"/>
      <c r="T81" s="114"/>
      <c r="U81" s="114"/>
      <c r="V81" s="114"/>
      <c r="X81" s="183">
        <f>R81</f>
        <v>0</v>
      </c>
    </row>
    <row r="82" spans="1:24" ht="15.75" customHeight="1" x14ac:dyDescent="0.3">
      <c r="A82" s="114"/>
      <c r="B82" s="462" t="s">
        <v>74</v>
      </c>
      <c r="C82" s="463"/>
      <c r="D82" s="463"/>
      <c r="E82" s="463"/>
      <c r="F82" s="463"/>
      <c r="G82" s="463"/>
      <c r="H82" s="463"/>
      <c r="I82" s="463"/>
      <c r="J82" s="463"/>
      <c r="K82" s="463"/>
      <c r="L82" s="463"/>
      <c r="M82" s="463"/>
      <c r="N82" s="463"/>
      <c r="O82" s="463"/>
      <c r="P82" s="463"/>
      <c r="Q82" s="463"/>
      <c r="R82" s="403"/>
      <c r="S82" s="114"/>
      <c r="T82" s="114"/>
      <c r="U82" s="114"/>
      <c r="V82" s="114"/>
      <c r="W82" s="114"/>
    </row>
    <row r="83" spans="1:24" ht="15.75" customHeight="1" x14ac:dyDescent="0.3">
      <c r="A83" s="114"/>
      <c r="B83" s="263"/>
      <c r="C83" s="264"/>
      <c r="D83" s="264"/>
      <c r="E83" s="264"/>
      <c r="F83" s="264"/>
      <c r="G83" s="264"/>
      <c r="H83" s="264"/>
      <c r="I83" s="264"/>
      <c r="J83" s="264"/>
      <c r="K83" s="264"/>
      <c r="L83" s="264"/>
      <c r="M83" s="264"/>
      <c r="N83" s="264"/>
      <c r="O83" s="264"/>
      <c r="P83" s="264"/>
      <c r="Q83" s="264"/>
      <c r="R83" s="316"/>
      <c r="S83" s="114"/>
      <c r="T83" s="114"/>
      <c r="U83" s="114"/>
      <c r="V83" s="114"/>
      <c r="W83" s="114"/>
    </row>
    <row r="84" spans="1:24" ht="15.75" customHeight="1" x14ac:dyDescent="0.3">
      <c r="A84" s="114"/>
      <c r="B84" s="261"/>
      <c r="C84" s="446" t="s">
        <v>528</v>
      </c>
      <c r="D84" s="446"/>
      <c r="E84" s="446"/>
      <c r="F84" s="446"/>
      <c r="G84" s="446"/>
      <c r="H84" s="262"/>
      <c r="I84" s="447" t="s">
        <v>529</v>
      </c>
      <c r="J84" s="448"/>
      <c r="K84" s="448"/>
      <c r="L84" s="448"/>
      <c r="M84" s="448"/>
      <c r="N84" s="474">
        <f>Cover!C15</f>
        <v>0</v>
      </c>
      <c r="O84" s="475"/>
      <c r="P84" s="476"/>
      <c r="Q84" s="317"/>
      <c r="R84" s="146"/>
      <c r="S84" s="114"/>
      <c r="T84" s="114"/>
      <c r="U84" s="114"/>
      <c r="V84" s="114"/>
      <c r="W84" s="114"/>
    </row>
    <row r="85" spans="1:24" ht="15.75" hidden="1" customHeight="1" x14ac:dyDescent="0.3">
      <c r="A85" s="114"/>
      <c r="B85" s="261"/>
      <c r="C85" s="346"/>
      <c r="D85" s="346"/>
      <c r="E85" s="346"/>
      <c r="F85" s="346"/>
      <c r="G85" s="346"/>
      <c r="H85" s="262"/>
      <c r="I85" s="477" t="s">
        <v>138</v>
      </c>
      <c r="J85" s="452"/>
      <c r="K85" s="452"/>
      <c r="L85" s="452"/>
      <c r="M85" s="452"/>
      <c r="N85" s="443">
        <f>(R81+R75+R67+R61+R54+R48+R43+R37+R19)-F107</f>
        <v>0</v>
      </c>
      <c r="O85" s="443"/>
      <c r="P85" s="444"/>
      <c r="Q85" s="317"/>
      <c r="R85" s="146"/>
      <c r="S85" s="114"/>
      <c r="T85" s="114"/>
      <c r="U85" s="114"/>
      <c r="V85" s="114"/>
      <c r="W85" s="114"/>
    </row>
    <row r="86" spans="1:24" ht="15.75" hidden="1" customHeight="1" x14ac:dyDescent="0.3">
      <c r="A86" s="114"/>
      <c r="B86" s="261" t="s">
        <v>139</v>
      </c>
      <c r="C86" s="310"/>
      <c r="D86" s="310"/>
      <c r="E86" s="310"/>
      <c r="F86" s="310"/>
      <c r="G86" s="314"/>
      <c r="H86" s="262"/>
      <c r="I86" s="318"/>
      <c r="J86" s="311"/>
      <c r="K86" s="311"/>
      <c r="L86" s="311"/>
      <c r="M86" s="311"/>
      <c r="N86" s="445">
        <f>(N84+1)*N85</f>
        <v>0</v>
      </c>
      <c r="O86" s="443"/>
      <c r="P86" s="444"/>
      <c r="Q86" s="317"/>
      <c r="R86" s="146"/>
      <c r="S86" s="114"/>
      <c r="T86" s="114"/>
      <c r="U86" s="114"/>
      <c r="V86" s="114"/>
      <c r="W86" s="114"/>
    </row>
    <row r="87" spans="1:24" ht="15.75" customHeight="1" x14ac:dyDescent="0.3">
      <c r="A87" s="114"/>
      <c r="B87" s="261"/>
      <c r="C87" s="446" t="s">
        <v>467</v>
      </c>
      <c r="D87" s="446"/>
      <c r="E87" s="446"/>
      <c r="F87" s="446"/>
      <c r="G87" s="315">
        <f>F101</f>
        <v>0</v>
      </c>
      <c r="H87" s="262"/>
      <c r="I87" s="446" t="s">
        <v>581</v>
      </c>
      <c r="J87" s="446"/>
      <c r="K87" s="446"/>
      <c r="L87" s="446"/>
      <c r="M87" s="446"/>
      <c r="N87" s="454">
        <f>(R95+R81+R75+R67+R61+R54+R48+R43+R37+R19)-F107</f>
        <v>0</v>
      </c>
      <c r="O87" s="454"/>
      <c r="P87" s="454"/>
      <c r="Q87" s="317"/>
      <c r="R87" s="146"/>
      <c r="S87" s="114"/>
      <c r="T87" s="114"/>
      <c r="U87" s="114"/>
      <c r="V87" s="114"/>
      <c r="W87" s="114"/>
    </row>
    <row r="88" spans="1:24" ht="15.75" customHeight="1" x14ac:dyDescent="0.3">
      <c r="A88" s="114"/>
      <c r="B88" s="261"/>
      <c r="C88" s="446" t="s">
        <v>530</v>
      </c>
      <c r="D88" s="446"/>
      <c r="E88" s="446"/>
      <c r="F88" s="446"/>
      <c r="G88" s="315">
        <f>F102+F103+F104+F105</f>
        <v>0</v>
      </c>
      <c r="H88" s="262"/>
      <c r="I88" s="346"/>
      <c r="J88" s="346"/>
      <c r="K88" s="346"/>
      <c r="L88" s="346"/>
      <c r="M88" s="346"/>
      <c r="N88" s="346"/>
      <c r="O88" s="346"/>
      <c r="P88" s="346"/>
      <c r="Q88" s="317"/>
      <c r="R88" s="146"/>
      <c r="S88" s="114"/>
      <c r="T88" s="114"/>
      <c r="U88" s="114"/>
      <c r="V88" s="114"/>
      <c r="W88" s="114"/>
    </row>
    <row r="89" spans="1:24" ht="15.75" customHeight="1" x14ac:dyDescent="0.3">
      <c r="A89" s="114"/>
      <c r="B89" s="261"/>
      <c r="C89" s="446" t="s">
        <v>468</v>
      </c>
      <c r="D89" s="446"/>
      <c r="E89" s="446"/>
      <c r="F89" s="446"/>
      <c r="G89" s="315">
        <f>R95</f>
        <v>0</v>
      </c>
      <c r="H89" s="262"/>
      <c r="I89" s="447" t="s">
        <v>137</v>
      </c>
      <c r="J89" s="448"/>
      <c r="K89" s="448"/>
      <c r="L89" s="448"/>
      <c r="M89" s="448"/>
      <c r="N89" s="449">
        <f>'Indirect Cost Calculator'!D13</f>
        <v>0</v>
      </c>
      <c r="O89" s="450"/>
      <c r="P89" s="451"/>
      <c r="Q89" s="317"/>
      <c r="R89" s="146"/>
      <c r="S89" s="114"/>
      <c r="T89" s="114"/>
      <c r="U89" s="114"/>
      <c r="V89" s="114"/>
      <c r="W89" s="114"/>
    </row>
    <row r="90" spans="1:24" ht="16.5" customHeight="1" x14ac:dyDescent="0.3">
      <c r="A90" s="114"/>
      <c r="B90" s="261"/>
      <c r="C90" s="262"/>
      <c r="D90" s="452"/>
      <c r="E90" s="452"/>
      <c r="F90" s="452"/>
      <c r="G90" s="262"/>
      <c r="H90" s="262"/>
      <c r="I90" s="262"/>
      <c r="J90" s="262"/>
      <c r="K90" s="262"/>
      <c r="L90" s="262"/>
      <c r="M90" s="453"/>
      <c r="N90" s="453"/>
      <c r="O90" s="453"/>
      <c r="P90" s="453"/>
      <c r="Q90" s="453"/>
      <c r="R90" s="319" t="s">
        <v>55</v>
      </c>
      <c r="S90" s="114"/>
      <c r="T90" s="114"/>
      <c r="U90" s="114"/>
      <c r="V90" s="114"/>
      <c r="W90" s="114"/>
    </row>
    <row r="91" spans="1:24" x14ac:dyDescent="0.3">
      <c r="A91" s="114"/>
      <c r="B91" s="312"/>
      <c r="C91" s="455"/>
      <c r="D91" s="455"/>
      <c r="E91" s="455"/>
      <c r="F91" s="313"/>
      <c r="G91" s="313"/>
      <c r="H91" s="313"/>
      <c r="I91" s="412" t="s">
        <v>532</v>
      </c>
      <c r="J91" s="412"/>
      <c r="K91" s="412"/>
      <c r="L91" s="412"/>
      <c r="M91" s="412"/>
      <c r="N91" s="412"/>
      <c r="O91" s="412"/>
      <c r="P91" s="412"/>
      <c r="Q91" s="413"/>
      <c r="R91" s="147"/>
      <c r="S91" s="114"/>
      <c r="T91" s="114"/>
      <c r="U91" s="114"/>
      <c r="V91" s="114"/>
      <c r="W91" s="114"/>
    </row>
    <row r="92" spans="1:24" ht="15.75" customHeight="1" x14ac:dyDescent="0.3">
      <c r="A92" s="114"/>
      <c r="B92" s="462" t="s">
        <v>75</v>
      </c>
      <c r="C92" s="463"/>
      <c r="D92" s="463"/>
      <c r="E92" s="463"/>
      <c r="F92" s="463"/>
      <c r="G92" s="463"/>
      <c r="H92" s="463"/>
      <c r="I92" s="463"/>
      <c r="J92" s="463"/>
      <c r="K92" s="463"/>
      <c r="L92" s="463"/>
      <c r="M92" s="463"/>
      <c r="N92" s="463"/>
      <c r="O92" s="463"/>
      <c r="P92" s="463"/>
      <c r="Q92" s="463"/>
      <c r="R92" s="148"/>
      <c r="S92" s="114"/>
      <c r="T92" s="114"/>
      <c r="U92" s="114"/>
      <c r="V92" s="114"/>
    </row>
    <row r="93" spans="1:24" ht="15.6" customHeight="1" x14ac:dyDescent="0.3">
      <c r="A93" s="114"/>
      <c r="B93" s="427" t="s">
        <v>84</v>
      </c>
      <c r="C93" s="428"/>
      <c r="D93" s="428"/>
      <c r="E93" s="428"/>
      <c r="F93" s="428"/>
      <c r="G93" s="428"/>
      <c r="H93" s="428"/>
      <c r="I93" s="428"/>
      <c r="J93" s="428"/>
      <c r="K93" s="428"/>
      <c r="L93" s="428"/>
      <c r="M93" s="428"/>
      <c r="N93" s="428"/>
      <c r="O93" s="428"/>
      <c r="P93" s="428"/>
      <c r="Q93" s="429"/>
      <c r="R93" s="118" t="s">
        <v>55</v>
      </c>
      <c r="S93" s="114"/>
      <c r="T93" s="114"/>
      <c r="U93" s="114"/>
      <c r="V93" s="114"/>
    </row>
    <row r="94" spans="1:24" ht="30" customHeight="1" x14ac:dyDescent="0.3">
      <c r="A94" s="114"/>
      <c r="B94" s="464"/>
      <c r="C94" s="465"/>
      <c r="D94" s="465"/>
      <c r="E94" s="465"/>
      <c r="F94" s="465"/>
      <c r="G94" s="465"/>
      <c r="H94" s="465"/>
      <c r="I94" s="465"/>
      <c r="J94" s="465"/>
      <c r="K94" s="465"/>
      <c r="L94" s="465"/>
      <c r="M94" s="465"/>
      <c r="N94" s="465"/>
      <c r="O94" s="465"/>
      <c r="P94" s="465"/>
      <c r="Q94" s="466"/>
      <c r="R94" s="150"/>
      <c r="S94" s="114"/>
      <c r="T94" s="114"/>
      <c r="U94" s="114"/>
      <c r="V94" s="114"/>
    </row>
    <row r="95" spans="1:24" ht="18.600000000000001" customHeight="1" x14ac:dyDescent="0.3">
      <c r="A95" s="114"/>
      <c r="B95" s="411" t="s">
        <v>85</v>
      </c>
      <c r="C95" s="412"/>
      <c r="D95" s="412"/>
      <c r="E95" s="412"/>
      <c r="F95" s="412"/>
      <c r="G95" s="412"/>
      <c r="H95" s="412"/>
      <c r="I95" s="412"/>
      <c r="J95" s="412"/>
      <c r="K95" s="412"/>
      <c r="L95" s="412"/>
      <c r="M95" s="412"/>
      <c r="N95" s="412"/>
      <c r="O95" s="412"/>
      <c r="P95" s="412"/>
      <c r="Q95" s="413"/>
      <c r="R95" s="362">
        <f>R94</f>
        <v>0</v>
      </c>
      <c r="S95" s="114"/>
      <c r="T95" s="114"/>
      <c r="U95" s="114"/>
      <c r="V95" s="114"/>
      <c r="X95" s="183">
        <f>R95</f>
        <v>0</v>
      </c>
    </row>
    <row r="96" spans="1:24" ht="34.5" customHeight="1" x14ac:dyDescent="0.3">
      <c r="A96" s="114"/>
      <c r="B96" s="456" t="s">
        <v>67</v>
      </c>
      <c r="C96" s="457"/>
      <c r="D96" s="457"/>
      <c r="E96" s="457"/>
      <c r="F96" s="457"/>
      <c r="G96" s="457"/>
      <c r="H96" s="457"/>
      <c r="I96" s="457"/>
      <c r="J96" s="457"/>
      <c r="K96" s="457"/>
      <c r="L96" s="457"/>
      <c r="M96" s="457"/>
      <c r="N96" s="457"/>
      <c r="O96" s="457"/>
      <c r="P96" s="457"/>
      <c r="Q96" s="458"/>
      <c r="R96" s="151">
        <f>SUM(R95+R91+R81+R75+R67+R61+R54+R48+R43+R37+R19)</f>
        <v>0</v>
      </c>
      <c r="S96" s="114"/>
      <c r="T96" s="79"/>
      <c r="U96" s="80"/>
      <c r="V96" s="114"/>
    </row>
    <row r="97" spans="1:22" ht="34.5" customHeight="1" x14ac:dyDescent="0.3">
      <c r="A97" s="114"/>
      <c r="B97" s="114"/>
      <c r="C97" s="114"/>
      <c r="D97" s="114"/>
      <c r="E97" s="114"/>
      <c r="F97" s="114"/>
      <c r="G97" s="114"/>
      <c r="H97" s="114"/>
      <c r="I97" s="114"/>
      <c r="J97" s="114"/>
      <c r="K97" s="114"/>
      <c r="L97" s="114"/>
      <c r="M97" s="114"/>
      <c r="N97" s="114"/>
      <c r="O97" s="114"/>
      <c r="P97" s="114"/>
      <c r="Q97" s="114"/>
      <c r="R97" s="114"/>
      <c r="S97" s="114"/>
      <c r="T97" s="79" t="s">
        <v>141</v>
      </c>
      <c r="U97" s="80">
        <f>T75</f>
        <v>0</v>
      </c>
      <c r="V97" s="114"/>
    </row>
    <row r="98" spans="1:22" x14ac:dyDescent="0.3">
      <c r="A98" s="114"/>
      <c r="B98" s="114"/>
      <c r="C98" s="114"/>
      <c r="D98" s="114"/>
      <c r="E98" s="114"/>
      <c r="F98" s="114"/>
      <c r="G98" s="114"/>
      <c r="H98" s="114"/>
      <c r="I98" s="114"/>
      <c r="J98" s="114"/>
      <c r="K98" s="114"/>
      <c r="L98" s="114"/>
      <c r="M98" s="114"/>
      <c r="N98" s="114"/>
      <c r="O98" s="114"/>
      <c r="P98" s="114"/>
      <c r="Q98" s="114"/>
      <c r="R98" s="114"/>
      <c r="S98" s="114"/>
      <c r="T98" s="114"/>
      <c r="U98" s="114"/>
      <c r="V98" s="114"/>
    </row>
    <row r="100" spans="1:22" hidden="1" x14ac:dyDescent="0.3">
      <c r="C100" s="256" t="s">
        <v>473</v>
      </c>
      <c r="D100" s="256"/>
      <c r="E100" s="257"/>
      <c r="F100" s="258"/>
    </row>
    <row r="101" spans="1:22" hidden="1" x14ac:dyDescent="0.3">
      <c r="C101" s="256" t="s">
        <v>467</v>
      </c>
      <c r="D101" s="256"/>
      <c r="E101" s="257"/>
      <c r="F101" s="259">
        <f>R48</f>
        <v>0</v>
      </c>
    </row>
    <row r="102" spans="1:22" hidden="1" x14ac:dyDescent="0.3">
      <c r="C102" s="256" t="s">
        <v>469</v>
      </c>
      <c r="D102" s="256"/>
      <c r="E102" s="257">
        <f>R57</f>
        <v>0</v>
      </c>
      <c r="F102" s="258">
        <f>IF(E102&gt;25000,(E102-25000),0)</f>
        <v>0</v>
      </c>
    </row>
    <row r="103" spans="1:22" hidden="1" x14ac:dyDescent="0.3">
      <c r="C103" s="256" t="s">
        <v>470</v>
      </c>
      <c r="D103" s="256"/>
      <c r="E103" s="257">
        <f t="shared" ref="E103:E105" si="21">R58</f>
        <v>0</v>
      </c>
      <c r="F103" s="258">
        <f>IF(E103&gt;25000,(E103-25000),0)</f>
        <v>0</v>
      </c>
    </row>
    <row r="104" spans="1:22" hidden="1" x14ac:dyDescent="0.3">
      <c r="C104" s="256" t="s">
        <v>471</v>
      </c>
      <c r="D104" s="256"/>
      <c r="E104" s="257">
        <f t="shared" si="21"/>
        <v>0</v>
      </c>
      <c r="F104" s="258">
        <f>IF(E104&gt;25000,(E104-25000),0)</f>
        <v>0</v>
      </c>
    </row>
    <row r="105" spans="1:22" hidden="1" x14ac:dyDescent="0.3">
      <c r="C105" s="256" t="s">
        <v>472</v>
      </c>
      <c r="D105" s="256"/>
      <c r="E105" s="257">
        <f t="shared" si="21"/>
        <v>0</v>
      </c>
      <c r="F105" s="258">
        <f>IF(E105&gt;25000,(E105-25000),0)</f>
        <v>0</v>
      </c>
    </row>
    <row r="106" spans="1:22" hidden="1" x14ac:dyDescent="0.3">
      <c r="C106" s="256" t="s">
        <v>468</v>
      </c>
      <c r="D106" s="256"/>
      <c r="E106" s="257"/>
      <c r="F106" s="259">
        <f>R95</f>
        <v>0</v>
      </c>
    </row>
    <row r="107" spans="1:22" hidden="1" x14ac:dyDescent="0.3">
      <c r="F107" s="260">
        <f>SUM(F101:F106)</f>
        <v>0</v>
      </c>
    </row>
  </sheetData>
  <sheetProtection algorithmName="SHA-512" hashValue="xwzVCn68xZdsTG+vLiiLN4ilJf9AjX99qKKGLbCYPkGs1Gnsm4NLf55/vni3vaF/PRVqFVCzJDByFshfXrG8JA==" saltValue="ouRfUvAOZxT5BvGvx0lBEQ==" spinCount="100000" sheet="1" formatCells="0" formatRows="0" insertRows="0" deleteRows="0" selectLockedCells="1"/>
  <mergeCells count="153">
    <mergeCell ref="C91:E91"/>
    <mergeCell ref="I91:Q91"/>
    <mergeCell ref="B96:Q96"/>
    <mergeCell ref="B2:R2"/>
    <mergeCell ref="B92:Q92"/>
    <mergeCell ref="B93:Q93"/>
    <mergeCell ref="B94:Q94"/>
    <mergeCell ref="B95:Q95"/>
    <mergeCell ref="B79:C79"/>
    <mergeCell ref="D79:Q79"/>
    <mergeCell ref="B80:C80"/>
    <mergeCell ref="D80:Q80"/>
    <mergeCell ref="B81:Q81"/>
    <mergeCell ref="B75:P75"/>
    <mergeCell ref="B76:R76"/>
    <mergeCell ref="B77:C77"/>
    <mergeCell ref="D77:Q77"/>
    <mergeCell ref="B78:C78"/>
    <mergeCell ref="D78:Q78"/>
    <mergeCell ref="B82:R82"/>
    <mergeCell ref="C84:G84"/>
    <mergeCell ref="I84:M84"/>
    <mergeCell ref="N84:P84"/>
    <mergeCell ref="I85:M85"/>
    <mergeCell ref="N85:P85"/>
    <mergeCell ref="N86:P86"/>
    <mergeCell ref="C87:F87"/>
    <mergeCell ref="C88:F88"/>
    <mergeCell ref="C89:F89"/>
    <mergeCell ref="I89:M89"/>
    <mergeCell ref="N89:P89"/>
    <mergeCell ref="D90:F90"/>
    <mergeCell ref="M90:Q90"/>
    <mergeCell ref="I87:M87"/>
    <mergeCell ref="N87:P87"/>
    <mergeCell ref="B66:C66"/>
    <mergeCell ref="D66:Q66"/>
    <mergeCell ref="B67:Q67"/>
    <mergeCell ref="B63:C63"/>
    <mergeCell ref="D63:Q63"/>
    <mergeCell ref="B64:C64"/>
    <mergeCell ref="D64:Q64"/>
    <mergeCell ref="B65:C65"/>
    <mergeCell ref="D65:Q65"/>
    <mergeCell ref="B61:Q61"/>
    <mergeCell ref="B62:R62"/>
    <mergeCell ref="B53:C53"/>
    <mergeCell ref="D53:Q53"/>
    <mergeCell ref="B54:Q54"/>
    <mergeCell ref="B55:R55"/>
    <mergeCell ref="B56:C56"/>
    <mergeCell ref="B57:C57"/>
    <mergeCell ref="F57:M57"/>
    <mergeCell ref="D57:E57"/>
    <mergeCell ref="F56:M56"/>
    <mergeCell ref="B58:C58"/>
    <mergeCell ref="D58:E58"/>
    <mergeCell ref="F58:M58"/>
    <mergeCell ref="B59:C59"/>
    <mergeCell ref="D59:E59"/>
    <mergeCell ref="F59:M59"/>
    <mergeCell ref="D56:E56"/>
    <mergeCell ref="B60:C60"/>
    <mergeCell ref="D60:E60"/>
    <mergeCell ref="F60:M60"/>
    <mergeCell ref="B50:C50"/>
    <mergeCell ref="D50:Q50"/>
    <mergeCell ref="B51:C51"/>
    <mergeCell ref="D51:Q51"/>
    <mergeCell ref="B52:C52"/>
    <mergeCell ref="D52:Q52"/>
    <mergeCell ref="B46:C46"/>
    <mergeCell ref="D46:P46"/>
    <mergeCell ref="B47:C47"/>
    <mergeCell ref="D47:P47"/>
    <mergeCell ref="B48:Q48"/>
    <mergeCell ref="B49:R49"/>
    <mergeCell ref="D33:G33"/>
    <mergeCell ref="B42:C42"/>
    <mergeCell ref="D42:G42"/>
    <mergeCell ref="B43:P43"/>
    <mergeCell ref="B44:R44"/>
    <mergeCell ref="B45:C45"/>
    <mergeCell ref="D45:P45"/>
    <mergeCell ref="H42:K42"/>
    <mergeCell ref="B37:P37"/>
    <mergeCell ref="B38:R38"/>
    <mergeCell ref="B39:C39"/>
    <mergeCell ref="D39:G39"/>
    <mergeCell ref="B40:C40"/>
    <mergeCell ref="D40:G40"/>
    <mergeCell ref="H39:K39"/>
    <mergeCell ref="H40:K40"/>
    <mergeCell ref="B3:R3"/>
    <mergeCell ref="B11:C11"/>
    <mergeCell ref="B13:R13"/>
    <mergeCell ref="B18:C18"/>
    <mergeCell ref="D18:G18"/>
    <mergeCell ref="B19:P19"/>
    <mergeCell ref="B20:R20"/>
    <mergeCell ref="D21:G21"/>
    <mergeCell ref="B22:C22"/>
    <mergeCell ref="D22:G22"/>
    <mergeCell ref="B21:C21"/>
    <mergeCell ref="B14:C14"/>
    <mergeCell ref="D14:G14"/>
    <mergeCell ref="B15:C15"/>
    <mergeCell ref="D15:G15"/>
    <mergeCell ref="B16:C16"/>
    <mergeCell ref="D16:G16"/>
    <mergeCell ref="B5:D5"/>
    <mergeCell ref="B7:D7"/>
    <mergeCell ref="B9:D9"/>
    <mergeCell ref="B17:C17"/>
    <mergeCell ref="D17:G17"/>
    <mergeCell ref="B73:C73"/>
    <mergeCell ref="B68:R68"/>
    <mergeCell ref="B74:C74"/>
    <mergeCell ref="D74:E74"/>
    <mergeCell ref="F74:M74"/>
    <mergeCell ref="D73:E73"/>
    <mergeCell ref="F73:M73"/>
    <mergeCell ref="B70:C70"/>
    <mergeCell ref="D70:E70"/>
    <mergeCell ref="F70:M70"/>
    <mergeCell ref="B69:C69"/>
    <mergeCell ref="B72:C72"/>
    <mergeCell ref="D72:E72"/>
    <mergeCell ref="F72:M72"/>
    <mergeCell ref="B23:C23"/>
    <mergeCell ref="D23:G23"/>
    <mergeCell ref="B25:C25"/>
    <mergeCell ref="D25:G25"/>
    <mergeCell ref="B26:C26"/>
    <mergeCell ref="D26:G26"/>
    <mergeCell ref="B27:C27"/>
    <mergeCell ref="D27:G27"/>
    <mergeCell ref="B71:C71"/>
    <mergeCell ref="D71:E71"/>
    <mergeCell ref="F71:M71"/>
    <mergeCell ref="D69:E69"/>
    <mergeCell ref="F69:M69"/>
    <mergeCell ref="B34:C34"/>
    <mergeCell ref="D34:G34"/>
    <mergeCell ref="B35:C35"/>
    <mergeCell ref="D35:G35"/>
    <mergeCell ref="B36:C36"/>
    <mergeCell ref="D36:G36"/>
    <mergeCell ref="B28:C28"/>
    <mergeCell ref="D28:G28"/>
    <mergeCell ref="B29:C29"/>
    <mergeCell ref="D29:G29"/>
    <mergeCell ref="B33:C33"/>
  </mergeCells>
  <conditionalFormatting sqref="R96">
    <cfRule type="cellIs" dxfId="88" priority="1" operator="notEqual">
      <formula>$E$5</formula>
    </cfRule>
  </conditionalFormatting>
  <conditionalFormatting sqref="R91">
    <cfRule type="cellIs" dxfId="87" priority="2" operator="greaterThan">
      <formula>$N$89</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operator="notEqual" id="{CBFDCE6C-C094-41A3-9541-A03A953F7790}">
            <xm:f>Cover!$C$8</xm:f>
            <x14:dxf>
              <font>
                <color rgb="FFFF0000"/>
              </font>
            </x14:dxf>
          </x14:cfRule>
          <xm:sqref>R96</xm:sqref>
        </x14:conditionalFormatting>
        <x14:conditionalFormatting xmlns:xm="http://schemas.microsoft.com/office/excel/2006/main">
          <x14:cfRule type="cellIs" priority="18" operator="greaterThan" id="{52F88F5F-4B3D-44E4-84BA-0C4D0D9E4C3A}">
            <xm:f>'IET Budget'!#REF!</xm:f>
            <x14:dxf>
              <font>
                <color rgb="FF9C0006"/>
              </font>
              <fill>
                <patternFill>
                  <bgColor rgb="FFFFC7CE"/>
                </patternFill>
              </fill>
            </x14:dxf>
          </x14:cfRule>
          <xm:sqref>R91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'DROP-DOWNS'!$J$2:$J$3</xm:f>
          </x14:formula1>
          <xm:sqref>B57:C60</xm:sqref>
        </x14:dataValidation>
        <x14:dataValidation type="list" allowBlank="1" showInputMessage="1" showErrorMessage="1" xr:uid="{00000000-0002-0000-0300-000001000000}">
          <x14:formula1>
            <xm:f>'DROP-DOWNS'!$L$2:$L$3</xm:f>
          </x14:formula1>
          <xm:sqref>B70:C74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Match Budget'!N79</f>
        <v>0</v>
      </c>
      <c r="E10" s="21"/>
    </row>
    <row r="11" spans="1:8" x14ac:dyDescent="0.2">
      <c r="A11" s="24"/>
      <c r="B11" s="26" t="s">
        <v>106</v>
      </c>
      <c r="C11" s="40">
        <v>2.18E-2</v>
      </c>
      <c r="D11" s="232">
        <f>Cover!C15</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31"/>
  <sheetViews>
    <sheetView showGridLines="0" zoomScaleNormal="100" workbookViewId="0">
      <selection activeCell="H17" sqref="H17"/>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t="e">
        <f>Cover!C13-#REF!</f>
        <v>#REF!</v>
      </c>
      <c r="E10" s="21"/>
    </row>
    <row r="11" spans="1:8" x14ac:dyDescent="0.2">
      <c r="A11" s="24"/>
      <c r="B11" s="26" t="s">
        <v>106</v>
      </c>
      <c r="C11" s="40">
        <v>2.18E-2</v>
      </c>
      <c r="D11" s="39"/>
      <c r="E11" s="21"/>
    </row>
    <row r="12" spans="1:8" x14ac:dyDescent="0.2">
      <c r="A12" s="24"/>
      <c r="B12" s="26" t="s">
        <v>96</v>
      </c>
      <c r="C12" s="25">
        <f>+C10/(1+C11)</f>
        <v>97866.510080250533</v>
      </c>
      <c r="D12" s="25" t="e">
        <f>+D10/(1+D11)</f>
        <v>#REF!</v>
      </c>
      <c r="E12" s="21"/>
    </row>
    <row r="13" spans="1:8" x14ac:dyDescent="0.2">
      <c r="A13" s="24"/>
      <c r="B13" s="23" t="s">
        <v>95</v>
      </c>
      <c r="C13" s="22">
        <f>+C10-C12</f>
        <v>2133.4899197494669</v>
      </c>
      <c r="D13" s="22" t="e">
        <f>+D10-D12</f>
        <v>#REF!</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31"/>
  <sheetViews>
    <sheetView showGridLines="0" zoomScaleNormal="100" workbookViewId="0">
      <selection activeCell="J27" sqref="J27"/>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Cover!C7</f>
        <v>0</v>
      </c>
      <c r="E10" s="21"/>
    </row>
    <row r="11" spans="1:8" x14ac:dyDescent="0.2">
      <c r="A11" s="24"/>
      <c r="B11" s="26" t="s">
        <v>106</v>
      </c>
      <c r="C11" s="40">
        <v>2.18E-2</v>
      </c>
      <c r="D11" s="39">
        <f>Cover!C15</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2</v>
      </c>
      <c r="C1" t="s">
        <v>2</v>
      </c>
      <c r="F1" t="s">
        <v>2</v>
      </c>
      <c r="H1" t="s">
        <v>2</v>
      </c>
      <c r="J1" t="s">
        <v>2</v>
      </c>
      <c r="L1" t="s">
        <v>2</v>
      </c>
      <c r="N1" t="s">
        <v>2</v>
      </c>
      <c r="P1" t="s">
        <v>2</v>
      </c>
    </row>
    <row r="2" spans="2:16" x14ac:dyDescent="0.25">
      <c r="B2" t="s">
        <v>5</v>
      </c>
      <c r="C2" t="s">
        <v>26</v>
      </c>
      <c r="D2" t="s">
        <v>29</v>
      </c>
      <c r="F2" t="s">
        <v>27</v>
      </c>
      <c r="H2" t="s">
        <v>12</v>
      </c>
      <c r="J2" t="s">
        <v>370</v>
      </c>
      <c r="L2" t="s">
        <v>377</v>
      </c>
      <c r="N2">
        <v>340</v>
      </c>
      <c r="P2" t="s">
        <v>127</v>
      </c>
    </row>
    <row r="3" spans="2:16" x14ac:dyDescent="0.25">
      <c r="B3" t="s">
        <v>130</v>
      </c>
      <c r="C3" t="s">
        <v>29</v>
      </c>
      <c r="D3" t="s">
        <v>26</v>
      </c>
      <c r="F3" t="s">
        <v>378</v>
      </c>
      <c r="H3" t="s">
        <v>20</v>
      </c>
      <c r="J3" t="s">
        <v>371</v>
      </c>
      <c r="L3" t="s">
        <v>140</v>
      </c>
      <c r="N3">
        <v>345</v>
      </c>
      <c r="P3" t="s">
        <v>364</v>
      </c>
    </row>
    <row r="4" spans="2:16" x14ac:dyDescent="0.25">
      <c r="B4" t="s">
        <v>22</v>
      </c>
      <c r="D4" t="s">
        <v>3</v>
      </c>
      <c r="F4" t="s">
        <v>16</v>
      </c>
      <c r="H4" t="s">
        <v>30</v>
      </c>
      <c r="N4">
        <v>359</v>
      </c>
      <c r="P4" t="s">
        <v>7</v>
      </c>
    </row>
    <row r="5" spans="2:16" x14ac:dyDescent="0.25">
      <c r="B5" t="s">
        <v>7</v>
      </c>
      <c r="F5" t="s">
        <v>19</v>
      </c>
      <c r="H5" t="s">
        <v>31</v>
      </c>
      <c r="N5">
        <v>661</v>
      </c>
      <c r="P5" t="s">
        <v>22</v>
      </c>
    </row>
    <row r="6" spans="2:16" x14ac:dyDescent="0.25">
      <c r="B6" t="s">
        <v>378</v>
      </c>
      <c r="F6" t="s">
        <v>21</v>
      </c>
      <c r="H6" t="s">
        <v>18</v>
      </c>
      <c r="N6">
        <v>671</v>
      </c>
      <c r="P6" t="s">
        <v>37</v>
      </c>
    </row>
    <row r="7" spans="2:16" x14ac:dyDescent="0.25">
      <c r="B7" t="s">
        <v>16</v>
      </c>
      <c r="F7" t="s">
        <v>14</v>
      </c>
      <c r="H7" t="s">
        <v>11</v>
      </c>
      <c r="N7">
        <v>285</v>
      </c>
    </row>
    <row r="8" spans="2:16" x14ac:dyDescent="0.25">
      <c r="B8" t="s">
        <v>19</v>
      </c>
      <c r="F8" t="s">
        <v>15</v>
      </c>
      <c r="H8" t="s">
        <v>32</v>
      </c>
      <c r="N8">
        <v>563</v>
      </c>
    </row>
    <row r="9" spans="2:16" x14ac:dyDescent="0.25">
      <c r="B9" t="s">
        <v>21</v>
      </c>
      <c r="F9" t="s">
        <v>39</v>
      </c>
      <c r="H9" t="s">
        <v>17</v>
      </c>
    </row>
    <row r="10" spans="2:16" x14ac:dyDescent="0.25">
      <c r="B10" t="s">
        <v>14</v>
      </c>
      <c r="F10" t="s">
        <v>35</v>
      </c>
      <c r="H10" t="s">
        <v>9</v>
      </c>
    </row>
    <row r="11" spans="2:16" x14ac:dyDescent="0.25">
      <c r="B11" t="s">
        <v>15</v>
      </c>
      <c r="F11" t="s">
        <v>28</v>
      </c>
      <c r="H11" t="s">
        <v>13</v>
      </c>
    </row>
    <row r="12" spans="2:16" x14ac:dyDescent="0.25">
      <c r="B12" t="s">
        <v>22</v>
      </c>
      <c r="F12" t="s">
        <v>23</v>
      </c>
      <c r="H12" t="s">
        <v>33</v>
      </c>
    </row>
    <row r="13" spans="2:16" x14ac:dyDescent="0.25">
      <c r="B13" t="s">
        <v>39</v>
      </c>
      <c r="F13" t="s">
        <v>34</v>
      </c>
      <c r="H13" t="s">
        <v>10</v>
      </c>
    </row>
    <row r="14" spans="2:16" x14ac:dyDescent="0.25">
      <c r="B14" t="s">
        <v>7</v>
      </c>
      <c r="F14" t="s">
        <v>8</v>
      </c>
    </row>
    <row r="15" spans="2:16" x14ac:dyDescent="0.25">
      <c r="B15" t="s">
        <v>23</v>
      </c>
      <c r="F15" t="s">
        <v>3</v>
      </c>
    </row>
    <row r="16" spans="2:16" x14ac:dyDescent="0.25">
      <c r="B16" t="s">
        <v>24</v>
      </c>
    </row>
    <row r="17" spans="2:2" x14ac:dyDescent="0.25">
      <c r="B17" t="s">
        <v>25</v>
      </c>
    </row>
    <row r="18" spans="2:2" x14ac:dyDescent="0.25">
      <c r="B18" t="s">
        <v>6</v>
      </c>
    </row>
    <row r="19" spans="2:2" x14ac:dyDescent="0.25">
      <c r="B19" t="s">
        <v>8</v>
      </c>
    </row>
    <row r="20" spans="2:2" x14ac:dyDescent="0.25">
      <c r="B20" t="s">
        <v>3</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L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8" customWidth="1"/>
    <col min="2" max="2" width="13.140625" customWidth="1"/>
    <col min="3" max="3" width="7.85546875" style="102" customWidth="1"/>
    <col min="4" max="4" width="7.5703125" style="12" customWidth="1"/>
    <col min="5" max="5" width="39.85546875" style="103" customWidth="1"/>
    <col min="6" max="6" width="10.140625" style="11" customWidth="1"/>
    <col min="7" max="7" width="9.42578125" style="11" customWidth="1"/>
    <col min="8" max="8" width="9" customWidth="1"/>
    <col min="9" max="9" width="13.140625" style="8" customWidth="1"/>
    <col min="10" max="10" width="14" style="7" customWidth="1"/>
  </cols>
  <sheetData>
    <row r="1" spans="1:12" ht="28.5" customHeight="1" x14ac:dyDescent="0.25">
      <c r="A1" s="478">
        <f>Cover!C5</f>
        <v>0</v>
      </c>
      <c r="B1" s="479"/>
      <c r="C1" s="479"/>
      <c r="D1" s="479"/>
      <c r="E1" s="479"/>
      <c r="F1" s="479"/>
      <c r="G1" s="479"/>
      <c r="H1" s="479"/>
      <c r="I1" s="479"/>
      <c r="J1" s="479"/>
    </row>
    <row r="2" spans="1:12" s="5" customFormat="1" ht="30" customHeight="1" x14ac:dyDescent="0.35">
      <c r="A2" s="479" t="s">
        <v>597</v>
      </c>
      <c r="B2" s="479"/>
      <c r="C2" s="479"/>
      <c r="D2" s="479"/>
      <c r="E2" s="479"/>
      <c r="F2" s="479"/>
      <c r="G2" s="479"/>
      <c r="H2" s="479"/>
      <c r="I2" s="479"/>
      <c r="J2" s="479"/>
    </row>
    <row r="3" spans="1:12" s="83" customFormat="1" ht="21" customHeight="1" x14ac:dyDescent="0.25">
      <c r="A3" s="376" t="s">
        <v>150</v>
      </c>
      <c r="B3" s="376" t="s">
        <v>0</v>
      </c>
      <c r="C3" s="378" t="s">
        <v>151</v>
      </c>
      <c r="D3" s="329" t="s">
        <v>152</v>
      </c>
      <c r="E3" s="380" t="s">
        <v>153</v>
      </c>
      <c r="F3" s="382" t="s">
        <v>38</v>
      </c>
      <c r="G3" s="382" t="s">
        <v>40</v>
      </c>
      <c r="H3" s="380" t="s">
        <v>41</v>
      </c>
      <c r="I3" s="384" t="s">
        <v>154</v>
      </c>
      <c r="J3" s="82" t="s">
        <v>155</v>
      </c>
    </row>
    <row r="4" spans="1:12" s="86" customFormat="1" ht="15" customHeight="1" x14ac:dyDescent="0.25">
      <c r="A4" s="377"/>
      <c r="B4" s="377"/>
      <c r="C4" s="379"/>
      <c r="D4" s="84">
        <f>SUM(D5:D103)</f>
        <v>0</v>
      </c>
      <c r="E4" s="381"/>
      <c r="F4" s="383"/>
      <c r="G4" s="383"/>
      <c r="H4" s="381"/>
      <c r="I4" s="385"/>
      <c r="J4" s="85">
        <f>SUM(J5:J103)</f>
        <v>0</v>
      </c>
    </row>
    <row r="5" spans="1:12" s="4" customFormat="1" ht="30" customHeight="1" x14ac:dyDescent="0.2">
      <c r="A5" s="87" t="s">
        <v>537</v>
      </c>
      <c r="B5" s="88"/>
      <c r="C5" s="89"/>
      <c r="D5" s="90"/>
      <c r="E5" s="91"/>
      <c r="F5" s="9"/>
      <c r="G5" s="10"/>
      <c r="H5" s="92">
        <f>F5*G5</f>
        <v>0</v>
      </c>
      <c r="I5" s="93"/>
      <c r="J5" s="94">
        <f>D5*I5</f>
        <v>0</v>
      </c>
      <c r="K5" s="95"/>
    </row>
    <row r="6" spans="1:12" s="4" customFormat="1" ht="30" customHeight="1" x14ac:dyDescent="0.2">
      <c r="A6" s="87" t="s">
        <v>538</v>
      </c>
      <c r="B6" s="88"/>
      <c r="C6" s="89"/>
      <c r="D6" s="90"/>
      <c r="E6" s="91"/>
      <c r="F6" s="9"/>
      <c r="G6" s="10"/>
      <c r="H6" s="92">
        <f t="shared" ref="H6:H69" si="0">F6*G6</f>
        <v>0</v>
      </c>
      <c r="I6" s="93"/>
      <c r="J6" s="94">
        <f t="shared" ref="J6:J69" si="1">D6*I6</f>
        <v>0</v>
      </c>
      <c r="K6" s="95"/>
      <c r="L6" s="6"/>
    </row>
    <row r="7" spans="1:12" s="4" customFormat="1" ht="30" customHeight="1" x14ac:dyDescent="0.2">
      <c r="A7" s="87" t="s">
        <v>539</v>
      </c>
      <c r="B7" s="88"/>
      <c r="C7" s="89"/>
      <c r="D7" s="90"/>
      <c r="E7" s="91"/>
      <c r="F7" s="9"/>
      <c r="G7" s="10"/>
      <c r="H7" s="92">
        <f t="shared" si="0"/>
        <v>0</v>
      </c>
      <c r="I7" s="93"/>
      <c r="J7" s="94">
        <f t="shared" si="1"/>
        <v>0</v>
      </c>
      <c r="K7" s="95"/>
    </row>
    <row r="8" spans="1:12" s="4" customFormat="1" ht="30" customHeight="1" x14ac:dyDescent="0.2">
      <c r="A8" s="87" t="s">
        <v>540</v>
      </c>
      <c r="B8" s="88"/>
      <c r="C8" s="89"/>
      <c r="D8" s="90"/>
      <c r="E8" s="91"/>
      <c r="F8" s="9"/>
      <c r="G8" s="10"/>
      <c r="H8" s="92">
        <f t="shared" si="0"/>
        <v>0</v>
      </c>
      <c r="I8" s="93"/>
      <c r="J8" s="94">
        <f t="shared" si="1"/>
        <v>0</v>
      </c>
      <c r="K8" s="95"/>
    </row>
    <row r="9" spans="1:12" s="4" customFormat="1" ht="30" customHeight="1" x14ac:dyDescent="0.2">
      <c r="A9" s="87" t="s">
        <v>541</v>
      </c>
      <c r="B9" s="88"/>
      <c r="C9" s="96"/>
      <c r="D9" s="88"/>
      <c r="E9" s="91"/>
      <c r="F9" s="97"/>
      <c r="G9" s="10"/>
      <c r="H9" s="92">
        <f t="shared" si="0"/>
        <v>0</v>
      </c>
      <c r="I9" s="93"/>
      <c r="J9" s="94">
        <f t="shared" si="1"/>
        <v>0</v>
      </c>
      <c r="K9" s="95"/>
    </row>
    <row r="10" spans="1:12" s="4" customFormat="1" ht="30" customHeight="1" x14ac:dyDescent="0.2">
      <c r="A10" s="87" t="s">
        <v>542</v>
      </c>
      <c r="B10" s="88"/>
      <c r="C10" s="96"/>
      <c r="D10" s="88"/>
      <c r="E10" s="91"/>
      <c r="F10" s="97"/>
      <c r="G10" s="10"/>
      <c r="H10" s="92">
        <f t="shared" si="0"/>
        <v>0</v>
      </c>
      <c r="I10" s="93"/>
      <c r="J10" s="94">
        <f t="shared" si="1"/>
        <v>0</v>
      </c>
      <c r="K10" s="95"/>
    </row>
    <row r="11" spans="1:12" s="4" customFormat="1" ht="30" customHeight="1" x14ac:dyDescent="0.2">
      <c r="A11" s="87" t="s">
        <v>543</v>
      </c>
      <c r="B11" s="88"/>
      <c r="C11" s="96"/>
      <c r="D11" s="88"/>
      <c r="E11" s="91"/>
      <c r="F11" s="97"/>
      <c r="G11" s="10"/>
      <c r="H11" s="92">
        <f t="shared" si="0"/>
        <v>0</v>
      </c>
      <c r="I11" s="93"/>
      <c r="J11" s="94">
        <f t="shared" si="1"/>
        <v>0</v>
      </c>
      <c r="K11" s="95"/>
    </row>
    <row r="12" spans="1:12" s="4" customFormat="1" ht="30" customHeight="1" x14ac:dyDescent="0.2">
      <c r="A12" s="87" t="s">
        <v>544</v>
      </c>
      <c r="B12" s="88"/>
      <c r="C12" s="96"/>
      <c r="D12" s="88"/>
      <c r="E12" s="91"/>
      <c r="F12" s="97"/>
      <c r="G12" s="10"/>
      <c r="H12" s="92">
        <f t="shared" si="0"/>
        <v>0</v>
      </c>
      <c r="I12" s="93"/>
      <c r="J12" s="94">
        <f t="shared" si="1"/>
        <v>0</v>
      </c>
    </row>
    <row r="13" spans="1:12" s="4" customFormat="1" ht="30" customHeight="1" x14ac:dyDescent="0.2">
      <c r="A13" s="87" t="s">
        <v>545</v>
      </c>
      <c r="B13" s="88"/>
      <c r="C13" s="89"/>
      <c r="D13" s="90"/>
      <c r="E13" s="91"/>
      <c r="F13" s="9"/>
      <c r="G13" s="10"/>
      <c r="H13" s="92">
        <f t="shared" si="0"/>
        <v>0</v>
      </c>
      <c r="I13" s="93"/>
      <c r="J13" s="94">
        <f t="shared" si="1"/>
        <v>0</v>
      </c>
    </row>
    <row r="14" spans="1:12" s="4" customFormat="1" ht="30" customHeight="1" x14ac:dyDescent="0.2">
      <c r="A14" s="87" t="s">
        <v>546</v>
      </c>
      <c r="B14" s="88"/>
      <c r="C14" s="89"/>
      <c r="D14" s="90"/>
      <c r="E14" s="91"/>
      <c r="F14" s="9"/>
      <c r="G14" s="10"/>
      <c r="H14" s="92">
        <f t="shared" si="0"/>
        <v>0</v>
      </c>
      <c r="I14" s="93"/>
      <c r="J14" s="94">
        <f t="shared" si="1"/>
        <v>0</v>
      </c>
    </row>
    <row r="15" spans="1:12" s="4" customFormat="1" ht="30" customHeight="1" x14ac:dyDescent="0.2">
      <c r="A15" s="87" t="s">
        <v>547</v>
      </c>
      <c r="B15" s="88"/>
      <c r="C15" s="89"/>
      <c r="D15" s="90"/>
      <c r="E15" s="91"/>
      <c r="F15" s="9"/>
      <c r="G15" s="10"/>
      <c r="H15" s="92">
        <f t="shared" si="0"/>
        <v>0</v>
      </c>
      <c r="I15" s="93"/>
      <c r="J15" s="94">
        <f t="shared" si="1"/>
        <v>0</v>
      </c>
    </row>
    <row r="16" spans="1:12" s="4" customFormat="1" ht="30" customHeight="1" x14ac:dyDescent="0.2">
      <c r="A16" s="87" t="s">
        <v>548</v>
      </c>
      <c r="B16" s="88"/>
      <c r="C16" s="89"/>
      <c r="D16" s="90"/>
      <c r="E16" s="91"/>
      <c r="F16" s="9"/>
      <c r="G16" s="10"/>
      <c r="H16" s="92">
        <f t="shared" si="0"/>
        <v>0</v>
      </c>
      <c r="I16" s="93"/>
      <c r="J16" s="94">
        <f t="shared" si="1"/>
        <v>0</v>
      </c>
      <c r="K16" s="95"/>
    </row>
    <row r="17" spans="1:10" s="4" customFormat="1" ht="30" customHeight="1" x14ac:dyDescent="0.2">
      <c r="A17" s="87" t="s">
        <v>549</v>
      </c>
      <c r="B17" s="88"/>
      <c r="C17" s="89"/>
      <c r="D17" s="90"/>
      <c r="E17" s="91"/>
      <c r="F17" s="9"/>
      <c r="G17" s="10"/>
      <c r="H17" s="92">
        <f t="shared" si="0"/>
        <v>0</v>
      </c>
      <c r="I17" s="93"/>
      <c r="J17" s="94">
        <f t="shared" si="1"/>
        <v>0</v>
      </c>
    </row>
    <row r="18" spans="1:10" s="4" customFormat="1" ht="30" customHeight="1" x14ac:dyDescent="0.2">
      <c r="A18" s="87" t="s">
        <v>550</v>
      </c>
      <c r="B18" s="88"/>
      <c r="C18" s="96"/>
      <c r="D18" s="88"/>
      <c r="E18" s="91"/>
      <c r="F18" s="9"/>
      <c r="G18" s="10"/>
      <c r="H18" s="92">
        <f t="shared" si="0"/>
        <v>0</v>
      </c>
      <c r="I18" s="93"/>
      <c r="J18" s="94">
        <f t="shared" si="1"/>
        <v>0</v>
      </c>
    </row>
    <row r="19" spans="1:10" s="4" customFormat="1" ht="30" customHeight="1" x14ac:dyDescent="0.2">
      <c r="A19" s="87" t="s">
        <v>551</v>
      </c>
      <c r="B19" s="88"/>
      <c r="C19" s="96"/>
      <c r="D19" s="88"/>
      <c r="E19" s="91"/>
      <c r="F19" s="97"/>
      <c r="G19" s="10"/>
      <c r="H19" s="92">
        <f t="shared" si="0"/>
        <v>0</v>
      </c>
      <c r="I19" s="93"/>
      <c r="J19" s="94">
        <f t="shared" si="1"/>
        <v>0</v>
      </c>
    </row>
    <row r="20" spans="1:10" s="4" customFormat="1" ht="30" customHeight="1" x14ac:dyDescent="0.2">
      <c r="A20" s="87" t="s">
        <v>552</v>
      </c>
      <c r="B20" s="88"/>
      <c r="C20" s="96"/>
      <c r="D20" s="88"/>
      <c r="E20" s="91"/>
      <c r="F20" s="97"/>
      <c r="G20" s="10"/>
      <c r="H20" s="92">
        <f t="shared" si="0"/>
        <v>0</v>
      </c>
      <c r="I20" s="93"/>
      <c r="J20" s="94">
        <f t="shared" si="1"/>
        <v>0</v>
      </c>
    </row>
    <row r="21" spans="1:10" s="4" customFormat="1" ht="30" customHeight="1" x14ac:dyDescent="0.2">
      <c r="A21" s="87" t="s">
        <v>553</v>
      </c>
      <c r="B21" s="88"/>
      <c r="C21" s="96"/>
      <c r="D21" s="88"/>
      <c r="E21" s="91"/>
      <c r="F21" s="97"/>
      <c r="G21" s="10"/>
      <c r="H21" s="92">
        <f t="shared" si="0"/>
        <v>0</v>
      </c>
      <c r="I21" s="93"/>
      <c r="J21" s="94">
        <f t="shared" si="1"/>
        <v>0</v>
      </c>
    </row>
    <row r="22" spans="1:10" s="4" customFormat="1" ht="30" customHeight="1" x14ac:dyDescent="0.2">
      <c r="A22" s="87" t="s">
        <v>554</v>
      </c>
      <c r="B22" s="88"/>
      <c r="C22" s="96"/>
      <c r="D22" s="88"/>
      <c r="E22" s="91"/>
      <c r="F22" s="97"/>
      <c r="G22" s="10"/>
      <c r="H22" s="92">
        <f t="shared" si="0"/>
        <v>0</v>
      </c>
      <c r="I22" s="93"/>
      <c r="J22" s="94">
        <f t="shared" si="1"/>
        <v>0</v>
      </c>
    </row>
    <row r="23" spans="1:10" s="4" customFormat="1" ht="30" customHeight="1" x14ac:dyDescent="0.2">
      <c r="A23" s="87" t="s">
        <v>555</v>
      </c>
      <c r="B23" s="88"/>
      <c r="C23" s="98"/>
      <c r="D23" s="99"/>
      <c r="E23" s="91"/>
      <c r="F23" s="100"/>
      <c r="G23" s="101"/>
      <c r="H23" s="92">
        <f t="shared" si="0"/>
        <v>0</v>
      </c>
      <c r="I23" s="93"/>
      <c r="J23" s="94">
        <f t="shared" si="1"/>
        <v>0</v>
      </c>
    </row>
    <row r="24" spans="1:10" s="4" customFormat="1" ht="30" customHeight="1" x14ac:dyDescent="0.2">
      <c r="A24" s="87" t="s">
        <v>556</v>
      </c>
      <c r="B24" s="88"/>
      <c r="C24" s="98"/>
      <c r="D24" s="99"/>
      <c r="E24" s="91"/>
      <c r="F24" s="100"/>
      <c r="G24" s="101"/>
      <c r="H24" s="92">
        <f t="shared" si="0"/>
        <v>0</v>
      </c>
      <c r="I24" s="93"/>
      <c r="J24" s="94">
        <f t="shared" si="1"/>
        <v>0</v>
      </c>
    </row>
    <row r="25" spans="1:10" s="4" customFormat="1" ht="30" hidden="1" customHeight="1" x14ac:dyDescent="0.2">
      <c r="A25" s="87" t="s">
        <v>176</v>
      </c>
      <c r="B25" s="88"/>
      <c r="C25" s="98"/>
      <c r="D25" s="99"/>
      <c r="E25" s="91"/>
      <c r="F25" s="100"/>
      <c r="G25" s="101"/>
      <c r="H25" s="92">
        <f t="shared" si="0"/>
        <v>0</v>
      </c>
      <c r="I25" s="93"/>
      <c r="J25" s="94">
        <f t="shared" si="1"/>
        <v>0</v>
      </c>
    </row>
    <row r="26" spans="1:10" s="4" customFormat="1" ht="30" hidden="1" customHeight="1" x14ac:dyDescent="0.2">
      <c r="A26" s="87" t="s">
        <v>177</v>
      </c>
      <c r="B26" s="88"/>
      <c r="C26" s="98"/>
      <c r="D26" s="99"/>
      <c r="E26" s="91"/>
      <c r="F26" s="100"/>
      <c r="G26" s="101"/>
      <c r="H26" s="92">
        <f t="shared" si="0"/>
        <v>0</v>
      </c>
      <c r="I26" s="93"/>
      <c r="J26" s="94">
        <f t="shared" si="1"/>
        <v>0</v>
      </c>
    </row>
    <row r="27" spans="1:10" s="4" customFormat="1" ht="30" hidden="1" customHeight="1" x14ac:dyDescent="0.2">
      <c r="A27" s="87" t="s">
        <v>178</v>
      </c>
      <c r="B27" s="88"/>
      <c r="C27" s="98"/>
      <c r="D27" s="99"/>
      <c r="E27" s="91"/>
      <c r="F27" s="100"/>
      <c r="G27" s="101"/>
      <c r="H27" s="92">
        <f t="shared" si="0"/>
        <v>0</v>
      </c>
      <c r="I27" s="93"/>
      <c r="J27" s="94">
        <f t="shared" si="1"/>
        <v>0</v>
      </c>
    </row>
    <row r="28" spans="1:10" s="4" customFormat="1" ht="30" hidden="1" customHeight="1" x14ac:dyDescent="0.2">
      <c r="A28" s="87" t="s">
        <v>179</v>
      </c>
      <c r="B28" s="88"/>
      <c r="C28" s="98"/>
      <c r="D28" s="99"/>
      <c r="E28" s="91"/>
      <c r="F28" s="100"/>
      <c r="G28" s="101"/>
      <c r="H28" s="92">
        <f t="shared" si="0"/>
        <v>0</v>
      </c>
      <c r="I28" s="93"/>
      <c r="J28" s="94">
        <f t="shared" si="1"/>
        <v>0</v>
      </c>
    </row>
    <row r="29" spans="1:10" s="4" customFormat="1" ht="30" hidden="1" customHeight="1" x14ac:dyDescent="0.2">
      <c r="A29" s="87" t="s">
        <v>180</v>
      </c>
      <c r="B29" s="88"/>
      <c r="C29" s="98"/>
      <c r="D29" s="99"/>
      <c r="E29" s="91"/>
      <c r="F29" s="100"/>
      <c r="G29" s="101"/>
      <c r="H29" s="92">
        <f t="shared" si="0"/>
        <v>0</v>
      </c>
      <c r="I29" s="93"/>
      <c r="J29" s="94">
        <f t="shared" si="1"/>
        <v>0</v>
      </c>
    </row>
    <row r="30" spans="1:10" s="4" customFormat="1" ht="30" hidden="1" customHeight="1" x14ac:dyDescent="0.2">
      <c r="A30" s="87" t="s">
        <v>181</v>
      </c>
      <c r="B30" s="88"/>
      <c r="C30" s="98"/>
      <c r="D30" s="99"/>
      <c r="E30" s="91"/>
      <c r="F30" s="100"/>
      <c r="G30" s="101"/>
      <c r="H30" s="92">
        <f t="shared" si="0"/>
        <v>0</v>
      </c>
      <c r="I30" s="93"/>
      <c r="J30" s="94">
        <f t="shared" si="1"/>
        <v>0</v>
      </c>
    </row>
    <row r="31" spans="1:10" s="4" customFormat="1" ht="30" hidden="1" customHeight="1" x14ac:dyDescent="0.2">
      <c r="A31" s="87" t="s">
        <v>182</v>
      </c>
      <c r="B31" s="88"/>
      <c r="C31" s="98"/>
      <c r="D31" s="99"/>
      <c r="E31" s="91"/>
      <c r="F31" s="100"/>
      <c r="G31" s="101"/>
      <c r="H31" s="92">
        <f t="shared" si="0"/>
        <v>0</v>
      </c>
      <c r="I31" s="93"/>
      <c r="J31" s="94">
        <f t="shared" si="1"/>
        <v>0</v>
      </c>
    </row>
    <row r="32" spans="1:10" s="4" customFormat="1" ht="30" hidden="1" customHeight="1" x14ac:dyDescent="0.2">
      <c r="A32" s="87" t="s">
        <v>183</v>
      </c>
      <c r="B32" s="88"/>
      <c r="C32" s="98"/>
      <c r="D32" s="99"/>
      <c r="E32" s="91"/>
      <c r="F32" s="100"/>
      <c r="G32" s="101"/>
      <c r="H32" s="92">
        <f t="shared" si="0"/>
        <v>0</v>
      </c>
      <c r="I32" s="93"/>
      <c r="J32" s="94">
        <f t="shared" si="1"/>
        <v>0</v>
      </c>
    </row>
    <row r="33" spans="1:10" s="4" customFormat="1" ht="30" hidden="1" customHeight="1" x14ac:dyDescent="0.2">
      <c r="A33" s="87" t="s">
        <v>184</v>
      </c>
      <c r="B33" s="88"/>
      <c r="C33" s="98"/>
      <c r="D33" s="99"/>
      <c r="E33" s="91"/>
      <c r="F33" s="100"/>
      <c r="G33" s="101"/>
      <c r="H33" s="92">
        <f t="shared" si="0"/>
        <v>0</v>
      </c>
      <c r="I33" s="93"/>
      <c r="J33" s="94">
        <f t="shared" si="1"/>
        <v>0</v>
      </c>
    </row>
    <row r="34" spans="1:10" s="4" customFormat="1" ht="30" hidden="1" customHeight="1" x14ac:dyDescent="0.2">
      <c r="A34" s="87" t="s">
        <v>185</v>
      </c>
      <c r="B34" s="88"/>
      <c r="C34" s="98"/>
      <c r="D34" s="99"/>
      <c r="E34" s="91"/>
      <c r="F34" s="100"/>
      <c r="G34" s="101"/>
      <c r="H34" s="92">
        <f t="shared" si="0"/>
        <v>0</v>
      </c>
      <c r="I34" s="93"/>
      <c r="J34" s="94">
        <f t="shared" si="1"/>
        <v>0</v>
      </c>
    </row>
    <row r="35" spans="1:10" s="4" customFormat="1" ht="30" hidden="1" customHeight="1" x14ac:dyDescent="0.2">
      <c r="A35" s="87" t="s">
        <v>186</v>
      </c>
      <c r="B35" s="88"/>
      <c r="C35" s="98"/>
      <c r="D35" s="99"/>
      <c r="E35" s="91"/>
      <c r="F35" s="100"/>
      <c r="G35" s="101"/>
      <c r="H35" s="92">
        <f t="shared" si="0"/>
        <v>0</v>
      </c>
      <c r="I35" s="93"/>
      <c r="J35" s="94">
        <f t="shared" si="1"/>
        <v>0</v>
      </c>
    </row>
    <row r="36" spans="1:10" s="4" customFormat="1" ht="30" hidden="1" customHeight="1" x14ac:dyDescent="0.2">
      <c r="A36" s="87" t="s">
        <v>187</v>
      </c>
      <c r="B36" s="88"/>
      <c r="C36" s="98"/>
      <c r="D36" s="99"/>
      <c r="E36" s="91"/>
      <c r="F36" s="100"/>
      <c r="G36" s="101"/>
      <c r="H36" s="92">
        <f t="shared" si="0"/>
        <v>0</v>
      </c>
      <c r="I36" s="93"/>
      <c r="J36" s="94">
        <f t="shared" si="1"/>
        <v>0</v>
      </c>
    </row>
    <row r="37" spans="1:10" s="4" customFormat="1" ht="30" hidden="1" customHeight="1" x14ac:dyDescent="0.2">
      <c r="A37" s="87" t="s">
        <v>188</v>
      </c>
      <c r="B37" s="88"/>
      <c r="C37" s="98"/>
      <c r="D37" s="99"/>
      <c r="E37" s="91"/>
      <c r="F37" s="100"/>
      <c r="G37" s="101"/>
      <c r="H37" s="92">
        <f t="shared" si="0"/>
        <v>0</v>
      </c>
      <c r="I37" s="93"/>
      <c r="J37" s="94">
        <f t="shared" si="1"/>
        <v>0</v>
      </c>
    </row>
    <row r="38" spans="1:10" s="4" customFormat="1" ht="30" hidden="1" customHeight="1" x14ac:dyDescent="0.2">
      <c r="A38" s="87" t="s">
        <v>189</v>
      </c>
      <c r="B38" s="88"/>
      <c r="C38" s="98"/>
      <c r="D38" s="99"/>
      <c r="E38" s="91"/>
      <c r="F38" s="100"/>
      <c r="G38" s="101"/>
      <c r="H38" s="92">
        <f t="shared" si="0"/>
        <v>0</v>
      </c>
      <c r="I38" s="93"/>
      <c r="J38" s="94">
        <f t="shared" si="1"/>
        <v>0</v>
      </c>
    </row>
    <row r="39" spans="1:10" s="4" customFormat="1" ht="30" hidden="1" customHeight="1" x14ac:dyDescent="0.2">
      <c r="A39" s="87" t="s">
        <v>190</v>
      </c>
      <c r="B39" s="88"/>
      <c r="C39" s="98"/>
      <c r="D39" s="99"/>
      <c r="E39" s="91"/>
      <c r="F39" s="100"/>
      <c r="G39" s="101"/>
      <c r="H39" s="92">
        <f t="shared" si="0"/>
        <v>0</v>
      </c>
      <c r="I39" s="93"/>
      <c r="J39" s="94">
        <f t="shared" si="1"/>
        <v>0</v>
      </c>
    </row>
    <row r="40" spans="1:10" s="4" customFormat="1" ht="30" hidden="1" customHeight="1" x14ac:dyDescent="0.2">
      <c r="A40" s="87" t="s">
        <v>191</v>
      </c>
      <c r="B40" s="88"/>
      <c r="C40" s="98"/>
      <c r="D40" s="99"/>
      <c r="E40" s="91"/>
      <c r="F40" s="100"/>
      <c r="G40" s="101"/>
      <c r="H40" s="92">
        <f t="shared" si="0"/>
        <v>0</v>
      </c>
      <c r="I40" s="93"/>
      <c r="J40" s="94">
        <f t="shared" si="1"/>
        <v>0</v>
      </c>
    </row>
    <row r="41" spans="1:10" s="4" customFormat="1" ht="30" hidden="1" customHeight="1" x14ac:dyDescent="0.2">
      <c r="A41" s="87" t="s">
        <v>192</v>
      </c>
      <c r="B41" s="88"/>
      <c r="C41" s="98"/>
      <c r="D41" s="99"/>
      <c r="E41" s="91"/>
      <c r="F41" s="100"/>
      <c r="G41" s="101"/>
      <c r="H41" s="92">
        <f t="shared" si="0"/>
        <v>0</v>
      </c>
      <c r="I41" s="93"/>
      <c r="J41" s="94">
        <f t="shared" si="1"/>
        <v>0</v>
      </c>
    </row>
    <row r="42" spans="1:10" s="4" customFormat="1" ht="30" hidden="1" customHeight="1" x14ac:dyDescent="0.2">
      <c r="A42" s="87" t="s">
        <v>193</v>
      </c>
      <c r="B42" s="88"/>
      <c r="C42" s="98"/>
      <c r="D42" s="99"/>
      <c r="E42" s="91"/>
      <c r="F42" s="100"/>
      <c r="G42" s="101"/>
      <c r="H42" s="92">
        <f t="shared" si="0"/>
        <v>0</v>
      </c>
      <c r="I42" s="93"/>
      <c r="J42" s="94">
        <f t="shared" si="1"/>
        <v>0</v>
      </c>
    </row>
    <row r="43" spans="1:10" s="4" customFormat="1" ht="30" hidden="1" customHeight="1" x14ac:dyDescent="0.2">
      <c r="A43" s="87" t="s">
        <v>194</v>
      </c>
      <c r="B43" s="88"/>
      <c r="C43" s="98"/>
      <c r="D43" s="99"/>
      <c r="E43" s="91"/>
      <c r="F43" s="100"/>
      <c r="G43" s="101"/>
      <c r="H43" s="92">
        <f t="shared" si="0"/>
        <v>0</v>
      </c>
      <c r="I43" s="93"/>
      <c r="J43" s="94">
        <f t="shared" si="1"/>
        <v>0</v>
      </c>
    </row>
    <row r="44" spans="1:10" s="4" customFormat="1" ht="30" hidden="1" customHeight="1" x14ac:dyDescent="0.2">
      <c r="A44" s="87" t="s">
        <v>195</v>
      </c>
      <c r="B44" s="88"/>
      <c r="C44" s="98"/>
      <c r="D44" s="99"/>
      <c r="E44" s="91"/>
      <c r="F44" s="100"/>
      <c r="G44" s="101"/>
      <c r="H44" s="92">
        <f t="shared" si="0"/>
        <v>0</v>
      </c>
      <c r="I44" s="93"/>
      <c r="J44" s="94">
        <f t="shared" si="1"/>
        <v>0</v>
      </c>
    </row>
    <row r="45" spans="1:10" s="4" customFormat="1" ht="30" hidden="1" customHeight="1" x14ac:dyDescent="0.2">
      <c r="A45" s="87" t="s">
        <v>196</v>
      </c>
      <c r="B45" s="88"/>
      <c r="C45" s="98"/>
      <c r="D45" s="99"/>
      <c r="E45" s="91"/>
      <c r="F45" s="100"/>
      <c r="G45" s="101"/>
      <c r="H45" s="92">
        <f t="shared" si="0"/>
        <v>0</v>
      </c>
      <c r="I45" s="93"/>
      <c r="J45" s="94">
        <f t="shared" si="1"/>
        <v>0</v>
      </c>
    </row>
    <row r="46" spans="1:10" s="4" customFormat="1" ht="30" hidden="1" customHeight="1" x14ac:dyDescent="0.2">
      <c r="A46" s="87" t="s">
        <v>197</v>
      </c>
      <c r="B46" s="88"/>
      <c r="C46" s="98"/>
      <c r="D46" s="99"/>
      <c r="E46" s="91"/>
      <c r="F46" s="100"/>
      <c r="G46" s="101"/>
      <c r="H46" s="92">
        <f t="shared" si="0"/>
        <v>0</v>
      </c>
      <c r="I46" s="93"/>
      <c r="J46" s="94">
        <f t="shared" si="1"/>
        <v>0</v>
      </c>
    </row>
    <row r="47" spans="1:10" s="4" customFormat="1" ht="30" hidden="1" customHeight="1" x14ac:dyDescent="0.2">
      <c r="A47" s="87" t="s">
        <v>198</v>
      </c>
      <c r="B47" s="88"/>
      <c r="C47" s="98"/>
      <c r="D47" s="99"/>
      <c r="E47" s="91"/>
      <c r="F47" s="100"/>
      <c r="G47" s="101"/>
      <c r="H47" s="92">
        <f t="shared" si="0"/>
        <v>0</v>
      </c>
      <c r="I47" s="93"/>
      <c r="J47" s="94">
        <f t="shared" si="1"/>
        <v>0</v>
      </c>
    </row>
    <row r="48" spans="1:10" s="4" customFormat="1" ht="30" hidden="1" customHeight="1" x14ac:dyDescent="0.2">
      <c r="A48" s="87" t="s">
        <v>199</v>
      </c>
      <c r="B48" s="88"/>
      <c r="C48" s="98"/>
      <c r="D48" s="99"/>
      <c r="E48" s="91"/>
      <c r="F48" s="100"/>
      <c r="G48" s="101"/>
      <c r="H48" s="92">
        <f t="shared" si="0"/>
        <v>0</v>
      </c>
      <c r="I48" s="93"/>
      <c r="J48" s="94">
        <f t="shared" si="1"/>
        <v>0</v>
      </c>
    </row>
    <row r="49" spans="1:10" s="4" customFormat="1" ht="30" hidden="1" customHeight="1" x14ac:dyDescent="0.2">
      <c r="A49" s="87" t="s">
        <v>200</v>
      </c>
      <c r="B49" s="88"/>
      <c r="C49" s="98"/>
      <c r="D49" s="99"/>
      <c r="E49" s="91"/>
      <c r="F49" s="100"/>
      <c r="G49" s="101"/>
      <c r="H49" s="92">
        <f t="shared" si="0"/>
        <v>0</v>
      </c>
      <c r="I49" s="93"/>
      <c r="J49" s="94">
        <f t="shared" si="1"/>
        <v>0</v>
      </c>
    </row>
    <row r="50" spans="1:10" s="4" customFormat="1" ht="30" hidden="1" customHeight="1" x14ac:dyDescent="0.2">
      <c r="A50" s="87" t="s">
        <v>201</v>
      </c>
      <c r="B50" s="88"/>
      <c r="C50" s="98"/>
      <c r="D50" s="99"/>
      <c r="E50" s="91"/>
      <c r="F50" s="100"/>
      <c r="G50" s="101"/>
      <c r="H50" s="92">
        <f t="shared" si="0"/>
        <v>0</v>
      </c>
      <c r="I50" s="93"/>
      <c r="J50" s="94">
        <f t="shared" si="1"/>
        <v>0</v>
      </c>
    </row>
    <row r="51" spans="1:10" s="4" customFormat="1" ht="30" hidden="1" customHeight="1" x14ac:dyDescent="0.2">
      <c r="A51" s="87" t="s">
        <v>202</v>
      </c>
      <c r="B51" s="88"/>
      <c r="C51" s="98"/>
      <c r="D51" s="99"/>
      <c r="E51" s="91"/>
      <c r="F51" s="100"/>
      <c r="G51" s="101"/>
      <c r="H51" s="92">
        <f t="shared" si="0"/>
        <v>0</v>
      </c>
      <c r="I51" s="93"/>
      <c r="J51" s="94">
        <f t="shared" si="1"/>
        <v>0</v>
      </c>
    </row>
    <row r="52" spans="1:10" s="4" customFormat="1" ht="30" hidden="1" customHeight="1" x14ac:dyDescent="0.2">
      <c r="A52" s="87" t="s">
        <v>203</v>
      </c>
      <c r="B52" s="88"/>
      <c r="C52" s="98"/>
      <c r="D52" s="99"/>
      <c r="E52" s="91"/>
      <c r="F52" s="100"/>
      <c r="G52" s="101"/>
      <c r="H52" s="92">
        <f t="shared" si="0"/>
        <v>0</v>
      </c>
      <c r="I52" s="93"/>
      <c r="J52" s="94">
        <f t="shared" si="1"/>
        <v>0</v>
      </c>
    </row>
    <row r="53" spans="1:10" s="4" customFormat="1" ht="30" hidden="1" customHeight="1" x14ac:dyDescent="0.2">
      <c r="A53" s="87" t="s">
        <v>204</v>
      </c>
      <c r="B53" s="88"/>
      <c r="C53" s="98"/>
      <c r="D53" s="99"/>
      <c r="E53" s="91"/>
      <c r="F53" s="100"/>
      <c r="G53" s="101"/>
      <c r="H53" s="92">
        <f t="shared" si="0"/>
        <v>0</v>
      </c>
      <c r="I53" s="93"/>
      <c r="J53" s="94">
        <f t="shared" si="1"/>
        <v>0</v>
      </c>
    </row>
    <row r="54" spans="1:10" s="4" customFormat="1" ht="30" hidden="1" customHeight="1" x14ac:dyDescent="0.2">
      <c r="A54" s="87" t="s">
        <v>205</v>
      </c>
      <c r="B54" s="88"/>
      <c r="C54" s="98"/>
      <c r="D54" s="99"/>
      <c r="E54" s="91"/>
      <c r="F54" s="100"/>
      <c r="G54" s="101"/>
      <c r="H54" s="92">
        <f t="shared" si="0"/>
        <v>0</v>
      </c>
      <c r="I54" s="93"/>
      <c r="J54" s="94">
        <f t="shared" si="1"/>
        <v>0</v>
      </c>
    </row>
    <row r="55" spans="1:10" s="4" customFormat="1" ht="30" hidden="1" customHeight="1" x14ac:dyDescent="0.2">
      <c r="A55" s="87" t="s">
        <v>206</v>
      </c>
      <c r="B55" s="88"/>
      <c r="C55" s="98"/>
      <c r="D55" s="99"/>
      <c r="E55" s="91"/>
      <c r="F55" s="100"/>
      <c r="G55" s="101"/>
      <c r="H55" s="92">
        <f t="shared" si="0"/>
        <v>0</v>
      </c>
      <c r="I55" s="93"/>
      <c r="J55" s="94">
        <f t="shared" si="1"/>
        <v>0</v>
      </c>
    </row>
    <row r="56" spans="1:10" s="4" customFormat="1" ht="30" hidden="1" customHeight="1" x14ac:dyDescent="0.2">
      <c r="A56" s="87" t="s">
        <v>207</v>
      </c>
      <c r="B56" s="88"/>
      <c r="C56" s="98"/>
      <c r="D56" s="99"/>
      <c r="E56" s="91"/>
      <c r="F56" s="100"/>
      <c r="G56" s="101"/>
      <c r="H56" s="92">
        <f t="shared" si="0"/>
        <v>0</v>
      </c>
      <c r="I56" s="93"/>
      <c r="J56" s="94">
        <f t="shared" si="1"/>
        <v>0</v>
      </c>
    </row>
    <row r="57" spans="1:10" s="4" customFormat="1" ht="30" hidden="1" customHeight="1" x14ac:dyDescent="0.2">
      <c r="A57" s="87" t="s">
        <v>208</v>
      </c>
      <c r="B57" s="88"/>
      <c r="C57" s="98"/>
      <c r="D57" s="99"/>
      <c r="E57" s="91"/>
      <c r="F57" s="100"/>
      <c r="G57" s="101"/>
      <c r="H57" s="92">
        <f t="shared" si="0"/>
        <v>0</v>
      </c>
      <c r="I57" s="93"/>
      <c r="J57" s="94">
        <f t="shared" si="1"/>
        <v>0</v>
      </c>
    </row>
    <row r="58" spans="1:10" s="4" customFormat="1" ht="30" hidden="1" customHeight="1" x14ac:dyDescent="0.2">
      <c r="A58" s="87" t="s">
        <v>209</v>
      </c>
      <c r="B58" s="88"/>
      <c r="C58" s="98"/>
      <c r="D58" s="99"/>
      <c r="E58" s="91"/>
      <c r="F58" s="100"/>
      <c r="G58" s="101"/>
      <c r="H58" s="92">
        <f t="shared" si="0"/>
        <v>0</v>
      </c>
      <c r="I58" s="93"/>
      <c r="J58" s="94">
        <f t="shared" si="1"/>
        <v>0</v>
      </c>
    </row>
    <row r="59" spans="1:10" s="4" customFormat="1" ht="30" hidden="1" customHeight="1" x14ac:dyDescent="0.2">
      <c r="A59" s="87" t="s">
        <v>210</v>
      </c>
      <c r="B59" s="88"/>
      <c r="C59" s="98"/>
      <c r="D59" s="99"/>
      <c r="E59" s="91"/>
      <c r="F59" s="100"/>
      <c r="G59" s="101"/>
      <c r="H59" s="92">
        <f t="shared" si="0"/>
        <v>0</v>
      </c>
      <c r="I59" s="93"/>
      <c r="J59" s="94">
        <f t="shared" si="1"/>
        <v>0</v>
      </c>
    </row>
    <row r="60" spans="1:10" s="4" customFormat="1" ht="30" hidden="1" customHeight="1" x14ac:dyDescent="0.2">
      <c r="A60" s="87" t="s">
        <v>211</v>
      </c>
      <c r="B60" s="88"/>
      <c r="C60" s="98"/>
      <c r="D60" s="99"/>
      <c r="E60" s="91"/>
      <c r="F60" s="100"/>
      <c r="G60" s="101"/>
      <c r="H60" s="92">
        <f t="shared" si="0"/>
        <v>0</v>
      </c>
      <c r="I60" s="93"/>
      <c r="J60" s="94">
        <f t="shared" si="1"/>
        <v>0</v>
      </c>
    </row>
    <row r="61" spans="1:10" s="4" customFormat="1" ht="30" hidden="1" customHeight="1" x14ac:dyDescent="0.2">
      <c r="A61" s="87" t="s">
        <v>212</v>
      </c>
      <c r="B61" s="88"/>
      <c r="C61" s="98"/>
      <c r="D61" s="99"/>
      <c r="E61" s="91"/>
      <c r="F61" s="100"/>
      <c r="G61" s="101"/>
      <c r="H61" s="92">
        <f t="shared" si="0"/>
        <v>0</v>
      </c>
      <c r="I61" s="93"/>
      <c r="J61" s="94">
        <f t="shared" si="1"/>
        <v>0</v>
      </c>
    </row>
    <row r="62" spans="1:10" s="4" customFormat="1" ht="30" hidden="1" customHeight="1" x14ac:dyDescent="0.2">
      <c r="A62" s="87" t="s">
        <v>213</v>
      </c>
      <c r="B62" s="88"/>
      <c r="C62" s="98"/>
      <c r="D62" s="99"/>
      <c r="E62" s="91"/>
      <c r="F62" s="100"/>
      <c r="G62" s="101"/>
      <c r="H62" s="92">
        <f t="shared" si="0"/>
        <v>0</v>
      </c>
      <c r="I62" s="93"/>
      <c r="J62" s="94">
        <f t="shared" si="1"/>
        <v>0</v>
      </c>
    </row>
    <row r="63" spans="1:10" s="4" customFormat="1" ht="30" hidden="1" customHeight="1" x14ac:dyDescent="0.2">
      <c r="A63" s="87" t="s">
        <v>214</v>
      </c>
      <c r="B63" s="88"/>
      <c r="C63" s="98"/>
      <c r="D63" s="99"/>
      <c r="E63" s="91"/>
      <c r="F63" s="100"/>
      <c r="G63" s="101"/>
      <c r="H63" s="92">
        <f t="shared" si="0"/>
        <v>0</v>
      </c>
      <c r="I63" s="93"/>
      <c r="J63" s="94">
        <f t="shared" si="1"/>
        <v>0</v>
      </c>
    </row>
    <row r="64" spans="1:10" s="4" customFormat="1" ht="30" hidden="1" customHeight="1" x14ac:dyDescent="0.2">
      <c r="A64" s="87" t="s">
        <v>215</v>
      </c>
      <c r="B64" s="88"/>
      <c r="C64" s="98"/>
      <c r="D64" s="99"/>
      <c r="E64" s="91"/>
      <c r="F64" s="100"/>
      <c r="G64" s="101"/>
      <c r="H64" s="92">
        <f t="shared" si="0"/>
        <v>0</v>
      </c>
      <c r="I64" s="93"/>
      <c r="J64" s="94">
        <f t="shared" si="1"/>
        <v>0</v>
      </c>
    </row>
    <row r="65" spans="1:10" s="4" customFormat="1" ht="30" hidden="1" customHeight="1" x14ac:dyDescent="0.2">
      <c r="A65" s="87" t="s">
        <v>216</v>
      </c>
      <c r="B65" s="88"/>
      <c r="C65" s="98"/>
      <c r="D65" s="99"/>
      <c r="E65" s="91"/>
      <c r="F65" s="100"/>
      <c r="G65" s="101"/>
      <c r="H65" s="92">
        <f t="shared" si="0"/>
        <v>0</v>
      </c>
      <c r="I65" s="93"/>
      <c r="J65" s="94">
        <f t="shared" si="1"/>
        <v>0</v>
      </c>
    </row>
    <row r="66" spans="1:10" s="4" customFormat="1" ht="30" hidden="1" customHeight="1" x14ac:dyDescent="0.2">
      <c r="A66" s="87" t="s">
        <v>217</v>
      </c>
      <c r="B66" s="88"/>
      <c r="C66" s="98"/>
      <c r="D66" s="99"/>
      <c r="E66" s="91"/>
      <c r="F66" s="100"/>
      <c r="G66" s="101"/>
      <c r="H66" s="92">
        <f t="shared" si="0"/>
        <v>0</v>
      </c>
      <c r="I66" s="93"/>
      <c r="J66" s="94">
        <f t="shared" si="1"/>
        <v>0</v>
      </c>
    </row>
    <row r="67" spans="1:10" s="4" customFormat="1" ht="30" hidden="1" customHeight="1" x14ac:dyDescent="0.2">
      <c r="A67" s="87" t="s">
        <v>218</v>
      </c>
      <c r="B67" s="88"/>
      <c r="C67" s="98"/>
      <c r="D67" s="99"/>
      <c r="E67" s="91"/>
      <c r="F67" s="100"/>
      <c r="G67" s="101"/>
      <c r="H67" s="92">
        <f t="shared" si="0"/>
        <v>0</v>
      </c>
      <c r="I67" s="93"/>
      <c r="J67" s="94">
        <f t="shared" si="1"/>
        <v>0</v>
      </c>
    </row>
    <row r="68" spans="1:10" s="4" customFormat="1" ht="30" hidden="1" customHeight="1" x14ac:dyDescent="0.2">
      <c r="A68" s="87" t="s">
        <v>219</v>
      </c>
      <c r="B68" s="88"/>
      <c r="C68" s="98"/>
      <c r="D68" s="99"/>
      <c r="E68" s="91"/>
      <c r="F68" s="100"/>
      <c r="G68" s="101"/>
      <c r="H68" s="92">
        <f t="shared" si="0"/>
        <v>0</v>
      </c>
      <c r="I68" s="93"/>
      <c r="J68" s="94">
        <f t="shared" si="1"/>
        <v>0</v>
      </c>
    </row>
    <row r="69" spans="1:10" s="4" customFormat="1" ht="30" hidden="1" customHeight="1" x14ac:dyDescent="0.2">
      <c r="A69" s="87" t="s">
        <v>220</v>
      </c>
      <c r="B69" s="88"/>
      <c r="C69" s="98"/>
      <c r="D69" s="99"/>
      <c r="E69" s="91"/>
      <c r="F69" s="100"/>
      <c r="G69" s="101"/>
      <c r="H69" s="92">
        <f t="shared" si="0"/>
        <v>0</v>
      </c>
      <c r="I69" s="93"/>
      <c r="J69" s="94">
        <f t="shared" si="1"/>
        <v>0</v>
      </c>
    </row>
    <row r="70" spans="1:10" s="4" customFormat="1" ht="30" hidden="1" customHeight="1" x14ac:dyDescent="0.2">
      <c r="A70" s="87" t="s">
        <v>221</v>
      </c>
      <c r="B70" s="88"/>
      <c r="C70" s="98"/>
      <c r="D70" s="99"/>
      <c r="E70" s="91"/>
      <c r="F70" s="100"/>
      <c r="G70" s="101"/>
      <c r="H70" s="92">
        <f t="shared" ref="H70:H103" si="2">F70*G70</f>
        <v>0</v>
      </c>
      <c r="I70" s="93"/>
      <c r="J70" s="94">
        <f t="shared" ref="J70:J103" si="3">D70*I70</f>
        <v>0</v>
      </c>
    </row>
    <row r="71" spans="1:10" s="4" customFormat="1" ht="30" hidden="1" customHeight="1" x14ac:dyDescent="0.2">
      <c r="A71" s="87" t="s">
        <v>222</v>
      </c>
      <c r="B71" s="88"/>
      <c r="C71" s="98"/>
      <c r="D71" s="99"/>
      <c r="E71" s="91"/>
      <c r="F71" s="100"/>
      <c r="G71" s="101"/>
      <c r="H71" s="92">
        <f t="shared" si="2"/>
        <v>0</v>
      </c>
      <c r="I71" s="93"/>
      <c r="J71" s="94">
        <f t="shared" si="3"/>
        <v>0</v>
      </c>
    </row>
    <row r="72" spans="1:10" s="4" customFormat="1" ht="30" hidden="1" customHeight="1" x14ac:dyDescent="0.2">
      <c r="A72" s="87" t="s">
        <v>223</v>
      </c>
      <c r="B72" s="88"/>
      <c r="C72" s="98"/>
      <c r="D72" s="99"/>
      <c r="E72" s="91"/>
      <c r="F72" s="100"/>
      <c r="G72" s="101"/>
      <c r="H72" s="92">
        <f t="shared" si="2"/>
        <v>0</v>
      </c>
      <c r="I72" s="93"/>
      <c r="J72" s="94">
        <f t="shared" si="3"/>
        <v>0</v>
      </c>
    </row>
    <row r="73" spans="1:10" s="4" customFormat="1" ht="30" hidden="1" customHeight="1" x14ac:dyDescent="0.2">
      <c r="A73" s="87" t="s">
        <v>224</v>
      </c>
      <c r="B73" s="88"/>
      <c r="C73" s="98"/>
      <c r="D73" s="99"/>
      <c r="E73" s="91"/>
      <c r="F73" s="100"/>
      <c r="G73" s="101"/>
      <c r="H73" s="92">
        <f t="shared" si="2"/>
        <v>0</v>
      </c>
      <c r="I73" s="93"/>
      <c r="J73" s="94">
        <f t="shared" si="3"/>
        <v>0</v>
      </c>
    </row>
    <row r="74" spans="1:10" s="4" customFormat="1" ht="30" hidden="1" customHeight="1" x14ac:dyDescent="0.2">
      <c r="A74" s="87" t="s">
        <v>225</v>
      </c>
      <c r="B74" s="88"/>
      <c r="C74" s="98"/>
      <c r="D74" s="99"/>
      <c r="E74" s="91"/>
      <c r="F74" s="100"/>
      <c r="G74" s="101"/>
      <c r="H74" s="92">
        <f t="shared" si="2"/>
        <v>0</v>
      </c>
      <c r="I74" s="93"/>
      <c r="J74" s="94">
        <f t="shared" si="3"/>
        <v>0</v>
      </c>
    </row>
    <row r="75" spans="1:10" s="4" customFormat="1" ht="30" hidden="1" customHeight="1" x14ac:dyDescent="0.2">
      <c r="A75" s="87" t="s">
        <v>226</v>
      </c>
      <c r="B75" s="88"/>
      <c r="C75" s="98"/>
      <c r="D75" s="99"/>
      <c r="E75" s="91"/>
      <c r="F75" s="100"/>
      <c r="G75" s="101"/>
      <c r="H75" s="92">
        <f t="shared" si="2"/>
        <v>0</v>
      </c>
      <c r="I75" s="93"/>
      <c r="J75" s="94">
        <f t="shared" si="3"/>
        <v>0</v>
      </c>
    </row>
    <row r="76" spans="1:10" s="4" customFormat="1" ht="30" hidden="1" customHeight="1" x14ac:dyDescent="0.2">
      <c r="A76" s="87" t="s">
        <v>227</v>
      </c>
      <c r="B76" s="88"/>
      <c r="C76" s="98"/>
      <c r="D76" s="99"/>
      <c r="E76" s="91"/>
      <c r="F76" s="100"/>
      <c r="G76" s="101"/>
      <c r="H76" s="92">
        <f t="shared" si="2"/>
        <v>0</v>
      </c>
      <c r="I76" s="93"/>
      <c r="J76" s="94">
        <f t="shared" si="3"/>
        <v>0</v>
      </c>
    </row>
    <row r="77" spans="1:10" s="4" customFormat="1" ht="30" hidden="1" customHeight="1" x14ac:dyDescent="0.2">
      <c r="A77" s="87" t="s">
        <v>228</v>
      </c>
      <c r="B77" s="88"/>
      <c r="C77" s="98"/>
      <c r="D77" s="99"/>
      <c r="E77" s="91"/>
      <c r="F77" s="100"/>
      <c r="G77" s="101"/>
      <c r="H77" s="92">
        <f t="shared" si="2"/>
        <v>0</v>
      </c>
      <c r="I77" s="93"/>
      <c r="J77" s="94">
        <f t="shared" si="3"/>
        <v>0</v>
      </c>
    </row>
    <row r="78" spans="1:10" s="4" customFormat="1" ht="30" hidden="1" customHeight="1" x14ac:dyDescent="0.2">
      <c r="A78" s="87" t="s">
        <v>229</v>
      </c>
      <c r="B78" s="88"/>
      <c r="C78" s="98"/>
      <c r="D78" s="99"/>
      <c r="E78" s="91"/>
      <c r="F78" s="100"/>
      <c r="G78" s="101"/>
      <c r="H78" s="92">
        <f t="shared" si="2"/>
        <v>0</v>
      </c>
      <c r="I78" s="93"/>
      <c r="J78" s="94">
        <f t="shared" si="3"/>
        <v>0</v>
      </c>
    </row>
    <row r="79" spans="1:10" s="4" customFormat="1" ht="30" hidden="1" customHeight="1" x14ac:dyDescent="0.2">
      <c r="A79" s="87" t="s">
        <v>230</v>
      </c>
      <c r="B79" s="88"/>
      <c r="C79" s="98"/>
      <c r="D79" s="99"/>
      <c r="E79" s="91"/>
      <c r="F79" s="100"/>
      <c r="G79" s="101"/>
      <c r="H79" s="92">
        <f t="shared" si="2"/>
        <v>0</v>
      </c>
      <c r="I79" s="93"/>
      <c r="J79" s="94">
        <f t="shared" si="3"/>
        <v>0</v>
      </c>
    </row>
    <row r="80" spans="1:10" s="4" customFormat="1" ht="30" hidden="1" customHeight="1" x14ac:dyDescent="0.2">
      <c r="A80" s="87" t="s">
        <v>231</v>
      </c>
      <c r="B80" s="88"/>
      <c r="C80" s="98"/>
      <c r="D80" s="99"/>
      <c r="E80" s="91"/>
      <c r="F80" s="100"/>
      <c r="G80" s="101"/>
      <c r="H80" s="92">
        <f t="shared" si="2"/>
        <v>0</v>
      </c>
      <c r="I80" s="93"/>
      <c r="J80" s="94">
        <f t="shared" si="3"/>
        <v>0</v>
      </c>
    </row>
    <row r="81" spans="1:10" s="4" customFormat="1" ht="30" hidden="1" customHeight="1" x14ac:dyDescent="0.2">
      <c r="A81" s="87" t="s">
        <v>232</v>
      </c>
      <c r="B81" s="88"/>
      <c r="C81" s="98"/>
      <c r="D81" s="99"/>
      <c r="E81" s="91"/>
      <c r="F81" s="100"/>
      <c r="G81" s="101"/>
      <c r="H81" s="92">
        <f t="shared" si="2"/>
        <v>0</v>
      </c>
      <c r="I81" s="93"/>
      <c r="J81" s="94">
        <f t="shared" si="3"/>
        <v>0</v>
      </c>
    </row>
    <row r="82" spans="1:10" s="4" customFormat="1" ht="30" hidden="1" customHeight="1" x14ac:dyDescent="0.2">
      <c r="A82" s="87" t="s">
        <v>233</v>
      </c>
      <c r="B82" s="88"/>
      <c r="C82" s="98"/>
      <c r="D82" s="99"/>
      <c r="E82" s="91"/>
      <c r="F82" s="100"/>
      <c r="G82" s="101"/>
      <c r="H82" s="92">
        <f t="shared" si="2"/>
        <v>0</v>
      </c>
      <c r="I82" s="93"/>
      <c r="J82" s="94">
        <f t="shared" si="3"/>
        <v>0</v>
      </c>
    </row>
    <row r="83" spans="1:10" s="4" customFormat="1" ht="30" hidden="1" customHeight="1" x14ac:dyDescent="0.2">
      <c r="A83" s="87" t="s">
        <v>234</v>
      </c>
      <c r="B83" s="88"/>
      <c r="C83" s="98"/>
      <c r="D83" s="99"/>
      <c r="E83" s="91"/>
      <c r="F83" s="100"/>
      <c r="G83" s="101"/>
      <c r="H83" s="92">
        <f t="shared" si="2"/>
        <v>0</v>
      </c>
      <c r="I83" s="93"/>
      <c r="J83" s="94">
        <f t="shared" si="3"/>
        <v>0</v>
      </c>
    </row>
    <row r="84" spans="1:10" s="4" customFormat="1" ht="30" hidden="1" customHeight="1" x14ac:dyDescent="0.2">
      <c r="A84" s="87" t="s">
        <v>235</v>
      </c>
      <c r="B84" s="88"/>
      <c r="C84" s="98"/>
      <c r="D84" s="99"/>
      <c r="E84" s="91"/>
      <c r="F84" s="100"/>
      <c r="G84" s="101"/>
      <c r="H84" s="92">
        <f t="shared" si="2"/>
        <v>0</v>
      </c>
      <c r="I84" s="93"/>
      <c r="J84" s="94">
        <f t="shared" si="3"/>
        <v>0</v>
      </c>
    </row>
    <row r="85" spans="1:10" s="4" customFormat="1" ht="30" hidden="1" customHeight="1" x14ac:dyDescent="0.2">
      <c r="A85" s="87" t="s">
        <v>236</v>
      </c>
      <c r="B85" s="88"/>
      <c r="C85" s="98"/>
      <c r="D85" s="99"/>
      <c r="E85" s="91"/>
      <c r="F85" s="100"/>
      <c r="G85" s="101"/>
      <c r="H85" s="92">
        <f t="shared" si="2"/>
        <v>0</v>
      </c>
      <c r="I85" s="93"/>
      <c r="J85" s="94">
        <f t="shared" si="3"/>
        <v>0</v>
      </c>
    </row>
    <row r="86" spans="1:10" s="4" customFormat="1" ht="30" hidden="1" customHeight="1" x14ac:dyDescent="0.2">
      <c r="A86" s="87" t="s">
        <v>237</v>
      </c>
      <c r="B86" s="88"/>
      <c r="C86" s="98"/>
      <c r="D86" s="99"/>
      <c r="E86" s="91"/>
      <c r="F86" s="100"/>
      <c r="G86" s="101"/>
      <c r="H86" s="92">
        <f t="shared" si="2"/>
        <v>0</v>
      </c>
      <c r="I86" s="93"/>
      <c r="J86" s="94">
        <f t="shared" si="3"/>
        <v>0</v>
      </c>
    </row>
    <row r="87" spans="1:10" s="4" customFormat="1" ht="30" hidden="1" customHeight="1" x14ac:dyDescent="0.2">
      <c r="A87" s="87" t="s">
        <v>238</v>
      </c>
      <c r="B87" s="88"/>
      <c r="C87" s="98"/>
      <c r="D87" s="99"/>
      <c r="E87" s="91"/>
      <c r="F87" s="100"/>
      <c r="G87" s="101"/>
      <c r="H87" s="92">
        <f t="shared" si="2"/>
        <v>0</v>
      </c>
      <c r="I87" s="93"/>
      <c r="J87" s="94">
        <f t="shared" si="3"/>
        <v>0</v>
      </c>
    </row>
    <row r="88" spans="1:10" s="4" customFormat="1" ht="30" hidden="1" customHeight="1" x14ac:dyDescent="0.2">
      <c r="A88" s="87" t="s">
        <v>239</v>
      </c>
      <c r="B88" s="88"/>
      <c r="C88" s="98"/>
      <c r="D88" s="99"/>
      <c r="E88" s="91"/>
      <c r="F88" s="100"/>
      <c r="G88" s="101"/>
      <c r="H88" s="92">
        <f t="shared" si="2"/>
        <v>0</v>
      </c>
      <c r="I88" s="93"/>
      <c r="J88" s="94">
        <f t="shared" si="3"/>
        <v>0</v>
      </c>
    </row>
    <row r="89" spans="1:10" s="4" customFormat="1" ht="30" hidden="1" customHeight="1" x14ac:dyDescent="0.2">
      <c r="A89" s="87" t="s">
        <v>240</v>
      </c>
      <c r="B89" s="88"/>
      <c r="C89" s="98"/>
      <c r="D89" s="99"/>
      <c r="E89" s="91"/>
      <c r="F89" s="100"/>
      <c r="G89" s="101"/>
      <c r="H89" s="92">
        <f t="shared" si="2"/>
        <v>0</v>
      </c>
      <c r="I89" s="93"/>
      <c r="J89" s="94">
        <f t="shared" si="3"/>
        <v>0</v>
      </c>
    </row>
    <row r="90" spans="1:10" s="4" customFormat="1" ht="30" hidden="1" customHeight="1" x14ac:dyDescent="0.2">
      <c r="A90" s="87" t="s">
        <v>241</v>
      </c>
      <c r="B90" s="88"/>
      <c r="C90" s="98"/>
      <c r="D90" s="99"/>
      <c r="E90" s="91"/>
      <c r="F90" s="100"/>
      <c r="G90" s="101"/>
      <c r="H90" s="92">
        <f t="shared" si="2"/>
        <v>0</v>
      </c>
      <c r="I90" s="93"/>
      <c r="J90" s="94">
        <f t="shared" si="3"/>
        <v>0</v>
      </c>
    </row>
    <row r="91" spans="1:10" s="4" customFormat="1" ht="30" hidden="1" customHeight="1" x14ac:dyDescent="0.2">
      <c r="A91" s="87" t="s">
        <v>242</v>
      </c>
      <c r="B91" s="88"/>
      <c r="C91" s="98"/>
      <c r="D91" s="99"/>
      <c r="E91" s="91"/>
      <c r="F91" s="100"/>
      <c r="G91" s="101"/>
      <c r="H91" s="92">
        <f t="shared" si="2"/>
        <v>0</v>
      </c>
      <c r="I91" s="93"/>
      <c r="J91" s="94">
        <f t="shared" si="3"/>
        <v>0</v>
      </c>
    </row>
    <row r="92" spans="1:10" s="4" customFormat="1" ht="30" hidden="1" customHeight="1" x14ac:dyDescent="0.2">
      <c r="A92" s="87" t="s">
        <v>243</v>
      </c>
      <c r="B92" s="88"/>
      <c r="C92" s="98"/>
      <c r="D92" s="99"/>
      <c r="E92" s="91"/>
      <c r="F92" s="100"/>
      <c r="G92" s="101"/>
      <c r="H92" s="92">
        <f t="shared" si="2"/>
        <v>0</v>
      </c>
      <c r="I92" s="93"/>
      <c r="J92" s="94">
        <f t="shared" si="3"/>
        <v>0</v>
      </c>
    </row>
    <row r="93" spans="1:10" s="4" customFormat="1" ht="30" hidden="1" customHeight="1" x14ac:dyDescent="0.2">
      <c r="A93" s="87" t="s">
        <v>244</v>
      </c>
      <c r="B93" s="88"/>
      <c r="C93" s="98"/>
      <c r="D93" s="99"/>
      <c r="E93" s="91"/>
      <c r="F93" s="100"/>
      <c r="G93" s="101"/>
      <c r="H93" s="92">
        <f t="shared" si="2"/>
        <v>0</v>
      </c>
      <c r="I93" s="93"/>
      <c r="J93" s="94">
        <f t="shared" si="3"/>
        <v>0</v>
      </c>
    </row>
    <row r="94" spans="1:10" s="4" customFormat="1" ht="30" hidden="1" customHeight="1" x14ac:dyDescent="0.2">
      <c r="A94" s="87" t="s">
        <v>245</v>
      </c>
      <c r="B94" s="88"/>
      <c r="C94" s="98"/>
      <c r="D94" s="99"/>
      <c r="E94" s="91"/>
      <c r="F94" s="100"/>
      <c r="G94" s="101"/>
      <c r="H94" s="92">
        <f t="shared" si="2"/>
        <v>0</v>
      </c>
      <c r="I94" s="93"/>
      <c r="J94" s="94">
        <f t="shared" si="3"/>
        <v>0</v>
      </c>
    </row>
    <row r="95" spans="1:10" s="4" customFormat="1" ht="30" hidden="1" customHeight="1" x14ac:dyDescent="0.2">
      <c r="A95" s="87" t="s">
        <v>246</v>
      </c>
      <c r="B95" s="88"/>
      <c r="C95" s="98"/>
      <c r="D95" s="99"/>
      <c r="E95" s="91"/>
      <c r="F95" s="100"/>
      <c r="G95" s="101"/>
      <c r="H95" s="92">
        <f t="shared" si="2"/>
        <v>0</v>
      </c>
      <c r="I95" s="93"/>
      <c r="J95" s="94">
        <f t="shared" si="3"/>
        <v>0</v>
      </c>
    </row>
    <row r="96" spans="1:10" s="4" customFormat="1" ht="30" hidden="1" customHeight="1" x14ac:dyDescent="0.2">
      <c r="A96" s="87" t="s">
        <v>247</v>
      </c>
      <c r="B96" s="88"/>
      <c r="C96" s="98"/>
      <c r="D96" s="99"/>
      <c r="E96" s="91"/>
      <c r="F96" s="100"/>
      <c r="G96" s="101"/>
      <c r="H96" s="92">
        <f t="shared" si="2"/>
        <v>0</v>
      </c>
      <c r="I96" s="93"/>
      <c r="J96" s="94">
        <f t="shared" si="3"/>
        <v>0</v>
      </c>
    </row>
    <row r="97" spans="1:10" s="4" customFormat="1" ht="30" hidden="1" customHeight="1" x14ac:dyDescent="0.2">
      <c r="A97" s="87" t="s">
        <v>248</v>
      </c>
      <c r="B97" s="88"/>
      <c r="C97" s="98"/>
      <c r="D97" s="99"/>
      <c r="E97" s="91"/>
      <c r="F97" s="100"/>
      <c r="G97" s="101"/>
      <c r="H97" s="92">
        <f t="shared" si="2"/>
        <v>0</v>
      </c>
      <c r="I97" s="93"/>
      <c r="J97" s="94">
        <f t="shared" si="3"/>
        <v>0</v>
      </c>
    </row>
    <row r="98" spans="1:10" s="4" customFormat="1" ht="30" hidden="1" customHeight="1" x14ac:dyDescent="0.2">
      <c r="A98" s="87" t="s">
        <v>249</v>
      </c>
      <c r="B98" s="88"/>
      <c r="C98" s="98"/>
      <c r="D98" s="99"/>
      <c r="E98" s="91"/>
      <c r="F98" s="100"/>
      <c r="G98" s="101"/>
      <c r="H98" s="92">
        <f t="shared" si="2"/>
        <v>0</v>
      </c>
      <c r="I98" s="93"/>
      <c r="J98" s="94">
        <f t="shared" si="3"/>
        <v>0</v>
      </c>
    </row>
    <row r="99" spans="1:10" s="4" customFormat="1" ht="30" hidden="1" customHeight="1" x14ac:dyDescent="0.2">
      <c r="A99" s="87" t="s">
        <v>250</v>
      </c>
      <c r="B99" s="88"/>
      <c r="C99" s="98"/>
      <c r="D99" s="99"/>
      <c r="E99" s="91"/>
      <c r="F99" s="100"/>
      <c r="G99" s="101"/>
      <c r="H99" s="92">
        <f t="shared" si="2"/>
        <v>0</v>
      </c>
      <c r="I99" s="93"/>
      <c r="J99" s="94">
        <f t="shared" si="3"/>
        <v>0</v>
      </c>
    </row>
    <row r="100" spans="1:10" s="4" customFormat="1" ht="30" hidden="1" customHeight="1" x14ac:dyDescent="0.2">
      <c r="A100" s="87" t="s">
        <v>251</v>
      </c>
      <c r="B100" s="88"/>
      <c r="C100" s="98"/>
      <c r="D100" s="99"/>
      <c r="E100" s="91"/>
      <c r="F100" s="100"/>
      <c r="G100" s="101"/>
      <c r="H100" s="92">
        <f t="shared" si="2"/>
        <v>0</v>
      </c>
      <c r="I100" s="93"/>
      <c r="J100" s="94">
        <f t="shared" si="3"/>
        <v>0</v>
      </c>
    </row>
    <row r="101" spans="1:10" s="4" customFormat="1" ht="30" hidden="1" customHeight="1" x14ac:dyDescent="0.2">
      <c r="A101" s="87" t="s">
        <v>252</v>
      </c>
      <c r="B101" s="88"/>
      <c r="C101" s="98"/>
      <c r="D101" s="99"/>
      <c r="E101" s="91"/>
      <c r="F101" s="100"/>
      <c r="G101" s="101"/>
      <c r="H101" s="92">
        <f t="shared" si="2"/>
        <v>0</v>
      </c>
      <c r="I101" s="93"/>
      <c r="J101" s="94">
        <f t="shared" si="3"/>
        <v>0</v>
      </c>
    </row>
    <row r="102" spans="1:10" s="4" customFormat="1" ht="30" hidden="1" customHeight="1" x14ac:dyDescent="0.2">
      <c r="A102" s="87" t="s">
        <v>253</v>
      </c>
      <c r="B102" s="88"/>
      <c r="C102" s="98"/>
      <c r="D102" s="99"/>
      <c r="E102" s="91"/>
      <c r="F102" s="100"/>
      <c r="G102" s="101"/>
      <c r="H102" s="92">
        <f t="shared" si="2"/>
        <v>0</v>
      </c>
      <c r="I102" s="93"/>
      <c r="J102" s="94">
        <f t="shared" si="3"/>
        <v>0</v>
      </c>
    </row>
    <row r="103" spans="1:10" s="4" customFormat="1" ht="30" hidden="1" customHeight="1" x14ac:dyDescent="0.2">
      <c r="A103" s="87" t="s">
        <v>254</v>
      </c>
      <c r="B103" s="88"/>
      <c r="C103" s="98"/>
      <c r="D103" s="99"/>
      <c r="E103" s="91"/>
      <c r="F103" s="100"/>
      <c r="G103" s="101"/>
      <c r="H103" s="92">
        <f t="shared" si="2"/>
        <v>0</v>
      </c>
      <c r="I103" s="93"/>
      <c r="J103" s="94">
        <f t="shared" si="3"/>
        <v>0</v>
      </c>
    </row>
  </sheetData>
  <sheetProtection algorithmName="SHA-512" hashValue="TcMYf/lwmjoIuR49fHfTSyZgD9bZfP9s1gGAm89wJ1Sz0wwBNtzoLRBFfOHq46QMXJwrrJqunWAbnAVbJvCUTg==" saltValue="k70lwp1ssKLFPYsYneJGzA=="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pageMargins left="0.25" right="0.25" top="0.75" bottom="0.75" header="0.3" footer="0.3"/>
  <pageSetup fitToHeight="50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83D4445B-266C-42F0-B504-4ECB9D74A9FD}">
            <xm:f>Cover!$C$9</xm:f>
            <x14:dxf>
              <font>
                <color rgb="FFFF0000"/>
              </font>
            </x14:dxf>
          </x14:cfRule>
          <xm:sqref>D4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'DROP-DOWNS'!$B$2:$B$20</xm:f>
          </x14:formula1>
          <xm:sqref>B5:B103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A1:S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7.140625" customWidth="1"/>
    <col min="2" max="2" width="14" customWidth="1"/>
    <col min="3" max="3" width="7.85546875" style="102" customWidth="1"/>
    <col min="4" max="4" width="7.5703125" style="12" customWidth="1"/>
    <col min="5" max="5" width="39.42578125" style="103" customWidth="1"/>
    <col min="6" max="6" width="9.5703125" style="11" customWidth="1"/>
    <col min="7" max="7" width="8.42578125" style="11" customWidth="1"/>
    <col min="8" max="8" width="9.42578125" customWidth="1"/>
    <col min="9" max="9" width="13.85546875" style="8" customWidth="1"/>
    <col min="10" max="10" width="14.42578125" style="7" customWidth="1"/>
    <col min="11" max="19" width="9.140625" style="78"/>
  </cols>
  <sheetData>
    <row r="1" spans="1:19" ht="28.5" customHeight="1" x14ac:dyDescent="0.25">
      <c r="A1" s="480">
        <f>Cover!C5</f>
        <v>0</v>
      </c>
      <c r="B1" s="481"/>
      <c r="C1" s="481"/>
      <c r="D1" s="481"/>
      <c r="E1" s="481"/>
      <c r="F1" s="481"/>
      <c r="G1" s="481"/>
      <c r="H1" s="481"/>
      <c r="I1" s="481"/>
      <c r="J1" s="482"/>
      <c r="K1"/>
      <c r="L1"/>
      <c r="M1"/>
      <c r="N1"/>
      <c r="O1"/>
      <c r="P1"/>
      <c r="Q1"/>
      <c r="R1"/>
      <c r="S1"/>
    </row>
    <row r="2" spans="1:19" s="5" customFormat="1" ht="29.45" customHeight="1" x14ac:dyDescent="0.35">
      <c r="A2" s="483" t="s">
        <v>598</v>
      </c>
      <c r="B2" s="484"/>
      <c r="C2" s="484"/>
      <c r="D2" s="484"/>
      <c r="E2" s="484"/>
      <c r="F2" s="484"/>
      <c r="G2" s="484"/>
      <c r="H2" s="484"/>
      <c r="I2" s="484"/>
      <c r="J2" s="484"/>
      <c r="K2" s="104"/>
      <c r="L2" s="104"/>
      <c r="M2" s="104"/>
      <c r="N2" s="104"/>
      <c r="O2" s="104"/>
      <c r="P2" s="104"/>
      <c r="Q2" s="104"/>
      <c r="R2" s="104"/>
      <c r="S2" s="104"/>
    </row>
    <row r="3" spans="1:19" s="83" customFormat="1" ht="18" customHeight="1" x14ac:dyDescent="0.25">
      <c r="A3" s="376" t="s">
        <v>150</v>
      </c>
      <c r="B3" s="376" t="s">
        <v>0</v>
      </c>
      <c r="C3" s="378" t="s">
        <v>256</v>
      </c>
      <c r="D3" s="329" t="s">
        <v>257</v>
      </c>
      <c r="E3" s="380" t="s">
        <v>153</v>
      </c>
      <c r="F3" s="382" t="s">
        <v>38</v>
      </c>
      <c r="G3" s="382" t="s">
        <v>40</v>
      </c>
      <c r="H3" s="380" t="s">
        <v>41</v>
      </c>
      <c r="I3" s="384" t="s">
        <v>154</v>
      </c>
      <c r="J3" s="82" t="s">
        <v>155</v>
      </c>
      <c r="K3" s="105"/>
      <c r="L3" s="105"/>
      <c r="M3" s="105"/>
      <c r="N3" s="105"/>
      <c r="O3" s="105"/>
      <c r="P3" s="105"/>
      <c r="Q3" s="105"/>
      <c r="R3" s="105"/>
      <c r="S3" s="105"/>
    </row>
    <row r="4" spans="1:19" s="86" customFormat="1" ht="15" customHeight="1" x14ac:dyDescent="0.25">
      <c r="A4" s="377"/>
      <c r="B4" s="377"/>
      <c r="C4" s="379"/>
      <c r="D4" s="84">
        <f>SUM(D5:D103)</f>
        <v>0</v>
      </c>
      <c r="E4" s="381"/>
      <c r="F4" s="383"/>
      <c r="G4" s="383"/>
      <c r="H4" s="381"/>
      <c r="I4" s="385"/>
      <c r="J4" s="85">
        <f>SUM(J5:J103)</f>
        <v>0</v>
      </c>
      <c r="K4" s="106"/>
      <c r="L4" s="106"/>
      <c r="M4" s="106"/>
      <c r="N4" s="106"/>
      <c r="O4" s="106"/>
      <c r="P4" s="106"/>
      <c r="Q4" s="106"/>
      <c r="R4" s="106"/>
      <c r="S4" s="106"/>
    </row>
    <row r="5" spans="1:19" s="4" customFormat="1" ht="30" customHeight="1" x14ac:dyDescent="0.2">
      <c r="A5" s="87" t="s">
        <v>557</v>
      </c>
      <c r="B5" s="88"/>
      <c r="C5" s="107"/>
      <c r="D5" s="108"/>
      <c r="E5" s="109"/>
      <c r="F5" s="110"/>
      <c r="G5" s="110"/>
      <c r="H5" s="92">
        <f t="shared" ref="H5:H68" si="0">F5*G5</f>
        <v>0</v>
      </c>
      <c r="I5" s="93"/>
      <c r="J5" s="94">
        <f t="shared" ref="J5:J68" si="1">D5*I5</f>
        <v>0</v>
      </c>
      <c r="K5" s="95"/>
      <c r="L5" s="95"/>
      <c r="M5" s="95"/>
      <c r="N5" s="95"/>
      <c r="O5" s="95"/>
      <c r="P5" s="95"/>
      <c r="Q5" s="95"/>
      <c r="R5" s="95"/>
      <c r="S5" s="95"/>
    </row>
    <row r="6" spans="1:19" s="4" customFormat="1" ht="30" customHeight="1" x14ac:dyDescent="0.2">
      <c r="A6" s="87" t="s">
        <v>558</v>
      </c>
      <c r="B6" s="88"/>
      <c r="C6" s="107"/>
      <c r="D6" s="108"/>
      <c r="E6" s="109"/>
      <c r="F6" s="110"/>
      <c r="G6" s="110"/>
      <c r="H6" s="92">
        <f t="shared" si="0"/>
        <v>0</v>
      </c>
      <c r="I6" s="93"/>
      <c r="J6" s="94">
        <f t="shared" si="1"/>
        <v>0</v>
      </c>
      <c r="K6" s="95"/>
      <c r="L6" s="111"/>
      <c r="M6" s="95"/>
      <c r="N6" s="95"/>
      <c r="O6" s="95"/>
      <c r="P6" s="95"/>
      <c r="Q6" s="95"/>
      <c r="R6" s="95"/>
      <c r="S6" s="95"/>
    </row>
    <row r="7" spans="1:19" s="4" customFormat="1" ht="30" customHeight="1" x14ac:dyDescent="0.2">
      <c r="A7" s="87" t="s">
        <v>559</v>
      </c>
      <c r="B7" s="88"/>
      <c r="C7" s="107"/>
      <c r="D7" s="108"/>
      <c r="E7" s="109"/>
      <c r="F7" s="110"/>
      <c r="G7" s="110"/>
      <c r="H7" s="92">
        <f t="shared" si="0"/>
        <v>0</v>
      </c>
      <c r="I7" s="93"/>
      <c r="J7" s="94">
        <f t="shared" si="1"/>
        <v>0</v>
      </c>
      <c r="K7" s="95"/>
      <c r="L7" s="95"/>
      <c r="M7" s="95"/>
      <c r="N7" s="95"/>
      <c r="O7" s="95"/>
      <c r="P7" s="95"/>
      <c r="Q7" s="95"/>
      <c r="R7" s="95"/>
      <c r="S7" s="95"/>
    </row>
    <row r="8" spans="1:19" s="4" customFormat="1" ht="30" customHeight="1" x14ac:dyDescent="0.2">
      <c r="A8" s="87" t="s">
        <v>560</v>
      </c>
      <c r="B8" s="88"/>
      <c r="C8" s="107"/>
      <c r="D8" s="108"/>
      <c r="E8" s="109"/>
      <c r="F8" s="110"/>
      <c r="G8" s="110"/>
      <c r="H8" s="92">
        <f t="shared" si="0"/>
        <v>0</v>
      </c>
      <c r="I8" s="93"/>
      <c r="J8" s="94">
        <f t="shared" si="1"/>
        <v>0</v>
      </c>
      <c r="K8" s="95"/>
      <c r="L8" s="95"/>
      <c r="M8" s="95"/>
      <c r="N8" s="95"/>
      <c r="O8" s="95"/>
      <c r="P8" s="95"/>
      <c r="Q8" s="95"/>
      <c r="R8" s="95"/>
      <c r="S8" s="95"/>
    </row>
    <row r="9" spans="1:19" s="4" customFormat="1" ht="30" customHeight="1" x14ac:dyDescent="0.2">
      <c r="A9" s="87" t="s">
        <v>561</v>
      </c>
      <c r="B9" s="88"/>
      <c r="C9" s="107"/>
      <c r="D9" s="108"/>
      <c r="E9" s="109"/>
      <c r="F9" s="110"/>
      <c r="G9" s="110"/>
      <c r="H9" s="92">
        <f t="shared" si="0"/>
        <v>0</v>
      </c>
      <c r="I9" s="93"/>
      <c r="J9" s="94">
        <f t="shared" si="1"/>
        <v>0</v>
      </c>
      <c r="K9" s="95"/>
      <c r="L9" s="95"/>
      <c r="M9" s="95"/>
      <c r="N9" s="95"/>
      <c r="O9" s="95"/>
      <c r="P9" s="95"/>
      <c r="Q9" s="95"/>
      <c r="R9" s="95"/>
      <c r="S9" s="95"/>
    </row>
    <row r="10" spans="1:19" s="4" customFormat="1" ht="30" customHeight="1" x14ac:dyDescent="0.2">
      <c r="A10" s="87" t="s">
        <v>562</v>
      </c>
      <c r="B10" s="88"/>
      <c r="C10" s="107"/>
      <c r="D10" s="108"/>
      <c r="E10" s="109"/>
      <c r="F10" s="110"/>
      <c r="G10" s="110"/>
      <c r="H10" s="92">
        <f t="shared" si="0"/>
        <v>0</v>
      </c>
      <c r="I10" s="93"/>
      <c r="J10" s="94">
        <f t="shared" si="1"/>
        <v>0</v>
      </c>
      <c r="K10" s="95"/>
      <c r="L10" s="95"/>
      <c r="M10" s="95"/>
      <c r="N10" s="95"/>
      <c r="O10" s="95"/>
      <c r="P10" s="95"/>
      <c r="Q10" s="95"/>
      <c r="R10" s="95"/>
      <c r="S10" s="95"/>
    </row>
    <row r="11" spans="1:19" s="4" customFormat="1" ht="30" customHeight="1" x14ac:dyDescent="0.2">
      <c r="A11" s="87" t="s">
        <v>563</v>
      </c>
      <c r="B11" s="88"/>
      <c r="C11" s="107"/>
      <c r="D11" s="108"/>
      <c r="E11" s="109"/>
      <c r="F11" s="110"/>
      <c r="G11" s="110"/>
      <c r="H11" s="92">
        <f t="shared" si="0"/>
        <v>0</v>
      </c>
      <c r="I11" s="93"/>
      <c r="J11" s="94">
        <f t="shared" si="1"/>
        <v>0</v>
      </c>
      <c r="K11" s="95"/>
      <c r="L11" s="95"/>
      <c r="M11" s="95"/>
      <c r="N11" s="95"/>
      <c r="O11" s="95"/>
      <c r="P11" s="95"/>
      <c r="Q11" s="95"/>
      <c r="R11" s="95"/>
      <c r="S11" s="95"/>
    </row>
    <row r="12" spans="1:19" s="4" customFormat="1" ht="30" customHeight="1" x14ac:dyDescent="0.2">
      <c r="A12" s="87" t="s">
        <v>564</v>
      </c>
      <c r="B12" s="88"/>
      <c r="C12" s="107"/>
      <c r="D12" s="108"/>
      <c r="E12" s="109"/>
      <c r="F12" s="110"/>
      <c r="G12" s="110"/>
      <c r="H12" s="92">
        <f t="shared" si="0"/>
        <v>0</v>
      </c>
      <c r="I12" s="93"/>
      <c r="J12" s="94">
        <f t="shared" si="1"/>
        <v>0</v>
      </c>
      <c r="K12" s="95"/>
      <c r="L12" s="95"/>
      <c r="M12" s="95"/>
      <c r="N12" s="95"/>
      <c r="O12" s="95"/>
      <c r="P12" s="95"/>
      <c r="Q12" s="95"/>
      <c r="R12" s="95"/>
      <c r="S12" s="95"/>
    </row>
    <row r="13" spans="1:19" s="4" customFormat="1" ht="30" customHeight="1" x14ac:dyDescent="0.2">
      <c r="A13" s="87" t="s">
        <v>565</v>
      </c>
      <c r="B13" s="88"/>
      <c r="C13" s="107"/>
      <c r="D13" s="108"/>
      <c r="E13" s="109"/>
      <c r="F13" s="110"/>
      <c r="G13" s="110"/>
      <c r="H13" s="92">
        <f t="shared" si="0"/>
        <v>0</v>
      </c>
      <c r="I13" s="93"/>
      <c r="J13" s="94">
        <f t="shared" si="1"/>
        <v>0</v>
      </c>
      <c r="K13" s="95"/>
      <c r="L13" s="95"/>
      <c r="M13" s="95"/>
      <c r="N13" s="95"/>
      <c r="O13" s="95"/>
      <c r="P13" s="95"/>
      <c r="Q13" s="95"/>
      <c r="R13" s="95"/>
      <c r="S13" s="95"/>
    </row>
    <row r="14" spans="1:19" s="4" customFormat="1" ht="30" customHeight="1" x14ac:dyDescent="0.2">
      <c r="A14" s="87" t="s">
        <v>566</v>
      </c>
      <c r="B14" s="88"/>
      <c r="C14" s="107"/>
      <c r="D14" s="108"/>
      <c r="E14" s="109"/>
      <c r="F14" s="110"/>
      <c r="G14" s="110"/>
      <c r="H14" s="92">
        <f t="shared" si="0"/>
        <v>0</v>
      </c>
      <c r="I14" s="93"/>
      <c r="J14" s="94">
        <f t="shared" si="1"/>
        <v>0</v>
      </c>
      <c r="K14" s="95"/>
      <c r="L14" s="95"/>
      <c r="M14" s="95"/>
      <c r="N14" s="95"/>
      <c r="O14" s="95"/>
      <c r="P14" s="95"/>
      <c r="Q14" s="95"/>
      <c r="R14" s="95"/>
      <c r="S14" s="95"/>
    </row>
    <row r="15" spans="1:19" s="4" customFormat="1" ht="30" customHeight="1" x14ac:dyDescent="0.2">
      <c r="A15" s="87" t="s">
        <v>567</v>
      </c>
      <c r="B15" s="88"/>
      <c r="C15" s="107"/>
      <c r="D15" s="108"/>
      <c r="E15" s="109"/>
      <c r="F15" s="110"/>
      <c r="G15" s="110"/>
      <c r="H15" s="92">
        <f t="shared" si="0"/>
        <v>0</v>
      </c>
      <c r="I15" s="93"/>
      <c r="J15" s="94">
        <f t="shared" si="1"/>
        <v>0</v>
      </c>
      <c r="K15" s="95"/>
      <c r="L15" s="95"/>
      <c r="M15" s="95"/>
      <c r="N15" s="95"/>
      <c r="O15" s="95"/>
      <c r="P15" s="95"/>
      <c r="Q15" s="95"/>
      <c r="R15" s="95"/>
      <c r="S15" s="95"/>
    </row>
    <row r="16" spans="1:19" s="4" customFormat="1" ht="30" customHeight="1" x14ac:dyDescent="0.2">
      <c r="A16" s="87" t="s">
        <v>568</v>
      </c>
      <c r="B16" s="88"/>
      <c r="C16" s="107"/>
      <c r="D16" s="108"/>
      <c r="E16" s="109"/>
      <c r="F16" s="110"/>
      <c r="G16" s="110"/>
      <c r="H16" s="92">
        <f t="shared" si="0"/>
        <v>0</v>
      </c>
      <c r="I16" s="93"/>
      <c r="J16" s="94">
        <f t="shared" si="1"/>
        <v>0</v>
      </c>
      <c r="K16" s="95"/>
      <c r="L16" s="95"/>
      <c r="M16" s="95"/>
      <c r="N16" s="95"/>
      <c r="O16" s="95"/>
      <c r="P16" s="95"/>
      <c r="Q16" s="95"/>
      <c r="R16" s="95"/>
      <c r="S16" s="95"/>
    </row>
    <row r="17" spans="1:19" s="4" customFormat="1" ht="30" customHeight="1" x14ac:dyDescent="0.2">
      <c r="A17" s="87" t="s">
        <v>569</v>
      </c>
      <c r="B17" s="88"/>
      <c r="C17" s="107"/>
      <c r="D17" s="108"/>
      <c r="E17" s="109"/>
      <c r="F17" s="110"/>
      <c r="G17" s="110"/>
      <c r="H17" s="92">
        <f t="shared" si="0"/>
        <v>0</v>
      </c>
      <c r="I17" s="93"/>
      <c r="J17" s="94">
        <f t="shared" si="1"/>
        <v>0</v>
      </c>
      <c r="K17" s="95"/>
      <c r="L17" s="95"/>
      <c r="M17" s="95"/>
      <c r="N17" s="95"/>
      <c r="O17" s="95"/>
      <c r="P17" s="95"/>
      <c r="Q17" s="95"/>
      <c r="R17" s="95"/>
      <c r="S17" s="95"/>
    </row>
    <row r="18" spans="1:19" s="4" customFormat="1" ht="30" customHeight="1" x14ac:dyDescent="0.2">
      <c r="A18" s="87" t="s">
        <v>570</v>
      </c>
      <c r="B18" s="88"/>
      <c r="C18" s="107"/>
      <c r="D18" s="108"/>
      <c r="E18" s="109"/>
      <c r="F18" s="110"/>
      <c r="G18" s="110"/>
      <c r="H18" s="92">
        <f t="shared" si="0"/>
        <v>0</v>
      </c>
      <c r="I18" s="93"/>
      <c r="J18" s="94">
        <f t="shared" si="1"/>
        <v>0</v>
      </c>
      <c r="K18" s="95"/>
      <c r="L18" s="95"/>
      <c r="M18" s="95"/>
      <c r="N18" s="95"/>
      <c r="O18" s="95"/>
      <c r="P18" s="95"/>
      <c r="Q18" s="95"/>
      <c r="R18" s="95"/>
      <c r="S18" s="95"/>
    </row>
    <row r="19" spans="1:19" s="4" customFormat="1" ht="30" customHeight="1" x14ac:dyDescent="0.2">
      <c r="A19" s="87" t="s">
        <v>571</v>
      </c>
      <c r="B19" s="88"/>
      <c r="C19" s="107"/>
      <c r="D19" s="108"/>
      <c r="E19" s="109"/>
      <c r="F19" s="110"/>
      <c r="G19" s="110"/>
      <c r="H19" s="92">
        <f t="shared" si="0"/>
        <v>0</v>
      </c>
      <c r="I19" s="93"/>
      <c r="J19" s="94">
        <f t="shared" si="1"/>
        <v>0</v>
      </c>
      <c r="K19" s="95"/>
      <c r="L19" s="95"/>
      <c r="M19" s="95"/>
      <c r="N19" s="95"/>
      <c r="O19" s="95"/>
      <c r="P19" s="95"/>
      <c r="Q19" s="95"/>
      <c r="R19" s="95"/>
      <c r="S19" s="95"/>
    </row>
    <row r="20" spans="1:19" s="4" customFormat="1" ht="30" customHeight="1" x14ac:dyDescent="0.2">
      <c r="A20" s="87" t="s">
        <v>572</v>
      </c>
      <c r="B20" s="88"/>
      <c r="C20" s="107"/>
      <c r="D20" s="108"/>
      <c r="E20" s="109"/>
      <c r="F20" s="110"/>
      <c r="G20" s="110"/>
      <c r="H20" s="92">
        <f t="shared" si="0"/>
        <v>0</v>
      </c>
      <c r="I20" s="93"/>
      <c r="J20" s="94">
        <f t="shared" si="1"/>
        <v>0</v>
      </c>
      <c r="K20" s="95"/>
      <c r="L20" s="95"/>
      <c r="M20" s="95"/>
      <c r="N20" s="95"/>
      <c r="O20" s="95"/>
      <c r="P20" s="95"/>
      <c r="Q20" s="95"/>
      <c r="R20" s="95"/>
      <c r="S20" s="95"/>
    </row>
    <row r="21" spans="1:19" s="4" customFormat="1" ht="30" customHeight="1" x14ac:dyDescent="0.2">
      <c r="A21" s="87" t="s">
        <v>573</v>
      </c>
      <c r="B21" s="88"/>
      <c r="C21" s="107"/>
      <c r="D21" s="108"/>
      <c r="E21" s="109"/>
      <c r="F21" s="110"/>
      <c r="G21" s="110"/>
      <c r="H21" s="92">
        <f t="shared" si="0"/>
        <v>0</v>
      </c>
      <c r="I21" s="93"/>
      <c r="J21" s="94">
        <f t="shared" si="1"/>
        <v>0</v>
      </c>
      <c r="K21" s="95"/>
      <c r="L21" s="95"/>
      <c r="M21" s="95"/>
      <c r="N21" s="95"/>
      <c r="O21" s="95"/>
      <c r="P21" s="95"/>
      <c r="Q21" s="95"/>
      <c r="R21" s="95"/>
      <c r="S21" s="95"/>
    </row>
    <row r="22" spans="1:19" s="4" customFormat="1" ht="30" customHeight="1" x14ac:dyDescent="0.2">
      <c r="A22" s="87" t="s">
        <v>574</v>
      </c>
      <c r="B22" s="88"/>
      <c r="C22" s="107"/>
      <c r="D22" s="108"/>
      <c r="E22" s="109"/>
      <c r="F22" s="110"/>
      <c r="G22" s="110"/>
      <c r="H22" s="92">
        <f t="shared" si="0"/>
        <v>0</v>
      </c>
      <c r="I22" s="93"/>
      <c r="J22" s="94">
        <f t="shared" si="1"/>
        <v>0</v>
      </c>
      <c r="K22" s="95"/>
      <c r="L22" s="95"/>
      <c r="M22" s="95"/>
      <c r="N22" s="95"/>
      <c r="O22" s="95"/>
      <c r="P22" s="95"/>
      <c r="Q22" s="95"/>
      <c r="R22" s="95"/>
      <c r="S22" s="95"/>
    </row>
    <row r="23" spans="1:19" s="4" customFormat="1" ht="30" customHeight="1" x14ac:dyDescent="0.2">
      <c r="A23" s="87" t="s">
        <v>575</v>
      </c>
      <c r="B23" s="88"/>
      <c r="C23" s="107"/>
      <c r="D23" s="108"/>
      <c r="E23" s="109"/>
      <c r="F23" s="110"/>
      <c r="G23" s="110"/>
      <c r="H23" s="92">
        <f t="shared" si="0"/>
        <v>0</v>
      </c>
      <c r="I23" s="93"/>
      <c r="J23" s="94">
        <f t="shared" si="1"/>
        <v>0</v>
      </c>
      <c r="K23" s="95"/>
      <c r="L23" s="95"/>
      <c r="M23" s="95"/>
      <c r="N23" s="95"/>
      <c r="O23" s="95"/>
      <c r="P23" s="95"/>
      <c r="Q23" s="95"/>
      <c r="R23" s="95"/>
      <c r="S23" s="95"/>
    </row>
    <row r="24" spans="1:19" s="4" customFormat="1" ht="30" customHeight="1" x14ac:dyDescent="0.2">
      <c r="A24" s="87" t="s">
        <v>576</v>
      </c>
      <c r="B24" s="88"/>
      <c r="C24" s="107"/>
      <c r="D24" s="108"/>
      <c r="E24" s="109"/>
      <c r="F24" s="110"/>
      <c r="G24" s="110"/>
      <c r="H24" s="92">
        <f t="shared" si="0"/>
        <v>0</v>
      </c>
      <c r="I24" s="93"/>
      <c r="J24" s="94">
        <f t="shared" si="1"/>
        <v>0</v>
      </c>
      <c r="K24" s="95"/>
      <c r="L24" s="95"/>
      <c r="M24" s="95"/>
      <c r="N24" s="95"/>
      <c r="O24" s="95"/>
      <c r="P24" s="95"/>
      <c r="Q24" s="95"/>
      <c r="R24" s="95"/>
      <c r="S24" s="95"/>
    </row>
    <row r="25" spans="1:19" s="4" customFormat="1" ht="30" hidden="1" customHeight="1" x14ac:dyDescent="0.2">
      <c r="A25" s="87" t="s">
        <v>278</v>
      </c>
      <c r="B25" s="88"/>
      <c r="C25" s="107"/>
      <c r="D25" s="108"/>
      <c r="E25" s="109"/>
      <c r="F25" s="110"/>
      <c r="G25" s="110"/>
      <c r="H25" s="92">
        <f t="shared" si="0"/>
        <v>0</v>
      </c>
      <c r="I25" s="93"/>
      <c r="J25" s="94">
        <f t="shared" si="1"/>
        <v>0</v>
      </c>
      <c r="K25" s="95"/>
      <c r="L25" s="95"/>
      <c r="M25" s="95"/>
      <c r="N25" s="95"/>
      <c r="O25" s="95"/>
      <c r="P25" s="95"/>
      <c r="Q25" s="95"/>
      <c r="R25" s="95"/>
      <c r="S25" s="95"/>
    </row>
    <row r="26" spans="1:19" s="4" customFormat="1" ht="30" hidden="1" customHeight="1" x14ac:dyDescent="0.2">
      <c r="A26" s="87" t="s">
        <v>279</v>
      </c>
      <c r="B26" s="88"/>
      <c r="C26" s="107"/>
      <c r="D26" s="108"/>
      <c r="E26" s="109"/>
      <c r="F26" s="110"/>
      <c r="G26" s="110"/>
      <c r="H26" s="92">
        <f t="shared" si="0"/>
        <v>0</v>
      </c>
      <c r="I26" s="93"/>
      <c r="J26" s="94">
        <f t="shared" si="1"/>
        <v>0</v>
      </c>
      <c r="K26" s="95"/>
      <c r="L26" s="95"/>
      <c r="M26" s="95"/>
      <c r="N26" s="95"/>
      <c r="O26" s="95"/>
      <c r="P26" s="95"/>
      <c r="Q26" s="95"/>
      <c r="R26" s="95"/>
      <c r="S26" s="95"/>
    </row>
    <row r="27" spans="1:19" s="4" customFormat="1" ht="30" hidden="1" customHeight="1" x14ac:dyDescent="0.2">
      <c r="A27" s="87" t="s">
        <v>280</v>
      </c>
      <c r="B27" s="88"/>
      <c r="C27" s="107"/>
      <c r="D27" s="108"/>
      <c r="E27" s="109"/>
      <c r="F27" s="110"/>
      <c r="G27" s="110"/>
      <c r="H27" s="92">
        <f t="shared" si="0"/>
        <v>0</v>
      </c>
      <c r="I27" s="93"/>
      <c r="J27" s="94">
        <f t="shared" si="1"/>
        <v>0</v>
      </c>
      <c r="K27" s="95"/>
      <c r="L27" s="95"/>
      <c r="M27" s="95"/>
      <c r="N27" s="95"/>
      <c r="O27" s="95"/>
      <c r="P27" s="95"/>
      <c r="Q27" s="95"/>
      <c r="R27" s="95"/>
      <c r="S27" s="95"/>
    </row>
    <row r="28" spans="1:19" s="4" customFormat="1" ht="30" hidden="1" customHeight="1" x14ac:dyDescent="0.2">
      <c r="A28" s="87" t="s">
        <v>281</v>
      </c>
      <c r="B28" s="88"/>
      <c r="C28" s="107"/>
      <c r="D28" s="108"/>
      <c r="E28" s="109"/>
      <c r="F28" s="110"/>
      <c r="G28" s="110"/>
      <c r="H28" s="92">
        <f t="shared" si="0"/>
        <v>0</v>
      </c>
      <c r="I28" s="93"/>
      <c r="J28" s="94">
        <f t="shared" si="1"/>
        <v>0</v>
      </c>
      <c r="K28" s="95"/>
      <c r="L28" s="95"/>
      <c r="M28" s="95"/>
      <c r="N28" s="95"/>
      <c r="O28" s="95"/>
      <c r="P28" s="95"/>
      <c r="Q28" s="95"/>
      <c r="R28" s="95"/>
      <c r="S28" s="95"/>
    </row>
    <row r="29" spans="1:19" s="4" customFormat="1" ht="30" hidden="1" customHeight="1" x14ac:dyDescent="0.2">
      <c r="A29" s="87" t="s">
        <v>282</v>
      </c>
      <c r="B29" s="88"/>
      <c r="C29" s="107"/>
      <c r="D29" s="108"/>
      <c r="E29" s="109"/>
      <c r="F29" s="110"/>
      <c r="G29" s="110"/>
      <c r="H29" s="92">
        <f t="shared" si="0"/>
        <v>0</v>
      </c>
      <c r="I29" s="93"/>
      <c r="J29" s="94">
        <f t="shared" si="1"/>
        <v>0</v>
      </c>
      <c r="K29" s="95"/>
      <c r="L29" s="95"/>
      <c r="M29" s="95"/>
      <c r="N29" s="95"/>
      <c r="O29" s="95"/>
      <c r="P29" s="95"/>
      <c r="Q29" s="95"/>
      <c r="R29" s="95"/>
      <c r="S29" s="95"/>
    </row>
    <row r="30" spans="1:19" s="4" customFormat="1" ht="30" hidden="1" customHeight="1" x14ac:dyDescent="0.2">
      <c r="A30" s="87" t="s">
        <v>283</v>
      </c>
      <c r="B30" s="88"/>
      <c r="C30" s="107"/>
      <c r="D30" s="108"/>
      <c r="E30" s="109"/>
      <c r="F30" s="110"/>
      <c r="G30" s="110"/>
      <c r="H30" s="92">
        <f t="shared" si="0"/>
        <v>0</v>
      </c>
      <c r="I30" s="93"/>
      <c r="J30" s="94">
        <f t="shared" si="1"/>
        <v>0</v>
      </c>
      <c r="K30" s="95"/>
      <c r="L30" s="95"/>
      <c r="M30" s="95"/>
      <c r="N30" s="95"/>
      <c r="O30" s="95"/>
      <c r="P30" s="95"/>
      <c r="Q30" s="95"/>
      <c r="R30" s="95"/>
      <c r="S30" s="95"/>
    </row>
    <row r="31" spans="1:19" s="4" customFormat="1" ht="30" hidden="1" customHeight="1" x14ac:dyDescent="0.2">
      <c r="A31" s="87" t="s">
        <v>284</v>
      </c>
      <c r="B31" s="88"/>
      <c r="C31" s="107"/>
      <c r="D31" s="108"/>
      <c r="E31" s="109"/>
      <c r="F31" s="110"/>
      <c r="G31" s="110"/>
      <c r="H31" s="92">
        <f t="shared" si="0"/>
        <v>0</v>
      </c>
      <c r="I31" s="93"/>
      <c r="J31" s="94">
        <f t="shared" si="1"/>
        <v>0</v>
      </c>
      <c r="K31" s="95"/>
      <c r="L31" s="95"/>
      <c r="M31" s="95"/>
      <c r="N31" s="95"/>
      <c r="O31" s="95"/>
      <c r="P31" s="95"/>
      <c r="Q31" s="95"/>
      <c r="R31" s="95"/>
      <c r="S31" s="95"/>
    </row>
    <row r="32" spans="1:19" s="4" customFormat="1" ht="30" hidden="1" customHeight="1" x14ac:dyDescent="0.2">
      <c r="A32" s="87" t="s">
        <v>285</v>
      </c>
      <c r="B32" s="88"/>
      <c r="C32" s="107"/>
      <c r="D32" s="108"/>
      <c r="E32" s="109"/>
      <c r="F32" s="110"/>
      <c r="G32" s="110"/>
      <c r="H32" s="92">
        <f t="shared" si="0"/>
        <v>0</v>
      </c>
      <c r="I32" s="93"/>
      <c r="J32" s="94">
        <f t="shared" si="1"/>
        <v>0</v>
      </c>
      <c r="K32" s="95"/>
      <c r="L32" s="95"/>
      <c r="M32" s="95"/>
      <c r="N32" s="95"/>
      <c r="O32" s="95"/>
      <c r="P32" s="95"/>
      <c r="Q32" s="95"/>
      <c r="R32" s="95"/>
      <c r="S32" s="95"/>
    </row>
    <row r="33" spans="1:19" s="4" customFormat="1" ht="30" hidden="1" customHeight="1" x14ac:dyDescent="0.2">
      <c r="A33" s="87" t="s">
        <v>286</v>
      </c>
      <c r="B33" s="88"/>
      <c r="C33" s="107"/>
      <c r="D33" s="108"/>
      <c r="E33" s="109"/>
      <c r="F33" s="110"/>
      <c r="G33" s="110"/>
      <c r="H33" s="92">
        <f t="shared" si="0"/>
        <v>0</v>
      </c>
      <c r="I33" s="93"/>
      <c r="J33" s="94">
        <f t="shared" si="1"/>
        <v>0</v>
      </c>
      <c r="K33" s="95"/>
      <c r="L33" s="95"/>
      <c r="M33" s="95"/>
      <c r="N33" s="95"/>
      <c r="O33" s="95"/>
      <c r="P33" s="95"/>
      <c r="Q33" s="95"/>
      <c r="R33" s="95"/>
      <c r="S33" s="95"/>
    </row>
    <row r="34" spans="1:19" s="4" customFormat="1" ht="30" hidden="1" customHeight="1" x14ac:dyDescent="0.2">
      <c r="A34" s="87" t="s">
        <v>287</v>
      </c>
      <c r="B34" s="88"/>
      <c r="C34" s="107"/>
      <c r="D34" s="108"/>
      <c r="E34" s="109"/>
      <c r="F34" s="110"/>
      <c r="G34" s="110"/>
      <c r="H34" s="92">
        <f t="shared" si="0"/>
        <v>0</v>
      </c>
      <c r="I34" s="93"/>
      <c r="J34" s="94">
        <f t="shared" si="1"/>
        <v>0</v>
      </c>
      <c r="K34" s="95"/>
      <c r="L34" s="95"/>
      <c r="M34" s="95"/>
      <c r="N34" s="95"/>
      <c r="O34" s="95"/>
      <c r="P34" s="95"/>
      <c r="Q34" s="95"/>
      <c r="R34" s="95"/>
      <c r="S34" s="95"/>
    </row>
    <row r="35" spans="1:19" s="4" customFormat="1" ht="30" hidden="1" customHeight="1" x14ac:dyDescent="0.2">
      <c r="A35" s="87" t="s">
        <v>288</v>
      </c>
      <c r="B35" s="88"/>
      <c r="C35" s="107"/>
      <c r="D35" s="108"/>
      <c r="E35" s="109"/>
      <c r="F35" s="110"/>
      <c r="G35" s="110"/>
      <c r="H35" s="92">
        <f t="shared" si="0"/>
        <v>0</v>
      </c>
      <c r="I35" s="93"/>
      <c r="J35" s="94">
        <f t="shared" si="1"/>
        <v>0</v>
      </c>
      <c r="K35" s="95"/>
      <c r="L35" s="95"/>
      <c r="M35" s="95"/>
      <c r="N35" s="95"/>
      <c r="O35" s="95"/>
      <c r="P35" s="95"/>
      <c r="Q35" s="95"/>
      <c r="R35" s="95"/>
      <c r="S35" s="95"/>
    </row>
    <row r="36" spans="1:19" s="4" customFormat="1" ht="30" hidden="1" customHeight="1" x14ac:dyDescent="0.2">
      <c r="A36" s="87" t="s">
        <v>289</v>
      </c>
      <c r="B36" s="88"/>
      <c r="C36" s="107"/>
      <c r="D36" s="108"/>
      <c r="E36" s="109"/>
      <c r="F36" s="110"/>
      <c r="G36" s="110"/>
      <c r="H36" s="92">
        <f t="shared" si="0"/>
        <v>0</v>
      </c>
      <c r="I36" s="93"/>
      <c r="J36" s="94">
        <f t="shared" si="1"/>
        <v>0</v>
      </c>
      <c r="K36" s="95"/>
      <c r="L36" s="95"/>
      <c r="M36" s="95"/>
      <c r="N36" s="95"/>
      <c r="O36" s="95"/>
      <c r="P36" s="95"/>
      <c r="Q36" s="95"/>
      <c r="R36" s="95"/>
      <c r="S36" s="95"/>
    </row>
    <row r="37" spans="1:19" s="4" customFormat="1" ht="30" hidden="1" customHeight="1" x14ac:dyDescent="0.2">
      <c r="A37" s="87" t="s">
        <v>290</v>
      </c>
      <c r="B37" s="88"/>
      <c r="C37" s="107"/>
      <c r="D37" s="108"/>
      <c r="E37" s="109"/>
      <c r="F37" s="110"/>
      <c r="G37" s="110"/>
      <c r="H37" s="92">
        <f t="shared" si="0"/>
        <v>0</v>
      </c>
      <c r="I37" s="93"/>
      <c r="J37" s="94">
        <f t="shared" si="1"/>
        <v>0</v>
      </c>
      <c r="K37" s="95"/>
      <c r="L37" s="95"/>
      <c r="M37" s="95"/>
      <c r="N37" s="95"/>
      <c r="O37" s="95"/>
      <c r="P37" s="95"/>
      <c r="Q37" s="95"/>
      <c r="R37" s="95"/>
      <c r="S37" s="95"/>
    </row>
    <row r="38" spans="1:19" s="4" customFormat="1" ht="30" hidden="1" customHeight="1" x14ac:dyDescent="0.2">
      <c r="A38" s="87" t="s">
        <v>291</v>
      </c>
      <c r="B38" s="88"/>
      <c r="C38" s="107"/>
      <c r="D38" s="108"/>
      <c r="E38" s="109"/>
      <c r="F38" s="110"/>
      <c r="G38" s="110"/>
      <c r="H38" s="92">
        <f t="shared" si="0"/>
        <v>0</v>
      </c>
      <c r="I38" s="93"/>
      <c r="J38" s="94">
        <f t="shared" si="1"/>
        <v>0</v>
      </c>
      <c r="K38" s="95"/>
      <c r="L38" s="95"/>
      <c r="M38" s="95"/>
      <c r="N38" s="95"/>
      <c r="O38" s="95"/>
      <c r="P38" s="95"/>
      <c r="Q38" s="95"/>
      <c r="R38" s="95"/>
      <c r="S38" s="95"/>
    </row>
    <row r="39" spans="1:19" s="4" customFormat="1" ht="30" hidden="1" customHeight="1" x14ac:dyDescent="0.2">
      <c r="A39" s="87" t="s">
        <v>292</v>
      </c>
      <c r="B39" s="88"/>
      <c r="C39" s="107"/>
      <c r="D39" s="108"/>
      <c r="E39" s="109"/>
      <c r="F39" s="110"/>
      <c r="G39" s="110"/>
      <c r="H39" s="92">
        <f t="shared" si="0"/>
        <v>0</v>
      </c>
      <c r="I39" s="93"/>
      <c r="J39" s="94">
        <f t="shared" si="1"/>
        <v>0</v>
      </c>
      <c r="K39" s="95"/>
      <c r="L39" s="95"/>
      <c r="M39" s="95"/>
      <c r="N39" s="95"/>
      <c r="O39" s="95"/>
      <c r="P39" s="95"/>
      <c r="Q39" s="95"/>
      <c r="R39" s="95"/>
      <c r="S39" s="95"/>
    </row>
    <row r="40" spans="1:19" s="4" customFormat="1" ht="30" hidden="1" customHeight="1" x14ac:dyDescent="0.2">
      <c r="A40" s="87" t="s">
        <v>293</v>
      </c>
      <c r="B40" s="88"/>
      <c r="C40" s="107"/>
      <c r="D40" s="108"/>
      <c r="E40" s="109"/>
      <c r="F40" s="110"/>
      <c r="G40" s="110"/>
      <c r="H40" s="92">
        <f t="shared" si="0"/>
        <v>0</v>
      </c>
      <c r="I40" s="93"/>
      <c r="J40" s="94">
        <f t="shared" si="1"/>
        <v>0</v>
      </c>
      <c r="K40" s="95"/>
      <c r="L40" s="95"/>
      <c r="M40" s="95"/>
      <c r="N40" s="95"/>
      <c r="O40" s="95"/>
      <c r="P40" s="95"/>
      <c r="Q40" s="95"/>
      <c r="R40" s="95"/>
      <c r="S40" s="95"/>
    </row>
    <row r="41" spans="1:19" s="4" customFormat="1" ht="30" hidden="1" customHeight="1" x14ac:dyDescent="0.2">
      <c r="A41" s="87" t="s">
        <v>294</v>
      </c>
      <c r="B41" s="88"/>
      <c r="C41" s="107"/>
      <c r="D41" s="108"/>
      <c r="E41" s="109"/>
      <c r="F41" s="110"/>
      <c r="G41" s="110"/>
      <c r="H41" s="92">
        <f t="shared" si="0"/>
        <v>0</v>
      </c>
      <c r="I41" s="93"/>
      <c r="J41" s="94">
        <f t="shared" si="1"/>
        <v>0</v>
      </c>
      <c r="K41" s="95"/>
      <c r="L41" s="95"/>
      <c r="M41" s="95"/>
      <c r="N41" s="95"/>
      <c r="O41" s="95"/>
      <c r="P41" s="95"/>
      <c r="Q41" s="95"/>
      <c r="R41" s="95"/>
      <c r="S41" s="95"/>
    </row>
    <row r="42" spans="1:19" s="4" customFormat="1" ht="30" hidden="1" customHeight="1" x14ac:dyDescent="0.2">
      <c r="A42" s="87" t="s">
        <v>295</v>
      </c>
      <c r="B42" s="88"/>
      <c r="C42" s="107"/>
      <c r="D42" s="108"/>
      <c r="E42" s="109"/>
      <c r="F42" s="110"/>
      <c r="G42" s="110"/>
      <c r="H42" s="92">
        <f t="shared" si="0"/>
        <v>0</v>
      </c>
      <c r="I42" s="93"/>
      <c r="J42" s="94">
        <f t="shared" si="1"/>
        <v>0</v>
      </c>
      <c r="K42" s="95"/>
      <c r="L42" s="95"/>
      <c r="M42" s="95"/>
      <c r="N42" s="95"/>
      <c r="O42" s="95"/>
      <c r="P42" s="95"/>
      <c r="Q42" s="95"/>
      <c r="R42" s="95"/>
      <c r="S42" s="95"/>
    </row>
    <row r="43" spans="1:19" s="4" customFormat="1" ht="30" hidden="1" customHeight="1" x14ac:dyDescent="0.2">
      <c r="A43" s="87" t="s">
        <v>296</v>
      </c>
      <c r="B43" s="88"/>
      <c r="C43" s="107"/>
      <c r="D43" s="108"/>
      <c r="E43" s="109"/>
      <c r="F43" s="110"/>
      <c r="G43" s="110"/>
      <c r="H43" s="92">
        <f t="shared" si="0"/>
        <v>0</v>
      </c>
      <c r="I43" s="93"/>
      <c r="J43" s="94">
        <f t="shared" si="1"/>
        <v>0</v>
      </c>
      <c r="K43" s="95"/>
      <c r="L43" s="95"/>
      <c r="M43" s="95"/>
      <c r="N43" s="95"/>
      <c r="O43" s="95"/>
      <c r="P43" s="95"/>
      <c r="Q43" s="95"/>
      <c r="R43" s="95"/>
      <c r="S43" s="95"/>
    </row>
    <row r="44" spans="1:19" s="4" customFormat="1" ht="30" hidden="1" customHeight="1" x14ac:dyDescent="0.2">
      <c r="A44" s="87" t="s">
        <v>297</v>
      </c>
      <c r="B44" s="88"/>
      <c r="C44" s="107"/>
      <c r="D44" s="108"/>
      <c r="E44" s="109"/>
      <c r="F44" s="110"/>
      <c r="G44" s="110"/>
      <c r="H44" s="92">
        <f t="shared" si="0"/>
        <v>0</v>
      </c>
      <c r="I44" s="93"/>
      <c r="J44" s="94">
        <f t="shared" si="1"/>
        <v>0</v>
      </c>
      <c r="K44" s="95"/>
      <c r="L44" s="95"/>
      <c r="M44" s="95"/>
      <c r="N44" s="95"/>
      <c r="O44" s="95"/>
      <c r="P44" s="95"/>
      <c r="Q44" s="95"/>
      <c r="R44" s="95"/>
      <c r="S44" s="95"/>
    </row>
    <row r="45" spans="1:19" s="4" customFormat="1" ht="30" hidden="1" customHeight="1" x14ac:dyDescent="0.2">
      <c r="A45" s="87" t="s">
        <v>298</v>
      </c>
      <c r="B45" s="88"/>
      <c r="C45" s="107"/>
      <c r="D45" s="108"/>
      <c r="E45" s="109"/>
      <c r="F45" s="110"/>
      <c r="G45" s="110"/>
      <c r="H45" s="92">
        <f t="shared" si="0"/>
        <v>0</v>
      </c>
      <c r="I45" s="93"/>
      <c r="J45" s="94">
        <f t="shared" si="1"/>
        <v>0</v>
      </c>
      <c r="K45" s="95"/>
      <c r="L45" s="95"/>
      <c r="M45" s="95"/>
      <c r="N45" s="95"/>
      <c r="O45" s="95"/>
      <c r="P45" s="95"/>
      <c r="Q45" s="95"/>
      <c r="R45" s="95"/>
      <c r="S45" s="95"/>
    </row>
    <row r="46" spans="1:19" s="4" customFormat="1" ht="30" hidden="1" customHeight="1" x14ac:dyDescent="0.2">
      <c r="A46" s="87" t="s">
        <v>299</v>
      </c>
      <c r="B46" s="88"/>
      <c r="C46" s="107"/>
      <c r="D46" s="108"/>
      <c r="E46" s="109"/>
      <c r="F46" s="110"/>
      <c r="G46" s="110"/>
      <c r="H46" s="92">
        <f t="shared" si="0"/>
        <v>0</v>
      </c>
      <c r="I46" s="93"/>
      <c r="J46" s="94">
        <f t="shared" si="1"/>
        <v>0</v>
      </c>
      <c r="K46" s="95"/>
      <c r="L46" s="95"/>
      <c r="M46" s="95"/>
      <c r="N46" s="95"/>
      <c r="O46" s="95"/>
      <c r="P46" s="95"/>
      <c r="Q46" s="95"/>
      <c r="R46" s="95"/>
      <c r="S46" s="95"/>
    </row>
    <row r="47" spans="1:19" s="4" customFormat="1" ht="30" hidden="1" customHeight="1" x14ac:dyDescent="0.2">
      <c r="A47" s="87" t="s">
        <v>300</v>
      </c>
      <c r="B47" s="88"/>
      <c r="C47" s="107"/>
      <c r="D47" s="108"/>
      <c r="E47" s="109"/>
      <c r="F47" s="110"/>
      <c r="G47" s="110"/>
      <c r="H47" s="92">
        <f t="shared" si="0"/>
        <v>0</v>
      </c>
      <c r="I47" s="93"/>
      <c r="J47" s="94">
        <f t="shared" si="1"/>
        <v>0</v>
      </c>
      <c r="K47" s="95"/>
      <c r="L47" s="95"/>
      <c r="M47" s="95"/>
      <c r="N47" s="95"/>
      <c r="O47" s="95"/>
      <c r="P47" s="95"/>
      <c r="Q47" s="95"/>
      <c r="R47" s="95"/>
      <c r="S47" s="95"/>
    </row>
    <row r="48" spans="1:19" s="4" customFormat="1" ht="30" hidden="1" customHeight="1" x14ac:dyDescent="0.2">
      <c r="A48" s="87" t="s">
        <v>301</v>
      </c>
      <c r="B48" s="88"/>
      <c r="C48" s="107"/>
      <c r="D48" s="108"/>
      <c r="E48" s="109"/>
      <c r="F48" s="110"/>
      <c r="G48" s="110"/>
      <c r="H48" s="92">
        <f t="shared" si="0"/>
        <v>0</v>
      </c>
      <c r="I48" s="93"/>
      <c r="J48" s="94">
        <f t="shared" si="1"/>
        <v>0</v>
      </c>
      <c r="K48" s="95"/>
      <c r="L48" s="95"/>
      <c r="M48" s="95"/>
      <c r="N48" s="95"/>
      <c r="O48" s="95"/>
      <c r="P48" s="95"/>
      <c r="Q48" s="95"/>
      <c r="R48" s="95"/>
      <c r="S48" s="95"/>
    </row>
    <row r="49" spans="1:19" s="4" customFormat="1" ht="30" hidden="1" customHeight="1" x14ac:dyDescent="0.2">
      <c r="A49" s="87" t="s">
        <v>302</v>
      </c>
      <c r="B49" s="88"/>
      <c r="C49" s="107"/>
      <c r="D49" s="108"/>
      <c r="E49" s="109"/>
      <c r="F49" s="110"/>
      <c r="G49" s="110"/>
      <c r="H49" s="92">
        <f t="shared" si="0"/>
        <v>0</v>
      </c>
      <c r="I49" s="93"/>
      <c r="J49" s="94">
        <f t="shared" si="1"/>
        <v>0</v>
      </c>
      <c r="K49" s="95"/>
      <c r="L49" s="95"/>
      <c r="M49" s="95"/>
      <c r="N49" s="95"/>
      <c r="O49" s="95"/>
      <c r="P49" s="95"/>
      <c r="Q49" s="95"/>
      <c r="R49" s="95"/>
      <c r="S49" s="95"/>
    </row>
    <row r="50" spans="1:19" s="4" customFormat="1" ht="30" hidden="1" customHeight="1" x14ac:dyDescent="0.2">
      <c r="A50" s="87" t="s">
        <v>303</v>
      </c>
      <c r="B50" s="88"/>
      <c r="C50" s="107"/>
      <c r="D50" s="108"/>
      <c r="E50" s="109"/>
      <c r="F50" s="110"/>
      <c r="G50" s="110"/>
      <c r="H50" s="92">
        <f t="shared" si="0"/>
        <v>0</v>
      </c>
      <c r="I50" s="93"/>
      <c r="J50" s="94">
        <f t="shared" si="1"/>
        <v>0</v>
      </c>
      <c r="K50" s="95"/>
      <c r="L50" s="95"/>
      <c r="M50" s="95"/>
      <c r="N50" s="95"/>
      <c r="O50" s="95"/>
      <c r="P50" s="95"/>
      <c r="Q50" s="95"/>
      <c r="R50" s="95"/>
      <c r="S50" s="95"/>
    </row>
    <row r="51" spans="1:19" s="4" customFormat="1" ht="30" hidden="1" customHeight="1" x14ac:dyDescent="0.2">
      <c r="A51" s="87" t="s">
        <v>304</v>
      </c>
      <c r="B51" s="88"/>
      <c r="C51" s="107"/>
      <c r="D51" s="108"/>
      <c r="E51" s="109"/>
      <c r="F51" s="110"/>
      <c r="G51" s="110"/>
      <c r="H51" s="92">
        <f t="shared" si="0"/>
        <v>0</v>
      </c>
      <c r="I51" s="93"/>
      <c r="J51" s="94">
        <f t="shared" si="1"/>
        <v>0</v>
      </c>
      <c r="K51" s="95"/>
      <c r="L51" s="95"/>
      <c r="M51" s="95"/>
      <c r="N51" s="95"/>
      <c r="O51" s="95"/>
      <c r="P51" s="95"/>
      <c r="Q51" s="95"/>
      <c r="R51" s="95"/>
      <c r="S51" s="95"/>
    </row>
    <row r="52" spans="1:19" s="4" customFormat="1" ht="30" hidden="1" customHeight="1" x14ac:dyDescent="0.2">
      <c r="A52" s="87" t="s">
        <v>305</v>
      </c>
      <c r="B52" s="88"/>
      <c r="C52" s="107"/>
      <c r="D52" s="108"/>
      <c r="E52" s="109"/>
      <c r="F52" s="110"/>
      <c r="G52" s="110"/>
      <c r="H52" s="92">
        <f t="shared" si="0"/>
        <v>0</v>
      </c>
      <c r="I52" s="93"/>
      <c r="J52" s="94">
        <f t="shared" si="1"/>
        <v>0</v>
      </c>
      <c r="K52" s="95"/>
      <c r="L52" s="95"/>
      <c r="M52" s="95"/>
      <c r="N52" s="95"/>
      <c r="O52" s="95"/>
      <c r="P52" s="95"/>
      <c r="Q52" s="95"/>
      <c r="R52" s="95"/>
      <c r="S52" s="95"/>
    </row>
    <row r="53" spans="1:19" s="4" customFormat="1" ht="30" hidden="1" customHeight="1" x14ac:dyDescent="0.2">
      <c r="A53" s="87" t="s">
        <v>306</v>
      </c>
      <c r="B53" s="88"/>
      <c r="C53" s="107"/>
      <c r="D53" s="108"/>
      <c r="E53" s="109"/>
      <c r="F53" s="110"/>
      <c r="G53" s="110"/>
      <c r="H53" s="92">
        <f t="shared" si="0"/>
        <v>0</v>
      </c>
      <c r="I53" s="93"/>
      <c r="J53" s="94">
        <f t="shared" si="1"/>
        <v>0</v>
      </c>
      <c r="K53" s="95"/>
      <c r="L53" s="95"/>
      <c r="M53" s="95"/>
      <c r="N53" s="95"/>
      <c r="O53" s="95"/>
      <c r="P53" s="95"/>
      <c r="Q53" s="95"/>
      <c r="R53" s="95"/>
      <c r="S53" s="95"/>
    </row>
    <row r="54" spans="1:19" s="4" customFormat="1" ht="30" hidden="1" customHeight="1" x14ac:dyDescent="0.2">
      <c r="A54" s="87" t="s">
        <v>307</v>
      </c>
      <c r="B54" s="88"/>
      <c r="C54" s="107"/>
      <c r="D54" s="108"/>
      <c r="E54" s="109"/>
      <c r="F54" s="110"/>
      <c r="G54" s="110"/>
      <c r="H54" s="92">
        <f t="shared" si="0"/>
        <v>0</v>
      </c>
      <c r="I54" s="93"/>
      <c r="J54" s="94">
        <f t="shared" si="1"/>
        <v>0</v>
      </c>
      <c r="K54" s="95"/>
      <c r="L54" s="95"/>
      <c r="M54" s="95"/>
      <c r="N54" s="95"/>
      <c r="O54" s="95"/>
      <c r="P54" s="95"/>
      <c r="Q54" s="95"/>
      <c r="R54" s="95"/>
      <c r="S54" s="95"/>
    </row>
    <row r="55" spans="1:19" s="4" customFormat="1" ht="30" hidden="1" customHeight="1" x14ac:dyDescent="0.2">
      <c r="A55" s="87" t="s">
        <v>308</v>
      </c>
      <c r="B55" s="88"/>
      <c r="C55" s="107"/>
      <c r="D55" s="108"/>
      <c r="E55" s="109"/>
      <c r="F55" s="110"/>
      <c r="G55" s="110"/>
      <c r="H55" s="92">
        <f t="shared" si="0"/>
        <v>0</v>
      </c>
      <c r="I55" s="93"/>
      <c r="J55" s="94">
        <f t="shared" si="1"/>
        <v>0</v>
      </c>
      <c r="K55" s="95"/>
      <c r="L55" s="95"/>
      <c r="M55" s="95"/>
      <c r="N55" s="95"/>
      <c r="O55" s="95"/>
      <c r="P55" s="95"/>
      <c r="Q55" s="95"/>
      <c r="R55" s="95"/>
      <c r="S55" s="95"/>
    </row>
    <row r="56" spans="1:19" s="4" customFormat="1" ht="30" hidden="1" customHeight="1" x14ac:dyDescent="0.2">
      <c r="A56" s="87" t="s">
        <v>309</v>
      </c>
      <c r="B56" s="88"/>
      <c r="C56" s="107"/>
      <c r="D56" s="108"/>
      <c r="E56" s="109"/>
      <c r="F56" s="110"/>
      <c r="G56" s="110"/>
      <c r="H56" s="92">
        <f t="shared" si="0"/>
        <v>0</v>
      </c>
      <c r="I56" s="93"/>
      <c r="J56" s="94">
        <f t="shared" si="1"/>
        <v>0</v>
      </c>
      <c r="K56" s="95"/>
      <c r="L56" s="95"/>
      <c r="M56" s="95"/>
      <c r="N56" s="95"/>
      <c r="O56" s="95"/>
      <c r="P56" s="95"/>
      <c r="Q56" s="95"/>
      <c r="R56" s="95"/>
      <c r="S56" s="95"/>
    </row>
    <row r="57" spans="1:19" s="4" customFormat="1" ht="30" hidden="1" customHeight="1" x14ac:dyDescent="0.2">
      <c r="A57" s="87" t="s">
        <v>310</v>
      </c>
      <c r="B57" s="88"/>
      <c r="C57" s="107"/>
      <c r="D57" s="108"/>
      <c r="E57" s="109"/>
      <c r="F57" s="110"/>
      <c r="G57" s="110"/>
      <c r="H57" s="92">
        <f t="shared" si="0"/>
        <v>0</v>
      </c>
      <c r="I57" s="93"/>
      <c r="J57" s="94">
        <f t="shared" si="1"/>
        <v>0</v>
      </c>
      <c r="K57" s="95"/>
      <c r="L57" s="95"/>
      <c r="M57" s="95"/>
      <c r="N57" s="95"/>
      <c r="O57" s="95"/>
      <c r="P57" s="95"/>
      <c r="Q57" s="95"/>
      <c r="R57" s="95"/>
      <c r="S57" s="95"/>
    </row>
    <row r="58" spans="1:19" s="4" customFormat="1" ht="30" hidden="1" customHeight="1" x14ac:dyDescent="0.2">
      <c r="A58" s="87" t="s">
        <v>311</v>
      </c>
      <c r="B58" s="88"/>
      <c r="C58" s="107"/>
      <c r="D58" s="108"/>
      <c r="E58" s="109"/>
      <c r="F58" s="110"/>
      <c r="G58" s="110"/>
      <c r="H58" s="92">
        <f t="shared" si="0"/>
        <v>0</v>
      </c>
      <c r="I58" s="93"/>
      <c r="J58" s="94">
        <f t="shared" si="1"/>
        <v>0</v>
      </c>
      <c r="K58" s="95"/>
      <c r="L58" s="95"/>
      <c r="M58" s="95"/>
      <c r="N58" s="95"/>
      <c r="O58" s="95"/>
      <c r="P58" s="95"/>
      <c r="Q58" s="95"/>
      <c r="R58" s="95"/>
      <c r="S58" s="95"/>
    </row>
    <row r="59" spans="1:19" s="4" customFormat="1" ht="30" hidden="1" customHeight="1" x14ac:dyDescent="0.2">
      <c r="A59" s="87" t="s">
        <v>312</v>
      </c>
      <c r="B59" s="88"/>
      <c r="C59" s="107"/>
      <c r="D59" s="108"/>
      <c r="E59" s="109"/>
      <c r="F59" s="110"/>
      <c r="G59" s="110"/>
      <c r="H59" s="92">
        <f t="shared" si="0"/>
        <v>0</v>
      </c>
      <c r="I59" s="93"/>
      <c r="J59" s="94">
        <f t="shared" si="1"/>
        <v>0</v>
      </c>
      <c r="K59" s="95"/>
      <c r="L59" s="95"/>
      <c r="M59" s="95"/>
      <c r="N59" s="95"/>
      <c r="O59" s="95"/>
      <c r="P59" s="95"/>
      <c r="Q59" s="95"/>
      <c r="R59" s="95"/>
      <c r="S59" s="95"/>
    </row>
    <row r="60" spans="1:19" s="4" customFormat="1" ht="30" hidden="1" customHeight="1" x14ac:dyDescent="0.2">
      <c r="A60" s="87" t="s">
        <v>313</v>
      </c>
      <c r="B60" s="88"/>
      <c r="C60" s="107"/>
      <c r="D60" s="108"/>
      <c r="E60" s="109"/>
      <c r="F60" s="110"/>
      <c r="G60" s="110"/>
      <c r="H60" s="92">
        <f t="shared" si="0"/>
        <v>0</v>
      </c>
      <c r="I60" s="93"/>
      <c r="J60" s="94">
        <f t="shared" si="1"/>
        <v>0</v>
      </c>
      <c r="K60" s="95"/>
      <c r="L60" s="95"/>
      <c r="M60" s="95"/>
      <c r="N60" s="95"/>
      <c r="O60" s="95"/>
      <c r="P60" s="95"/>
      <c r="Q60" s="95"/>
      <c r="R60" s="95"/>
      <c r="S60" s="95"/>
    </row>
    <row r="61" spans="1:19" s="4" customFormat="1" ht="30" hidden="1" customHeight="1" x14ac:dyDescent="0.2">
      <c r="A61" s="87" t="s">
        <v>314</v>
      </c>
      <c r="B61" s="88"/>
      <c r="C61" s="107"/>
      <c r="D61" s="108"/>
      <c r="E61" s="109"/>
      <c r="F61" s="110"/>
      <c r="G61" s="110"/>
      <c r="H61" s="92">
        <f t="shared" si="0"/>
        <v>0</v>
      </c>
      <c r="I61" s="93"/>
      <c r="J61" s="94">
        <f t="shared" si="1"/>
        <v>0</v>
      </c>
      <c r="K61" s="95"/>
      <c r="L61" s="95"/>
      <c r="M61" s="95"/>
      <c r="N61" s="95"/>
      <c r="O61" s="95"/>
      <c r="P61" s="95"/>
      <c r="Q61" s="95"/>
      <c r="R61" s="95"/>
      <c r="S61" s="95"/>
    </row>
    <row r="62" spans="1:19" s="4" customFormat="1" ht="30" hidden="1" customHeight="1" x14ac:dyDescent="0.2">
      <c r="A62" s="87" t="s">
        <v>315</v>
      </c>
      <c r="B62" s="88"/>
      <c r="C62" s="107"/>
      <c r="D62" s="108"/>
      <c r="E62" s="109"/>
      <c r="F62" s="110"/>
      <c r="G62" s="110"/>
      <c r="H62" s="92">
        <f t="shared" si="0"/>
        <v>0</v>
      </c>
      <c r="I62" s="93"/>
      <c r="J62" s="94">
        <f t="shared" si="1"/>
        <v>0</v>
      </c>
      <c r="K62" s="95"/>
      <c r="L62" s="95"/>
      <c r="M62" s="95"/>
      <c r="N62" s="95"/>
      <c r="O62" s="95"/>
      <c r="P62" s="95"/>
      <c r="Q62" s="95"/>
      <c r="R62" s="95"/>
      <c r="S62" s="95"/>
    </row>
    <row r="63" spans="1:19" s="4" customFormat="1" ht="30" hidden="1" customHeight="1" x14ac:dyDescent="0.2">
      <c r="A63" s="87" t="s">
        <v>316</v>
      </c>
      <c r="B63" s="88"/>
      <c r="C63" s="107"/>
      <c r="D63" s="108"/>
      <c r="E63" s="109"/>
      <c r="F63" s="110"/>
      <c r="G63" s="110"/>
      <c r="H63" s="92">
        <f t="shared" si="0"/>
        <v>0</v>
      </c>
      <c r="I63" s="93"/>
      <c r="J63" s="94">
        <f t="shared" si="1"/>
        <v>0</v>
      </c>
      <c r="K63" s="95"/>
      <c r="L63" s="95"/>
      <c r="M63" s="95"/>
      <c r="N63" s="95"/>
      <c r="O63" s="95"/>
      <c r="P63" s="95"/>
      <c r="Q63" s="95"/>
      <c r="R63" s="95"/>
      <c r="S63" s="95"/>
    </row>
    <row r="64" spans="1:19" s="4" customFormat="1" ht="30" hidden="1" customHeight="1" x14ac:dyDescent="0.2">
      <c r="A64" s="87" t="s">
        <v>317</v>
      </c>
      <c r="B64" s="88"/>
      <c r="C64" s="107"/>
      <c r="D64" s="108"/>
      <c r="E64" s="109"/>
      <c r="F64" s="110"/>
      <c r="G64" s="110"/>
      <c r="H64" s="92">
        <f t="shared" si="0"/>
        <v>0</v>
      </c>
      <c r="I64" s="93"/>
      <c r="J64" s="94">
        <f t="shared" si="1"/>
        <v>0</v>
      </c>
      <c r="K64" s="95"/>
      <c r="L64" s="95"/>
      <c r="M64" s="95"/>
      <c r="N64" s="95"/>
      <c r="O64" s="95"/>
      <c r="P64" s="95"/>
      <c r="Q64" s="95"/>
      <c r="R64" s="95"/>
      <c r="S64" s="95"/>
    </row>
    <row r="65" spans="1:19" s="4" customFormat="1" ht="30" hidden="1" customHeight="1" x14ac:dyDescent="0.2">
      <c r="A65" s="87" t="s">
        <v>318</v>
      </c>
      <c r="B65" s="88"/>
      <c r="C65" s="107"/>
      <c r="D65" s="108"/>
      <c r="E65" s="109"/>
      <c r="F65" s="110"/>
      <c r="G65" s="110"/>
      <c r="H65" s="92">
        <f t="shared" si="0"/>
        <v>0</v>
      </c>
      <c r="I65" s="93"/>
      <c r="J65" s="94">
        <f t="shared" si="1"/>
        <v>0</v>
      </c>
      <c r="K65" s="95"/>
      <c r="L65" s="95"/>
      <c r="M65" s="95"/>
      <c r="N65" s="95"/>
      <c r="O65" s="95"/>
      <c r="P65" s="95"/>
      <c r="Q65" s="95"/>
      <c r="R65" s="95"/>
      <c r="S65" s="95"/>
    </row>
    <row r="66" spans="1:19" s="4" customFormat="1" ht="30" hidden="1" customHeight="1" x14ac:dyDescent="0.2">
      <c r="A66" s="87" t="s">
        <v>319</v>
      </c>
      <c r="B66" s="88"/>
      <c r="C66" s="107"/>
      <c r="D66" s="108"/>
      <c r="E66" s="109"/>
      <c r="F66" s="110"/>
      <c r="G66" s="110"/>
      <c r="H66" s="92">
        <f t="shared" si="0"/>
        <v>0</v>
      </c>
      <c r="I66" s="93"/>
      <c r="J66" s="94">
        <f t="shared" si="1"/>
        <v>0</v>
      </c>
      <c r="K66" s="95"/>
      <c r="L66" s="95"/>
      <c r="M66" s="95"/>
      <c r="N66" s="95"/>
      <c r="O66" s="95"/>
      <c r="P66" s="95"/>
      <c r="Q66" s="95"/>
      <c r="R66" s="95"/>
      <c r="S66" s="95"/>
    </row>
    <row r="67" spans="1:19" s="4" customFormat="1" ht="30" hidden="1" customHeight="1" x14ac:dyDescent="0.2">
      <c r="A67" s="87" t="s">
        <v>320</v>
      </c>
      <c r="B67" s="88"/>
      <c r="C67" s="107"/>
      <c r="D67" s="108"/>
      <c r="E67" s="109"/>
      <c r="F67" s="110"/>
      <c r="G67" s="110"/>
      <c r="H67" s="92">
        <f t="shared" si="0"/>
        <v>0</v>
      </c>
      <c r="I67" s="93"/>
      <c r="J67" s="94">
        <f t="shared" si="1"/>
        <v>0</v>
      </c>
      <c r="K67" s="95"/>
      <c r="L67" s="95"/>
      <c r="M67" s="95"/>
      <c r="N67" s="95"/>
      <c r="O67" s="95"/>
      <c r="P67" s="95"/>
      <c r="Q67" s="95"/>
      <c r="R67" s="95"/>
      <c r="S67" s="95"/>
    </row>
    <row r="68" spans="1:19" s="4" customFormat="1" ht="30" hidden="1" customHeight="1" x14ac:dyDescent="0.2">
      <c r="A68" s="87" t="s">
        <v>321</v>
      </c>
      <c r="B68" s="88"/>
      <c r="C68" s="107"/>
      <c r="D68" s="108"/>
      <c r="E68" s="109"/>
      <c r="F68" s="110"/>
      <c r="G68" s="110"/>
      <c r="H68" s="92">
        <f t="shared" si="0"/>
        <v>0</v>
      </c>
      <c r="I68" s="93"/>
      <c r="J68" s="94">
        <f t="shared" si="1"/>
        <v>0</v>
      </c>
      <c r="K68" s="95"/>
      <c r="L68" s="95"/>
      <c r="M68" s="95"/>
      <c r="N68" s="95"/>
      <c r="O68" s="95"/>
      <c r="P68" s="95"/>
      <c r="Q68" s="95"/>
      <c r="R68" s="95"/>
      <c r="S68" s="95"/>
    </row>
    <row r="69" spans="1:19" s="4" customFormat="1" ht="30" hidden="1" customHeight="1" x14ac:dyDescent="0.2">
      <c r="A69" s="87" t="s">
        <v>322</v>
      </c>
      <c r="B69" s="88"/>
      <c r="C69" s="107"/>
      <c r="D69" s="108"/>
      <c r="E69" s="109"/>
      <c r="F69" s="110"/>
      <c r="G69" s="110"/>
      <c r="H69" s="92">
        <f t="shared" ref="H69:H103" si="2">F69*G69</f>
        <v>0</v>
      </c>
      <c r="I69" s="93"/>
      <c r="J69" s="94">
        <f t="shared" ref="J69:J103" si="3">D69*I69</f>
        <v>0</v>
      </c>
      <c r="K69" s="95"/>
      <c r="L69" s="95"/>
      <c r="M69" s="95"/>
      <c r="N69" s="95"/>
      <c r="O69" s="95"/>
      <c r="P69" s="95"/>
      <c r="Q69" s="95"/>
      <c r="R69" s="95"/>
      <c r="S69" s="95"/>
    </row>
    <row r="70" spans="1:19" s="4" customFormat="1" ht="30" hidden="1" customHeight="1" x14ac:dyDescent="0.2">
      <c r="A70" s="87" t="s">
        <v>323</v>
      </c>
      <c r="B70" s="88"/>
      <c r="C70" s="107"/>
      <c r="D70" s="108"/>
      <c r="E70" s="109"/>
      <c r="F70" s="110"/>
      <c r="G70" s="110"/>
      <c r="H70" s="92">
        <f t="shared" si="2"/>
        <v>0</v>
      </c>
      <c r="I70" s="93"/>
      <c r="J70" s="94">
        <f t="shared" si="3"/>
        <v>0</v>
      </c>
      <c r="K70" s="95"/>
      <c r="L70" s="95"/>
      <c r="M70" s="95"/>
      <c r="N70" s="95"/>
      <c r="O70" s="95"/>
      <c r="P70" s="95"/>
      <c r="Q70" s="95"/>
      <c r="R70" s="95"/>
      <c r="S70" s="95"/>
    </row>
    <row r="71" spans="1:19" s="4" customFormat="1" ht="30" hidden="1" customHeight="1" x14ac:dyDescent="0.2">
      <c r="A71" s="87" t="s">
        <v>324</v>
      </c>
      <c r="B71" s="88"/>
      <c r="C71" s="107"/>
      <c r="D71" s="108"/>
      <c r="E71" s="109"/>
      <c r="F71" s="110"/>
      <c r="G71" s="110"/>
      <c r="H71" s="92">
        <f t="shared" si="2"/>
        <v>0</v>
      </c>
      <c r="I71" s="93"/>
      <c r="J71" s="94">
        <f t="shared" si="3"/>
        <v>0</v>
      </c>
      <c r="K71" s="95"/>
      <c r="L71" s="95"/>
      <c r="M71" s="95"/>
      <c r="N71" s="95"/>
      <c r="O71" s="95"/>
      <c r="P71" s="95"/>
      <c r="Q71" s="95"/>
      <c r="R71" s="95"/>
      <c r="S71" s="95"/>
    </row>
    <row r="72" spans="1:19" s="4" customFormat="1" ht="30" hidden="1" customHeight="1" x14ac:dyDescent="0.2">
      <c r="A72" s="87" t="s">
        <v>325</v>
      </c>
      <c r="B72" s="88"/>
      <c r="C72" s="107"/>
      <c r="D72" s="108"/>
      <c r="E72" s="109"/>
      <c r="F72" s="110"/>
      <c r="G72" s="110"/>
      <c r="H72" s="92">
        <f t="shared" si="2"/>
        <v>0</v>
      </c>
      <c r="I72" s="93"/>
      <c r="J72" s="94">
        <f t="shared" si="3"/>
        <v>0</v>
      </c>
      <c r="K72" s="95"/>
      <c r="L72" s="95"/>
      <c r="M72" s="95"/>
      <c r="N72" s="95"/>
      <c r="O72" s="95"/>
      <c r="P72" s="95"/>
      <c r="Q72" s="95"/>
      <c r="R72" s="95"/>
      <c r="S72" s="95"/>
    </row>
    <row r="73" spans="1:19" s="4" customFormat="1" ht="30" hidden="1" customHeight="1" x14ac:dyDescent="0.2">
      <c r="A73" s="87" t="s">
        <v>326</v>
      </c>
      <c r="B73" s="88"/>
      <c r="C73" s="107"/>
      <c r="D73" s="108"/>
      <c r="E73" s="109"/>
      <c r="F73" s="110"/>
      <c r="G73" s="110"/>
      <c r="H73" s="92">
        <f t="shared" si="2"/>
        <v>0</v>
      </c>
      <c r="I73" s="93"/>
      <c r="J73" s="94">
        <f t="shared" si="3"/>
        <v>0</v>
      </c>
      <c r="K73" s="95"/>
      <c r="L73" s="95"/>
      <c r="M73" s="95"/>
      <c r="N73" s="95"/>
      <c r="O73" s="95"/>
      <c r="P73" s="95"/>
      <c r="Q73" s="95"/>
      <c r="R73" s="95"/>
      <c r="S73" s="95"/>
    </row>
    <row r="74" spans="1:19" s="4" customFormat="1" ht="30" hidden="1" customHeight="1" x14ac:dyDescent="0.2">
      <c r="A74" s="87" t="s">
        <v>327</v>
      </c>
      <c r="B74" s="88"/>
      <c r="C74" s="107"/>
      <c r="D74" s="108"/>
      <c r="E74" s="109"/>
      <c r="F74" s="110"/>
      <c r="G74" s="110"/>
      <c r="H74" s="92">
        <f t="shared" si="2"/>
        <v>0</v>
      </c>
      <c r="I74" s="93"/>
      <c r="J74" s="94">
        <f t="shared" si="3"/>
        <v>0</v>
      </c>
      <c r="K74" s="95"/>
      <c r="L74" s="95"/>
      <c r="M74" s="95"/>
      <c r="N74" s="95"/>
      <c r="O74" s="95"/>
      <c r="P74" s="95"/>
      <c r="Q74" s="95"/>
      <c r="R74" s="95"/>
      <c r="S74" s="95"/>
    </row>
    <row r="75" spans="1:19" s="4" customFormat="1" ht="30" hidden="1" customHeight="1" x14ac:dyDescent="0.2">
      <c r="A75" s="87" t="s">
        <v>328</v>
      </c>
      <c r="B75" s="88"/>
      <c r="C75" s="107"/>
      <c r="D75" s="108"/>
      <c r="E75" s="109"/>
      <c r="F75" s="110"/>
      <c r="G75" s="110"/>
      <c r="H75" s="92">
        <f t="shared" si="2"/>
        <v>0</v>
      </c>
      <c r="I75" s="93"/>
      <c r="J75" s="94">
        <f t="shared" si="3"/>
        <v>0</v>
      </c>
      <c r="K75" s="95"/>
      <c r="L75" s="95"/>
      <c r="M75" s="95"/>
      <c r="N75" s="95"/>
      <c r="O75" s="95"/>
      <c r="P75" s="95"/>
      <c r="Q75" s="95"/>
      <c r="R75" s="95"/>
      <c r="S75" s="95"/>
    </row>
    <row r="76" spans="1:19" s="4" customFormat="1" ht="30" hidden="1" customHeight="1" x14ac:dyDescent="0.2">
      <c r="A76" s="87" t="s">
        <v>329</v>
      </c>
      <c r="B76" s="88"/>
      <c r="C76" s="107"/>
      <c r="D76" s="108"/>
      <c r="E76" s="109"/>
      <c r="F76" s="110"/>
      <c r="G76" s="110"/>
      <c r="H76" s="92">
        <f t="shared" si="2"/>
        <v>0</v>
      </c>
      <c r="I76" s="93"/>
      <c r="J76" s="94">
        <f t="shared" si="3"/>
        <v>0</v>
      </c>
      <c r="K76" s="95"/>
      <c r="L76" s="95"/>
      <c r="M76" s="95"/>
      <c r="N76" s="95"/>
      <c r="O76" s="95"/>
      <c r="P76" s="95"/>
      <c r="Q76" s="95"/>
      <c r="R76" s="95"/>
      <c r="S76" s="95"/>
    </row>
    <row r="77" spans="1:19" s="4" customFormat="1" ht="30" hidden="1" customHeight="1" x14ac:dyDescent="0.2">
      <c r="A77" s="87" t="s">
        <v>330</v>
      </c>
      <c r="B77" s="88"/>
      <c r="C77" s="107"/>
      <c r="D77" s="108"/>
      <c r="E77" s="109"/>
      <c r="F77" s="110"/>
      <c r="G77" s="110"/>
      <c r="H77" s="92">
        <f t="shared" si="2"/>
        <v>0</v>
      </c>
      <c r="I77" s="93"/>
      <c r="J77" s="94">
        <f t="shared" si="3"/>
        <v>0</v>
      </c>
      <c r="K77" s="95"/>
      <c r="L77" s="95"/>
      <c r="M77" s="95"/>
      <c r="N77" s="95"/>
      <c r="O77" s="95"/>
      <c r="P77" s="95"/>
      <c r="Q77" s="95"/>
      <c r="R77" s="95"/>
      <c r="S77" s="95"/>
    </row>
    <row r="78" spans="1:19" s="4" customFormat="1" ht="30" hidden="1" customHeight="1" x14ac:dyDescent="0.2">
      <c r="A78" s="87" t="s">
        <v>331</v>
      </c>
      <c r="B78" s="88"/>
      <c r="C78" s="107"/>
      <c r="D78" s="108"/>
      <c r="E78" s="109"/>
      <c r="F78" s="110"/>
      <c r="G78" s="110"/>
      <c r="H78" s="92">
        <f t="shared" si="2"/>
        <v>0</v>
      </c>
      <c r="I78" s="93"/>
      <c r="J78" s="94">
        <f t="shared" si="3"/>
        <v>0</v>
      </c>
      <c r="K78" s="95"/>
      <c r="L78" s="95"/>
      <c r="M78" s="95"/>
      <c r="N78" s="95"/>
      <c r="O78" s="95"/>
      <c r="P78" s="95"/>
      <c r="Q78" s="95"/>
      <c r="R78" s="95"/>
      <c r="S78" s="95"/>
    </row>
    <row r="79" spans="1:19" s="4" customFormat="1" ht="30" hidden="1" customHeight="1" x14ac:dyDescent="0.2">
      <c r="A79" s="87" t="s">
        <v>332</v>
      </c>
      <c r="B79" s="88"/>
      <c r="C79" s="107"/>
      <c r="D79" s="108"/>
      <c r="E79" s="109"/>
      <c r="F79" s="110"/>
      <c r="G79" s="110"/>
      <c r="H79" s="92">
        <f t="shared" si="2"/>
        <v>0</v>
      </c>
      <c r="I79" s="93"/>
      <c r="J79" s="94">
        <f t="shared" si="3"/>
        <v>0</v>
      </c>
      <c r="K79" s="95"/>
      <c r="L79" s="95"/>
      <c r="M79" s="95"/>
      <c r="N79" s="95"/>
      <c r="O79" s="95"/>
      <c r="P79" s="95"/>
      <c r="Q79" s="95"/>
      <c r="R79" s="95"/>
      <c r="S79" s="95"/>
    </row>
    <row r="80" spans="1:19" s="4" customFormat="1" ht="30" hidden="1" customHeight="1" x14ac:dyDescent="0.2">
      <c r="A80" s="87" t="s">
        <v>333</v>
      </c>
      <c r="B80" s="88"/>
      <c r="C80" s="107"/>
      <c r="D80" s="108"/>
      <c r="E80" s="109"/>
      <c r="F80" s="110"/>
      <c r="G80" s="110"/>
      <c r="H80" s="92">
        <f t="shared" si="2"/>
        <v>0</v>
      </c>
      <c r="I80" s="93"/>
      <c r="J80" s="94">
        <f t="shared" si="3"/>
        <v>0</v>
      </c>
      <c r="K80" s="95"/>
      <c r="L80" s="95"/>
      <c r="M80" s="95"/>
      <c r="N80" s="95"/>
      <c r="O80" s="95"/>
      <c r="P80" s="95"/>
      <c r="Q80" s="95"/>
      <c r="R80" s="95"/>
      <c r="S80" s="95"/>
    </row>
    <row r="81" spans="1:19" s="4" customFormat="1" ht="30" hidden="1" customHeight="1" x14ac:dyDescent="0.2">
      <c r="A81" s="87" t="s">
        <v>334</v>
      </c>
      <c r="B81" s="88"/>
      <c r="C81" s="107"/>
      <c r="D81" s="108"/>
      <c r="E81" s="109"/>
      <c r="F81" s="110"/>
      <c r="G81" s="110"/>
      <c r="H81" s="92">
        <f t="shared" si="2"/>
        <v>0</v>
      </c>
      <c r="I81" s="93"/>
      <c r="J81" s="94">
        <f t="shared" si="3"/>
        <v>0</v>
      </c>
      <c r="K81" s="95"/>
      <c r="L81" s="95"/>
      <c r="M81" s="95"/>
      <c r="N81" s="95"/>
      <c r="O81" s="95"/>
      <c r="P81" s="95"/>
      <c r="Q81" s="95"/>
      <c r="R81" s="95"/>
      <c r="S81" s="95"/>
    </row>
    <row r="82" spans="1:19" s="4" customFormat="1" ht="30" hidden="1" customHeight="1" x14ac:dyDescent="0.2">
      <c r="A82" s="87" t="s">
        <v>335</v>
      </c>
      <c r="B82" s="88"/>
      <c r="C82" s="107"/>
      <c r="D82" s="108"/>
      <c r="E82" s="109"/>
      <c r="F82" s="110"/>
      <c r="G82" s="110"/>
      <c r="H82" s="92">
        <f t="shared" si="2"/>
        <v>0</v>
      </c>
      <c r="I82" s="93"/>
      <c r="J82" s="94">
        <f t="shared" si="3"/>
        <v>0</v>
      </c>
      <c r="K82" s="95"/>
      <c r="L82" s="95"/>
      <c r="M82" s="95"/>
      <c r="N82" s="95"/>
      <c r="O82" s="95"/>
      <c r="P82" s="95"/>
      <c r="Q82" s="95"/>
      <c r="R82" s="95"/>
      <c r="S82" s="95"/>
    </row>
    <row r="83" spans="1:19" s="4" customFormat="1" ht="30" hidden="1" customHeight="1" x14ac:dyDescent="0.2">
      <c r="A83" s="87" t="s">
        <v>336</v>
      </c>
      <c r="B83" s="88"/>
      <c r="C83" s="107"/>
      <c r="D83" s="108"/>
      <c r="E83" s="109"/>
      <c r="F83" s="110"/>
      <c r="G83" s="110"/>
      <c r="H83" s="92">
        <f t="shared" si="2"/>
        <v>0</v>
      </c>
      <c r="I83" s="93"/>
      <c r="J83" s="94">
        <f t="shared" si="3"/>
        <v>0</v>
      </c>
      <c r="K83" s="95"/>
      <c r="L83" s="95"/>
      <c r="M83" s="95"/>
      <c r="N83" s="95"/>
      <c r="O83" s="95"/>
      <c r="P83" s="95"/>
      <c r="Q83" s="95"/>
      <c r="R83" s="95"/>
      <c r="S83" s="95"/>
    </row>
    <row r="84" spans="1:19" s="4" customFormat="1" ht="30" hidden="1" customHeight="1" x14ac:dyDescent="0.2">
      <c r="A84" s="87" t="s">
        <v>337</v>
      </c>
      <c r="B84" s="88"/>
      <c r="C84" s="107"/>
      <c r="D84" s="108"/>
      <c r="E84" s="109"/>
      <c r="F84" s="110"/>
      <c r="G84" s="110"/>
      <c r="H84" s="92">
        <f t="shared" si="2"/>
        <v>0</v>
      </c>
      <c r="I84" s="93"/>
      <c r="J84" s="94">
        <f t="shared" si="3"/>
        <v>0</v>
      </c>
      <c r="K84" s="95"/>
      <c r="L84" s="95"/>
      <c r="M84" s="95"/>
      <c r="N84" s="95"/>
      <c r="O84" s="95"/>
      <c r="P84" s="95"/>
      <c r="Q84" s="95"/>
      <c r="R84" s="95"/>
      <c r="S84" s="95"/>
    </row>
    <row r="85" spans="1:19" s="4" customFormat="1" ht="30" hidden="1" customHeight="1" x14ac:dyDescent="0.2">
      <c r="A85" s="87" t="s">
        <v>338</v>
      </c>
      <c r="B85" s="88"/>
      <c r="C85" s="107"/>
      <c r="D85" s="108"/>
      <c r="E85" s="109"/>
      <c r="F85" s="110"/>
      <c r="G85" s="110"/>
      <c r="H85" s="92">
        <f t="shared" si="2"/>
        <v>0</v>
      </c>
      <c r="I85" s="93"/>
      <c r="J85" s="94">
        <f t="shared" si="3"/>
        <v>0</v>
      </c>
      <c r="K85" s="95"/>
      <c r="L85" s="95"/>
      <c r="M85" s="95"/>
      <c r="N85" s="95"/>
      <c r="O85" s="95"/>
      <c r="P85" s="95"/>
      <c r="Q85" s="95"/>
      <c r="R85" s="95"/>
      <c r="S85" s="95"/>
    </row>
    <row r="86" spans="1:19" s="4" customFormat="1" ht="30" hidden="1" customHeight="1" x14ac:dyDescent="0.2">
      <c r="A86" s="87" t="s">
        <v>339</v>
      </c>
      <c r="B86" s="88"/>
      <c r="C86" s="107"/>
      <c r="D86" s="108"/>
      <c r="E86" s="109"/>
      <c r="F86" s="110"/>
      <c r="G86" s="110"/>
      <c r="H86" s="92">
        <f t="shared" si="2"/>
        <v>0</v>
      </c>
      <c r="I86" s="93"/>
      <c r="J86" s="94">
        <f t="shared" si="3"/>
        <v>0</v>
      </c>
      <c r="K86" s="95"/>
      <c r="L86" s="95"/>
      <c r="M86" s="95"/>
      <c r="N86" s="95"/>
      <c r="O86" s="95"/>
      <c r="P86" s="95"/>
      <c r="Q86" s="95"/>
      <c r="R86" s="95"/>
      <c r="S86" s="95"/>
    </row>
    <row r="87" spans="1:19" s="4" customFormat="1" ht="30" hidden="1" customHeight="1" x14ac:dyDescent="0.2">
      <c r="A87" s="87" t="s">
        <v>340</v>
      </c>
      <c r="B87" s="88"/>
      <c r="C87" s="107"/>
      <c r="D87" s="108"/>
      <c r="E87" s="109"/>
      <c r="F87" s="110"/>
      <c r="G87" s="110"/>
      <c r="H87" s="92">
        <f t="shared" si="2"/>
        <v>0</v>
      </c>
      <c r="I87" s="93"/>
      <c r="J87" s="94">
        <f t="shared" si="3"/>
        <v>0</v>
      </c>
      <c r="K87" s="95"/>
      <c r="L87" s="95"/>
      <c r="M87" s="95"/>
      <c r="N87" s="95"/>
      <c r="O87" s="95"/>
      <c r="P87" s="95"/>
      <c r="Q87" s="95"/>
      <c r="R87" s="95"/>
      <c r="S87" s="95"/>
    </row>
    <row r="88" spans="1:19" s="4" customFormat="1" ht="30" hidden="1" customHeight="1" x14ac:dyDescent="0.2">
      <c r="A88" s="87" t="s">
        <v>341</v>
      </c>
      <c r="B88" s="88"/>
      <c r="C88" s="107"/>
      <c r="D88" s="108"/>
      <c r="E88" s="109"/>
      <c r="F88" s="110"/>
      <c r="G88" s="110"/>
      <c r="H88" s="92">
        <f t="shared" si="2"/>
        <v>0</v>
      </c>
      <c r="I88" s="93"/>
      <c r="J88" s="94">
        <f t="shared" si="3"/>
        <v>0</v>
      </c>
      <c r="K88" s="95"/>
      <c r="L88" s="95"/>
      <c r="M88" s="95"/>
      <c r="N88" s="95"/>
      <c r="O88" s="95"/>
      <c r="P88" s="95"/>
      <c r="Q88" s="95"/>
      <c r="R88" s="95"/>
      <c r="S88" s="95"/>
    </row>
    <row r="89" spans="1:19" s="4" customFormat="1" ht="30" hidden="1" customHeight="1" x14ac:dyDescent="0.2">
      <c r="A89" s="87" t="s">
        <v>342</v>
      </c>
      <c r="B89" s="88"/>
      <c r="C89" s="107"/>
      <c r="D89" s="108"/>
      <c r="E89" s="109"/>
      <c r="F89" s="110"/>
      <c r="G89" s="110"/>
      <c r="H89" s="92">
        <f t="shared" si="2"/>
        <v>0</v>
      </c>
      <c r="I89" s="93"/>
      <c r="J89" s="94">
        <f t="shared" si="3"/>
        <v>0</v>
      </c>
      <c r="K89" s="95"/>
      <c r="L89" s="95"/>
      <c r="M89" s="95"/>
      <c r="N89" s="95"/>
      <c r="O89" s="95"/>
      <c r="P89" s="95"/>
      <c r="Q89" s="95"/>
      <c r="R89" s="95"/>
      <c r="S89" s="95"/>
    </row>
    <row r="90" spans="1:19" s="4" customFormat="1" ht="30" hidden="1" customHeight="1" x14ac:dyDescent="0.2">
      <c r="A90" s="87" t="s">
        <v>343</v>
      </c>
      <c r="B90" s="88"/>
      <c r="C90" s="107"/>
      <c r="D90" s="108"/>
      <c r="E90" s="109"/>
      <c r="F90" s="110"/>
      <c r="G90" s="110"/>
      <c r="H90" s="92">
        <f t="shared" si="2"/>
        <v>0</v>
      </c>
      <c r="I90" s="93"/>
      <c r="J90" s="94">
        <f t="shared" si="3"/>
        <v>0</v>
      </c>
      <c r="K90" s="95"/>
      <c r="L90" s="95"/>
      <c r="M90" s="95"/>
      <c r="N90" s="95"/>
      <c r="O90" s="95"/>
      <c r="P90" s="95"/>
      <c r="Q90" s="95"/>
      <c r="R90" s="95"/>
      <c r="S90" s="95"/>
    </row>
    <row r="91" spans="1:19" s="4" customFormat="1" ht="30" hidden="1" customHeight="1" x14ac:dyDescent="0.2">
      <c r="A91" s="87" t="s">
        <v>344</v>
      </c>
      <c r="B91" s="88"/>
      <c r="C91" s="107"/>
      <c r="D91" s="108"/>
      <c r="E91" s="109"/>
      <c r="F91" s="110"/>
      <c r="G91" s="110"/>
      <c r="H91" s="92">
        <f t="shared" si="2"/>
        <v>0</v>
      </c>
      <c r="I91" s="93"/>
      <c r="J91" s="94">
        <f t="shared" si="3"/>
        <v>0</v>
      </c>
      <c r="K91" s="95"/>
      <c r="L91" s="95"/>
      <c r="M91" s="95"/>
      <c r="N91" s="95"/>
      <c r="O91" s="95"/>
      <c r="P91" s="95"/>
      <c r="Q91" s="95"/>
      <c r="R91" s="95"/>
      <c r="S91" s="95"/>
    </row>
    <row r="92" spans="1:19" s="4" customFormat="1" ht="30" hidden="1" customHeight="1" x14ac:dyDescent="0.2">
      <c r="A92" s="87" t="s">
        <v>345</v>
      </c>
      <c r="B92" s="88"/>
      <c r="C92" s="107"/>
      <c r="D92" s="108"/>
      <c r="E92" s="109"/>
      <c r="F92" s="110"/>
      <c r="G92" s="110"/>
      <c r="H92" s="92">
        <f t="shared" si="2"/>
        <v>0</v>
      </c>
      <c r="I92" s="93"/>
      <c r="J92" s="94">
        <f t="shared" si="3"/>
        <v>0</v>
      </c>
      <c r="K92" s="95"/>
      <c r="L92" s="95"/>
      <c r="M92" s="95"/>
      <c r="N92" s="95"/>
      <c r="O92" s="95"/>
      <c r="P92" s="95"/>
      <c r="Q92" s="95"/>
      <c r="R92" s="95"/>
      <c r="S92" s="95"/>
    </row>
    <row r="93" spans="1:19" s="4" customFormat="1" ht="30" hidden="1" customHeight="1" x14ac:dyDescent="0.2">
      <c r="A93" s="87" t="s">
        <v>346</v>
      </c>
      <c r="B93" s="88"/>
      <c r="C93" s="107"/>
      <c r="D93" s="108"/>
      <c r="E93" s="109"/>
      <c r="F93" s="110"/>
      <c r="G93" s="110"/>
      <c r="H93" s="92">
        <f t="shared" si="2"/>
        <v>0</v>
      </c>
      <c r="I93" s="93"/>
      <c r="J93" s="94">
        <f t="shared" si="3"/>
        <v>0</v>
      </c>
      <c r="K93" s="95"/>
      <c r="L93" s="95"/>
      <c r="M93" s="95"/>
      <c r="N93" s="95"/>
      <c r="O93" s="95"/>
      <c r="P93" s="95"/>
      <c r="Q93" s="95"/>
      <c r="R93" s="95"/>
      <c r="S93" s="95"/>
    </row>
    <row r="94" spans="1:19" s="4" customFormat="1" ht="30" hidden="1" customHeight="1" x14ac:dyDescent="0.2">
      <c r="A94" s="87" t="s">
        <v>347</v>
      </c>
      <c r="B94" s="88"/>
      <c r="C94" s="107"/>
      <c r="D94" s="108"/>
      <c r="E94" s="109"/>
      <c r="F94" s="110"/>
      <c r="G94" s="110"/>
      <c r="H94" s="92">
        <f t="shared" si="2"/>
        <v>0</v>
      </c>
      <c r="I94" s="93"/>
      <c r="J94" s="94">
        <f t="shared" si="3"/>
        <v>0</v>
      </c>
      <c r="K94" s="95"/>
      <c r="L94" s="95"/>
      <c r="M94" s="95"/>
      <c r="N94" s="95"/>
      <c r="O94" s="95"/>
      <c r="P94" s="95"/>
      <c r="Q94" s="95"/>
      <c r="R94" s="95"/>
      <c r="S94" s="95"/>
    </row>
    <row r="95" spans="1:19" s="4" customFormat="1" ht="30" hidden="1" customHeight="1" x14ac:dyDescent="0.2">
      <c r="A95" s="87" t="s">
        <v>348</v>
      </c>
      <c r="B95" s="88"/>
      <c r="C95" s="107"/>
      <c r="D95" s="108"/>
      <c r="E95" s="109"/>
      <c r="F95" s="110"/>
      <c r="G95" s="110"/>
      <c r="H95" s="92">
        <f t="shared" si="2"/>
        <v>0</v>
      </c>
      <c r="I95" s="93"/>
      <c r="J95" s="94">
        <f t="shared" si="3"/>
        <v>0</v>
      </c>
      <c r="K95" s="95"/>
      <c r="L95" s="95"/>
      <c r="M95" s="95"/>
      <c r="N95" s="95"/>
      <c r="O95" s="95"/>
      <c r="P95" s="95"/>
      <c r="Q95" s="95"/>
      <c r="R95" s="95"/>
      <c r="S95" s="95"/>
    </row>
    <row r="96" spans="1:19" s="4" customFormat="1" ht="30" hidden="1" customHeight="1" x14ac:dyDescent="0.2">
      <c r="A96" s="87" t="s">
        <v>349</v>
      </c>
      <c r="B96" s="88"/>
      <c r="C96" s="107"/>
      <c r="D96" s="108"/>
      <c r="E96" s="109"/>
      <c r="F96" s="110"/>
      <c r="G96" s="110"/>
      <c r="H96" s="92">
        <f t="shared" si="2"/>
        <v>0</v>
      </c>
      <c r="I96" s="93"/>
      <c r="J96" s="94">
        <f t="shared" si="3"/>
        <v>0</v>
      </c>
      <c r="K96" s="95"/>
      <c r="L96" s="95"/>
      <c r="M96" s="95"/>
      <c r="N96" s="95"/>
      <c r="O96" s="95"/>
      <c r="P96" s="95"/>
      <c r="Q96" s="95"/>
      <c r="R96" s="95"/>
      <c r="S96" s="95"/>
    </row>
    <row r="97" spans="1:19" s="4" customFormat="1" ht="30" hidden="1" customHeight="1" x14ac:dyDescent="0.2">
      <c r="A97" s="87" t="s">
        <v>350</v>
      </c>
      <c r="B97" s="88"/>
      <c r="C97" s="107"/>
      <c r="D97" s="108"/>
      <c r="E97" s="109"/>
      <c r="F97" s="110"/>
      <c r="G97" s="110"/>
      <c r="H97" s="92">
        <f t="shared" si="2"/>
        <v>0</v>
      </c>
      <c r="I97" s="93"/>
      <c r="J97" s="94">
        <f t="shared" si="3"/>
        <v>0</v>
      </c>
      <c r="K97" s="95"/>
      <c r="L97" s="95"/>
      <c r="M97" s="95"/>
      <c r="N97" s="95"/>
      <c r="O97" s="95"/>
      <c r="P97" s="95"/>
      <c r="Q97" s="95"/>
      <c r="R97" s="95"/>
      <c r="S97" s="95"/>
    </row>
    <row r="98" spans="1:19" s="4" customFormat="1" ht="30" hidden="1" customHeight="1" x14ac:dyDescent="0.2">
      <c r="A98" s="87" t="s">
        <v>351</v>
      </c>
      <c r="B98" s="88"/>
      <c r="C98" s="107"/>
      <c r="D98" s="108"/>
      <c r="E98" s="109"/>
      <c r="F98" s="110"/>
      <c r="G98" s="110"/>
      <c r="H98" s="92">
        <f t="shared" si="2"/>
        <v>0</v>
      </c>
      <c r="I98" s="93"/>
      <c r="J98" s="94">
        <f t="shared" si="3"/>
        <v>0</v>
      </c>
      <c r="K98" s="95"/>
      <c r="L98" s="95"/>
      <c r="M98" s="95"/>
      <c r="N98" s="95"/>
      <c r="O98" s="95"/>
      <c r="P98" s="95"/>
      <c r="Q98" s="95"/>
      <c r="R98" s="95"/>
      <c r="S98" s="95"/>
    </row>
    <row r="99" spans="1:19" s="4" customFormat="1" ht="30" hidden="1" customHeight="1" x14ac:dyDescent="0.2">
      <c r="A99" s="87" t="s">
        <v>352</v>
      </c>
      <c r="B99" s="88"/>
      <c r="C99" s="107"/>
      <c r="D99" s="108"/>
      <c r="E99" s="109"/>
      <c r="F99" s="110"/>
      <c r="G99" s="110"/>
      <c r="H99" s="92">
        <f t="shared" si="2"/>
        <v>0</v>
      </c>
      <c r="I99" s="93"/>
      <c r="J99" s="94">
        <f t="shared" si="3"/>
        <v>0</v>
      </c>
      <c r="K99" s="95"/>
      <c r="L99" s="95"/>
      <c r="M99" s="95"/>
      <c r="N99" s="95"/>
      <c r="O99" s="95"/>
      <c r="P99" s="95"/>
      <c r="Q99" s="95"/>
      <c r="R99" s="95"/>
      <c r="S99" s="95"/>
    </row>
    <row r="100" spans="1:19" s="4" customFormat="1" ht="30" hidden="1" customHeight="1" x14ac:dyDescent="0.2">
      <c r="A100" s="87" t="s">
        <v>353</v>
      </c>
      <c r="B100" s="88"/>
      <c r="C100" s="107"/>
      <c r="D100" s="108"/>
      <c r="E100" s="109"/>
      <c r="F100" s="110"/>
      <c r="G100" s="110"/>
      <c r="H100" s="92">
        <f t="shared" si="2"/>
        <v>0</v>
      </c>
      <c r="I100" s="93"/>
      <c r="J100" s="94">
        <f t="shared" si="3"/>
        <v>0</v>
      </c>
      <c r="K100" s="95"/>
      <c r="L100" s="95"/>
      <c r="M100" s="95"/>
      <c r="N100" s="95"/>
      <c r="O100" s="95"/>
      <c r="P100" s="95"/>
      <c r="Q100" s="95"/>
      <c r="R100" s="95"/>
      <c r="S100" s="95"/>
    </row>
    <row r="101" spans="1:19" s="4" customFormat="1" ht="30" hidden="1" customHeight="1" x14ac:dyDescent="0.2">
      <c r="A101" s="87" t="s">
        <v>354</v>
      </c>
      <c r="B101" s="88"/>
      <c r="C101" s="107"/>
      <c r="D101" s="108"/>
      <c r="E101" s="109"/>
      <c r="F101" s="110"/>
      <c r="G101" s="110"/>
      <c r="H101" s="92">
        <f t="shared" si="2"/>
        <v>0</v>
      </c>
      <c r="I101" s="93"/>
      <c r="J101" s="94">
        <f t="shared" si="3"/>
        <v>0</v>
      </c>
      <c r="K101" s="95"/>
      <c r="L101" s="95"/>
      <c r="M101" s="95"/>
      <c r="N101" s="95"/>
      <c r="O101" s="95"/>
      <c r="P101" s="95"/>
      <c r="Q101" s="95"/>
      <c r="R101" s="95"/>
      <c r="S101" s="95"/>
    </row>
    <row r="102" spans="1:19" s="4" customFormat="1" ht="30" hidden="1" customHeight="1" x14ac:dyDescent="0.2">
      <c r="A102" s="87" t="s">
        <v>355</v>
      </c>
      <c r="B102" s="88"/>
      <c r="C102" s="107"/>
      <c r="D102" s="108"/>
      <c r="E102" s="109"/>
      <c r="F102" s="110"/>
      <c r="G102" s="110"/>
      <c r="H102" s="92">
        <f t="shared" si="2"/>
        <v>0</v>
      </c>
      <c r="I102" s="93"/>
      <c r="J102" s="94">
        <f t="shared" si="3"/>
        <v>0</v>
      </c>
      <c r="K102" s="95"/>
      <c r="L102" s="95"/>
      <c r="M102" s="95"/>
      <c r="N102" s="95"/>
      <c r="O102" s="95"/>
      <c r="P102" s="95"/>
      <c r="Q102" s="95"/>
      <c r="R102" s="95"/>
      <c r="S102" s="95"/>
    </row>
    <row r="103" spans="1:19" s="4" customFormat="1" ht="30" hidden="1" customHeight="1" x14ac:dyDescent="0.2">
      <c r="A103" s="87" t="s">
        <v>356</v>
      </c>
      <c r="B103" s="88"/>
      <c r="C103" s="107"/>
      <c r="D103" s="108"/>
      <c r="E103" s="109"/>
      <c r="F103" s="110"/>
      <c r="G103" s="110"/>
      <c r="H103" s="92">
        <f t="shared" si="2"/>
        <v>0</v>
      </c>
      <c r="I103" s="93"/>
      <c r="J103" s="94">
        <f t="shared" si="3"/>
        <v>0</v>
      </c>
      <c r="K103" s="95"/>
      <c r="L103" s="95"/>
      <c r="M103" s="95"/>
      <c r="N103" s="95"/>
      <c r="O103" s="95"/>
      <c r="P103" s="95"/>
      <c r="Q103" s="95"/>
      <c r="R103" s="95"/>
      <c r="S103" s="95"/>
    </row>
  </sheetData>
  <sheetProtection algorithmName="SHA-512" hashValue="0vHUUfrdR+q+aAGaykwxcK7+GJcm2LcN0saWeVt2IKDuLoXPi7e+wjXnxO9CIGG7lUXX5lGao7ZnSlOue0OVbw==" saltValue="is2QN32r5fx07qDoqgxxiQ=="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pageMargins left="0.7" right="0.7" top="0.75" bottom="0.75" header="0.3" footer="0.3"/>
  <pageSetup scale="8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183326E-724A-482E-B556-FF614060D2FA}">
            <xm:f>Cover!$C$10</xm:f>
            <x14:dxf>
              <font>
                <color rgb="FFFF0000"/>
              </font>
            </x14:dxf>
          </x14:cfRule>
          <xm:sqref>D4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'DROP-DOWNS'!$F$2:$F$15</xm:f>
          </x14:formula1>
          <xm:sqref>B5:B103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W101"/>
  <sheetViews>
    <sheetView showGridLines="0" zoomScaleNormal="10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1" width="20.7109375" hidden="1" customWidth="1"/>
    <col min="22" max="22" width="4.28515625" hidden="1" customWidth="1"/>
    <col min="23" max="23" width="0" hidden="1" customWidth="1"/>
  </cols>
  <sheetData>
    <row r="1" spans="1:22" x14ac:dyDescent="0.3">
      <c r="A1" s="114"/>
      <c r="B1" s="114"/>
      <c r="C1" s="114"/>
      <c r="D1" s="114"/>
      <c r="E1" s="114"/>
      <c r="F1" s="114"/>
      <c r="G1" s="114"/>
      <c r="H1" s="114"/>
      <c r="I1" s="114"/>
      <c r="J1" s="114"/>
      <c r="K1" s="114"/>
      <c r="L1" s="114"/>
      <c r="M1" s="114"/>
      <c r="N1" s="114"/>
      <c r="O1" s="114"/>
      <c r="P1" s="114"/>
      <c r="Q1" s="114"/>
      <c r="R1" s="114"/>
      <c r="S1" s="114"/>
      <c r="T1" s="114"/>
      <c r="U1" s="114"/>
      <c r="V1" s="114"/>
    </row>
    <row r="2" spans="1:22" ht="29.45" customHeight="1" x14ac:dyDescent="0.3">
      <c r="A2" s="114"/>
      <c r="B2" s="459">
        <f>Cover!C5</f>
        <v>0</v>
      </c>
      <c r="C2" s="460"/>
      <c r="D2" s="460"/>
      <c r="E2" s="460"/>
      <c r="F2" s="460"/>
      <c r="G2" s="460"/>
      <c r="H2" s="460"/>
      <c r="I2" s="460"/>
      <c r="J2" s="460"/>
      <c r="K2" s="460"/>
      <c r="L2" s="460"/>
      <c r="M2" s="460"/>
      <c r="N2" s="460"/>
      <c r="O2" s="460"/>
      <c r="P2" s="460"/>
      <c r="Q2" s="460"/>
      <c r="R2" s="461"/>
      <c r="S2" s="114"/>
      <c r="T2" s="114"/>
      <c r="U2" s="114"/>
      <c r="V2" s="114"/>
    </row>
    <row r="3" spans="1:22" ht="29.45" customHeight="1" x14ac:dyDescent="0.3">
      <c r="A3" s="114"/>
      <c r="B3" s="404" t="s">
        <v>379</v>
      </c>
      <c r="C3" s="405"/>
      <c r="D3" s="405"/>
      <c r="E3" s="405"/>
      <c r="F3" s="405"/>
      <c r="G3" s="405"/>
      <c r="H3" s="405"/>
      <c r="I3" s="405"/>
      <c r="J3" s="405"/>
      <c r="K3" s="405"/>
      <c r="L3" s="405"/>
      <c r="M3" s="405"/>
      <c r="N3" s="405"/>
      <c r="O3" s="405"/>
      <c r="P3" s="405"/>
      <c r="Q3" s="405"/>
      <c r="R3" s="406"/>
      <c r="S3" s="114"/>
      <c r="T3" s="114"/>
      <c r="U3" s="114"/>
      <c r="V3" s="114"/>
    </row>
    <row r="4" spans="1:22"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row>
    <row r="5" spans="1:22" ht="21" customHeight="1" x14ac:dyDescent="0.3">
      <c r="A5" s="114"/>
      <c r="B5" s="420" t="s">
        <v>421</v>
      </c>
      <c r="C5" s="421"/>
      <c r="D5" s="422"/>
      <c r="E5" s="113">
        <f>Cover!C8</f>
        <v>0</v>
      </c>
      <c r="F5" s="114"/>
      <c r="G5" s="114"/>
      <c r="H5" s="114"/>
      <c r="I5" s="114"/>
      <c r="J5" s="114"/>
      <c r="K5" s="114"/>
      <c r="L5" s="114"/>
      <c r="M5" s="114"/>
      <c r="N5" s="114"/>
      <c r="O5" s="114"/>
      <c r="P5" s="114"/>
      <c r="Q5" s="114"/>
      <c r="R5" s="114"/>
      <c r="S5" s="114"/>
      <c r="T5" s="114"/>
      <c r="U5" s="114"/>
      <c r="V5" s="114"/>
    </row>
    <row r="6" spans="1:22" ht="8.25" customHeight="1" x14ac:dyDescent="0.3">
      <c r="A6" s="114"/>
      <c r="B6" s="114"/>
      <c r="C6" s="114"/>
      <c r="E6" s="114"/>
      <c r="F6" s="114"/>
      <c r="G6" s="114"/>
      <c r="H6" s="114"/>
      <c r="I6" s="114"/>
      <c r="J6" s="114"/>
      <c r="K6" s="114"/>
      <c r="L6" s="114"/>
      <c r="M6" s="114"/>
      <c r="N6" s="114"/>
      <c r="O6" s="114"/>
      <c r="P6" s="114"/>
      <c r="Q6" s="114"/>
      <c r="R6" s="114"/>
      <c r="S6" s="114"/>
      <c r="T6" s="114"/>
      <c r="U6" s="114"/>
      <c r="V6" s="114"/>
    </row>
    <row r="7" spans="1:22" ht="21" customHeight="1" x14ac:dyDescent="0.3">
      <c r="A7" s="114"/>
      <c r="B7" s="420" t="s">
        <v>422</v>
      </c>
      <c r="C7" s="421"/>
      <c r="D7" s="422"/>
      <c r="E7" s="113">
        <f>Cover!C11</f>
        <v>0</v>
      </c>
      <c r="F7" s="114"/>
      <c r="G7" s="114"/>
      <c r="H7" s="114"/>
      <c r="I7" s="114"/>
      <c r="J7" s="114"/>
      <c r="K7" s="114"/>
      <c r="L7" s="114"/>
      <c r="M7" s="114"/>
      <c r="N7" s="114"/>
      <c r="O7" s="114"/>
      <c r="P7" s="114"/>
      <c r="Q7" s="114"/>
      <c r="R7" s="114"/>
      <c r="S7" s="114"/>
      <c r="T7" s="114"/>
      <c r="U7" s="114"/>
      <c r="V7" s="114"/>
    </row>
    <row r="8" spans="1:22" ht="8.25" customHeight="1" x14ac:dyDescent="0.3">
      <c r="A8" s="114"/>
      <c r="B8" s="114"/>
      <c r="C8" s="114"/>
      <c r="E8" s="114"/>
      <c r="F8" s="114"/>
      <c r="G8" s="114"/>
      <c r="H8" s="114"/>
      <c r="I8" s="114"/>
      <c r="J8" s="114"/>
      <c r="K8" s="114"/>
      <c r="L8" s="114"/>
      <c r="M8" s="114"/>
      <c r="N8" s="114"/>
      <c r="O8" s="114"/>
      <c r="P8" s="114"/>
      <c r="Q8" s="114"/>
      <c r="R8" s="114"/>
      <c r="S8" s="114"/>
      <c r="T8" s="114"/>
      <c r="U8" s="114"/>
      <c r="V8" s="114"/>
    </row>
    <row r="9" spans="1:22" ht="21" customHeight="1" x14ac:dyDescent="0.3">
      <c r="A9" s="114"/>
      <c r="B9" s="420" t="s">
        <v>423</v>
      </c>
      <c r="C9" s="421"/>
      <c r="D9" s="422"/>
      <c r="E9" s="113">
        <f>E5+E7</f>
        <v>0</v>
      </c>
      <c r="F9" s="114"/>
      <c r="G9" s="114"/>
      <c r="H9" s="114"/>
      <c r="I9" s="114"/>
      <c r="J9" s="114"/>
      <c r="K9" s="114"/>
      <c r="L9" s="114"/>
      <c r="M9" s="114"/>
      <c r="N9" s="114"/>
      <c r="O9" s="114"/>
      <c r="P9" s="114"/>
      <c r="Q9" s="114"/>
      <c r="R9" s="114"/>
      <c r="S9" s="114"/>
      <c r="T9" s="114"/>
      <c r="U9" s="114"/>
      <c r="V9" s="114"/>
    </row>
    <row r="10" spans="1:22" ht="8.25" customHeight="1" x14ac:dyDescent="0.3">
      <c r="A10" s="114"/>
      <c r="B10" s="114"/>
      <c r="C10" s="114"/>
      <c r="D10" s="114"/>
      <c r="E10" s="114"/>
      <c r="F10" s="114"/>
      <c r="G10" s="114"/>
      <c r="H10" s="114"/>
      <c r="I10" s="114"/>
      <c r="J10" s="114"/>
      <c r="K10" s="114"/>
      <c r="L10" s="114"/>
      <c r="M10" s="114"/>
      <c r="N10" s="114"/>
      <c r="O10" s="114"/>
      <c r="P10" s="114"/>
      <c r="Q10" s="114"/>
      <c r="R10" s="114"/>
      <c r="S10" s="114"/>
      <c r="T10" s="114"/>
      <c r="U10" s="114"/>
      <c r="V10" s="114"/>
    </row>
    <row r="11" spans="1:22" x14ac:dyDescent="0.3">
      <c r="A11" s="114"/>
      <c r="B11" s="485" t="s">
        <v>120</v>
      </c>
      <c r="C11" s="486"/>
      <c r="D11" s="181">
        <f>' Budget'!D11</f>
        <v>0</v>
      </c>
      <c r="E11" s="114"/>
      <c r="F11" s="114"/>
      <c r="G11" s="114"/>
      <c r="H11" s="114"/>
      <c r="I11" s="114"/>
      <c r="J11" s="114"/>
      <c r="K11" s="114"/>
      <c r="L11" s="114"/>
      <c r="M11" s="114"/>
      <c r="N11" s="114"/>
      <c r="O11" s="114"/>
      <c r="P11" s="114"/>
      <c r="Q11" s="114"/>
      <c r="R11" s="114"/>
      <c r="S11" s="114"/>
      <c r="T11" s="114"/>
      <c r="U11" s="114"/>
      <c r="V11" s="114"/>
    </row>
    <row r="12" spans="1:22" ht="9" customHeight="1" x14ac:dyDescent="0.3">
      <c r="A12" s="114"/>
      <c r="B12" s="114"/>
      <c r="C12" s="114"/>
      <c r="D12" s="114"/>
      <c r="E12" s="114"/>
      <c r="F12" s="114"/>
      <c r="G12" s="114"/>
      <c r="H12" s="114"/>
      <c r="I12" s="114"/>
      <c r="J12" s="114"/>
      <c r="K12" s="114"/>
      <c r="L12" s="114"/>
      <c r="M12" s="114"/>
      <c r="N12" s="114"/>
      <c r="O12" s="114"/>
      <c r="P12" s="114"/>
      <c r="Q12" s="114"/>
      <c r="R12" s="114"/>
      <c r="S12" s="114"/>
      <c r="T12" s="114"/>
      <c r="U12" s="114"/>
      <c r="V12" s="114"/>
    </row>
    <row r="13" spans="1:22" ht="15.75" customHeight="1" x14ac:dyDescent="0.3">
      <c r="A13" s="114"/>
      <c r="B13" s="408" t="s">
        <v>45</v>
      </c>
      <c r="C13" s="409"/>
      <c r="D13" s="409"/>
      <c r="E13" s="409"/>
      <c r="F13" s="409"/>
      <c r="G13" s="409"/>
      <c r="H13" s="409"/>
      <c r="I13" s="409"/>
      <c r="J13" s="409"/>
      <c r="K13" s="409"/>
      <c r="L13" s="409"/>
      <c r="M13" s="409"/>
      <c r="N13" s="409"/>
      <c r="O13" s="409"/>
      <c r="P13" s="409"/>
      <c r="Q13" s="409"/>
      <c r="R13" s="410"/>
      <c r="S13" s="114"/>
      <c r="T13" s="114"/>
      <c r="U13" s="114"/>
      <c r="V13" s="114"/>
    </row>
    <row r="14" spans="1:22" ht="42.75" x14ac:dyDescent="0.3">
      <c r="A14" s="114"/>
      <c r="B14" s="417" t="s">
        <v>46</v>
      </c>
      <c r="C14" s="418"/>
      <c r="D14" s="417" t="s">
        <v>47</v>
      </c>
      <c r="E14" s="419"/>
      <c r="F14" s="419"/>
      <c r="G14" s="418"/>
      <c r="H14" s="154" t="s">
        <v>115</v>
      </c>
      <c r="I14" s="154" t="s">
        <v>117</v>
      </c>
      <c r="J14" s="154" t="s">
        <v>118</v>
      </c>
      <c r="K14" s="154"/>
      <c r="L14" s="156" t="s">
        <v>48</v>
      </c>
      <c r="M14" s="156" t="s">
        <v>49</v>
      </c>
      <c r="N14" s="156" t="s">
        <v>1</v>
      </c>
      <c r="O14" s="156" t="s">
        <v>76</v>
      </c>
      <c r="P14" s="156" t="s">
        <v>4</v>
      </c>
      <c r="Q14" s="156" t="s">
        <v>119</v>
      </c>
      <c r="R14" s="156" t="s">
        <v>50</v>
      </c>
      <c r="S14" s="114"/>
      <c r="T14" s="114"/>
      <c r="U14" s="114"/>
      <c r="V14" s="114"/>
    </row>
    <row r="15" spans="1:22" s="13" customFormat="1" ht="78.599999999999994" customHeight="1" x14ac:dyDescent="0.3">
      <c r="A15" s="114"/>
      <c r="B15" s="391"/>
      <c r="C15" s="392"/>
      <c r="D15" s="393"/>
      <c r="E15" s="394"/>
      <c r="F15" s="394"/>
      <c r="G15" s="395"/>
      <c r="H15" s="157"/>
      <c r="I15" s="157"/>
      <c r="J15" s="157"/>
      <c r="K15" s="154"/>
      <c r="L15" s="121"/>
      <c r="M15" s="122"/>
      <c r="N15" s="361" t="e">
        <f t="shared" ref="N15:N17" si="0">L15/$D$11</f>
        <v>#DIV/0!</v>
      </c>
      <c r="O15" s="124">
        <f>L15*M15</f>
        <v>0</v>
      </c>
      <c r="P15" s="125"/>
      <c r="Q15" s="124">
        <f>O15*P15</f>
        <v>0</v>
      </c>
      <c r="R15" s="126">
        <f>ROUND(O15,0)</f>
        <v>0</v>
      </c>
      <c r="S15" s="114"/>
      <c r="T15" s="114"/>
      <c r="U15" s="114"/>
      <c r="V15" s="114"/>
    </row>
    <row r="16" spans="1:22" s="13" customFormat="1" ht="78.599999999999994" customHeight="1" x14ac:dyDescent="0.3">
      <c r="A16" s="114"/>
      <c r="B16" s="391"/>
      <c r="C16" s="392"/>
      <c r="D16" s="393"/>
      <c r="E16" s="394"/>
      <c r="F16" s="394"/>
      <c r="G16" s="395"/>
      <c r="H16" s="157"/>
      <c r="I16" s="157"/>
      <c r="J16" s="157"/>
      <c r="K16" s="154"/>
      <c r="L16" s="121"/>
      <c r="M16" s="122"/>
      <c r="N16" s="361" t="e">
        <f t="shared" si="0"/>
        <v>#DIV/0!</v>
      </c>
      <c r="O16" s="124">
        <f>L16*M16</f>
        <v>0</v>
      </c>
      <c r="P16" s="125"/>
      <c r="Q16" s="124">
        <f>O16*P16</f>
        <v>0</v>
      </c>
      <c r="R16" s="126">
        <f t="shared" ref="R16:R17" si="1">ROUND(O16,0)</f>
        <v>0</v>
      </c>
      <c r="S16" s="114"/>
      <c r="T16" s="114"/>
      <c r="U16" s="114"/>
      <c r="V16" s="114"/>
    </row>
    <row r="17" spans="1:22" s="13" customFormat="1" ht="78.599999999999994" customHeight="1" x14ac:dyDescent="0.3">
      <c r="A17" s="114"/>
      <c r="B17" s="391"/>
      <c r="C17" s="392"/>
      <c r="D17" s="393"/>
      <c r="E17" s="394"/>
      <c r="F17" s="394"/>
      <c r="G17" s="395"/>
      <c r="H17" s="157"/>
      <c r="I17" s="157"/>
      <c r="J17" s="157"/>
      <c r="K17" s="154"/>
      <c r="L17" s="121"/>
      <c r="M17" s="122"/>
      <c r="N17" s="361" t="e">
        <f t="shared" si="0"/>
        <v>#DIV/0!</v>
      </c>
      <c r="O17" s="124">
        <f>L17*M17</f>
        <v>0</v>
      </c>
      <c r="P17" s="125"/>
      <c r="Q17" s="124">
        <f>O17*P17</f>
        <v>0</v>
      </c>
      <c r="R17" s="126">
        <f t="shared" si="1"/>
        <v>0</v>
      </c>
      <c r="S17" s="114"/>
      <c r="T17" s="114"/>
      <c r="U17" s="114"/>
      <c r="V17" s="114"/>
    </row>
    <row r="18" spans="1:22" ht="18.600000000000001" customHeight="1" x14ac:dyDescent="0.3">
      <c r="A18" s="114"/>
      <c r="B18" s="411" t="s">
        <v>361</v>
      </c>
      <c r="C18" s="412"/>
      <c r="D18" s="412"/>
      <c r="E18" s="412"/>
      <c r="F18" s="412"/>
      <c r="G18" s="412"/>
      <c r="H18" s="412"/>
      <c r="I18" s="412"/>
      <c r="J18" s="412"/>
      <c r="K18" s="412"/>
      <c r="L18" s="412"/>
      <c r="M18" s="412"/>
      <c r="N18" s="412"/>
      <c r="O18" s="412"/>
      <c r="P18" s="413"/>
      <c r="Q18" s="116">
        <f>SUM(Q15:Q17)</f>
        <v>0</v>
      </c>
      <c r="R18" s="128">
        <f>SUM(R15:R17)</f>
        <v>0</v>
      </c>
      <c r="S18" s="114"/>
      <c r="T18" s="114">
        <f>Q18</f>
        <v>0</v>
      </c>
      <c r="U18" s="114"/>
      <c r="V18" s="114" t="b">
        <f>R18=Q18</f>
        <v>1</v>
      </c>
    </row>
    <row r="19" spans="1:22" ht="15.75" customHeight="1" x14ac:dyDescent="0.3">
      <c r="A19" s="114"/>
      <c r="B19" s="408" t="s">
        <v>51</v>
      </c>
      <c r="C19" s="409"/>
      <c r="D19" s="409"/>
      <c r="E19" s="409"/>
      <c r="F19" s="409"/>
      <c r="G19" s="409"/>
      <c r="H19" s="409"/>
      <c r="I19" s="409"/>
      <c r="J19" s="409"/>
      <c r="K19" s="409"/>
      <c r="L19" s="409"/>
      <c r="M19" s="409"/>
      <c r="N19" s="409"/>
      <c r="O19" s="409"/>
      <c r="P19" s="409"/>
      <c r="Q19" s="409"/>
      <c r="R19" s="410"/>
      <c r="S19" s="114"/>
      <c r="T19" s="114"/>
      <c r="U19" s="114"/>
      <c r="V19" s="114"/>
    </row>
    <row r="20" spans="1:22" ht="66" customHeight="1" x14ac:dyDescent="0.3">
      <c r="A20" s="114"/>
      <c r="B20" s="417" t="s">
        <v>46</v>
      </c>
      <c r="C20" s="418"/>
      <c r="D20" s="414" t="s">
        <v>52</v>
      </c>
      <c r="E20" s="415"/>
      <c r="F20" s="415"/>
      <c r="G20" s="416"/>
      <c r="H20" s="156" t="s">
        <v>115</v>
      </c>
      <c r="I20" s="154" t="s">
        <v>117</v>
      </c>
      <c r="J20" s="154" t="s">
        <v>118</v>
      </c>
      <c r="K20" s="162" t="s">
        <v>116</v>
      </c>
      <c r="L20" s="156" t="s">
        <v>48</v>
      </c>
      <c r="M20" s="156" t="s">
        <v>49</v>
      </c>
      <c r="N20" s="156" t="s">
        <v>1</v>
      </c>
      <c r="O20" s="156" t="s">
        <v>76</v>
      </c>
      <c r="P20" s="156" t="s">
        <v>4</v>
      </c>
      <c r="Q20" s="156" t="s">
        <v>36</v>
      </c>
      <c r="R20" s="156" t="s">
        <v>121</v>
      </c>
      <c r="S20" s="114"/>
      <c r="T20" s="114"/>
      <c r="U20" s="114"/>
      <c r="V20" s="114"/>
    </row>
    <row r="21" spans="1:22" s="13" customFormat="1" ht="60" customHeight="1" x14ac:dyDescent="0.3">
      <c r="A21" s="114"/>
      <c r="B21" s="391"/>
      <c r="C21" s="392"/>
      <c r="D21" s="393"/>
      <c r="E21" s="394"/>
      <c r="F21" s="394"/>
      <c r="G21" s="395"/>
      <c r="H21" s="157"/>
      <c r="I21" s="157"/>
      <c r="J21" s="157"/>
      <c r="K21" s="157"/>
      <c r="L21" s="121"/>
      <c r="M21" s="122"/>
      <c r="N21" s="361" t="e">
        <f t="shared" ref="N21:N24" si="2">L21/$D$11</f>
        <v>#DIV/0!</v>
      </c>
      <c r="O21" s="124">
        <f t="shared" ref="O21:O24" si="3">L21*M21</f>
        <v>0</v>
      </c>
      <c r="P21" s="125"/>
      <c r="Q21" s="129">
        <f t="shared" ref="Q21:Q24" si="4">O21*P21</f>
        <v>0</v>
      </c>
      <c r="R21" s="126">
        <f t="shared" ref="R21:R22" si="5">ROUND(O21,0)</f>
        <v>0</v>
      </c>
      <c r="S21" s="114"/>
      <c r="T21" s="114"/>
      <c r="U21" s="114"/>
      <c r="V21" s="114"/>
    </row>
    <row r="22" spans="1:22" s="13" customFormat="1" ht="60" customHeight="1" x14ac:dyDescent="0.3">
      <c r="A22" s="114"/>
      <c r="B22" s="391"/>
      <c r="C22" s="392"/>
      <c r="D22" s="393"/>
      <c r="E22" s="394"/>
      <c r="F22" s="394"/>
      <c r="G22" s="395"/>
      <c r="H22" s="157"/>
      <c r="I22" s="157"/>
      <c r="J22" s="157"/>
      <c r="K22" s="157"/>
      <c r="L22" s="121"/>
      <c r="M22" s="122"/>
      <c r="N22" s="361" t="e">
        <f t="shared" si="2"/>
        <v>#DIV/0!</v>
      </c>
      <c r="O22" s="124">
        <f t="shared" si="3"/>
        <v>0</v>
      </c>
      <c r="P22" s="125"/>
      <c r="Q22" s="129">
        <f t="shared" si="4"/>
        <v>0</v>
      </c>
      <c r="R22" s="126">
        <f t="shared" si="5"/>
        <v>0</v>
      </c>
      <c r="S22" s="114"/>
      <c r="T22" s="114"/>
      <c r="U22" s="114"/>
      <c r="V22" s="114"/>
    </row>
    <row r="23" spans="1:22" s="13" customFormat="1" ht="60" customHeight="1" x14ac:dyDescent="0.3">
      <c r="A23" s="114"/>
      <c r="B23" s="391"/>
      <c r="C23" s="392"/>
      <c r="D23" s="393"/>
      <c r="E23" s="394"/>
      <c r="F23" s="394"/>
      <c r="G23" s="395"/>
      <c r="H23" s="157"/>
      <c r="I23" s="157"/>
      <c r="J23" s="157"/>
      <c r="K23" s="157"/>
      <c r="L23" s="121"/>
      <c r="M23" s="122"/>
      <c r="N23" s="361" t="e">
        <f t="shared" si="2"/>
        <v>#DIV/0!</v>
      </c>
      <c r="O23" s="124">
        <f t="shared" si="3"/>
        <v>0</v>
      </c>
      <c r="P23" s="125"/>
      <c r="Q23" s="129">
        <f t="shared" si="4"/>
        <v>0</v>
      </c>
      <c r="R23" s="126">
        <f>ROUND(O23,0)</f>
        <v>0</v>
      </c>
      <c r="S23" s="114"/>
      <c r="T23" s="114"/>
      <c r="U23" s="114"/>
      <c r="V23" s="114"/>
    </row>
    <row r="24" spans="1:22" s="13" customFormat="1" ht="60" customHeight="1" x14ac:dyDescent="0.3">
      <c r="A24" s="114"/>
      <c r="B24" s="391"/>
      <c r="C24" s="392"/>
      <c r="D24" s="393"/>
      <c r="E24" s="394"/>
      <c r="F24" s="394"/>
      <c r="G24" s="395"/>
      <c r="H24" s="157"/>
      <c r="I24" s="157"/>
      <c r="J24" s="157"/>
      <c r="K24" s="157"/>
      <c r="L24" s="121"/>
      <c r="M24" s="122"/>
      <c r="N24" s="361" t="e">
        <f t="shared" si="2"/>
        <v>#DIV/0!</v>
      </c>
      <c r="O24" s="124">
        <f t="shared" si="3"/>
        <v>0</v>
      </c>
      <c r="P24" s="125"/>
      <c r="Q24" s="129">
        <f t="shared" si="4"/>
        <v>0</v>
      </c>
      <c r="R24" s="126">
        <f>ROUND(O24,0)</f>
        <v>0</v>
      </c>
      <c r="S24" s="114"/>
      <c r="T24" s="114"/>
      <c r="U24" s="114"/>
      <c r="V24" s="114"/>
    </row>
    <row r="25" spans="1:22" s="13" customFormat="1" ht="60" customHeight="1" x14ac:dyDescent="0.3">
      <c r="A25" s="114"/>
      <c r="B25" s="391"/>
      <c r="C25" s="392"/>
      <c r="D25" s="393"/>
      <c r="E25" s="394"/>
      <c r="F25" s="394"/>
      <c r="G25" s="395"/>
      <c r="H25" s="358"/>
      <c r="I25" s="358"/>
      <c r="J25" s="358"/>
      <c r="K25" s="358"/>
      <c r="L25" s="121"/>
      <c r="M25" s="122"/>
      <c r="N25" s="361" t="e">
        <f t="shared" ref="N25:N27" si="6">L25/$D$11</f>
        <v>#DIV/0!</v>
      </c>
      <c r="O25" s="124">
        <f t="shared" ref="O25:O27" si="7">L25*M25</f>
        <v>0</v>
      </c>
      <c r="P25" s="125"/>
      <c r="Q25" s="129">
        <f t="shared" ref="Q25:Q27" si="8">O25*P25</f>
        <v>0</v>
      </c>
      <c r="R25" s="126">
        <f t="shared" ref="R25" si="9">ROUND(O25,0)</f>
        <v>0</v>
      </c>
      <c r="S25" s="114"/>
      <c r="T25" s="114"/>
      <c r="U25" s="114"/>
      <c r="V25" s="114"/>
    </row>
    <row r="26" spans="1:22" s="13" customFormat="1" ht="60" customHeight="1" x14ac:dyDescent="0.3">
      <c r="A26" s="114"/>
      <c r="B26" s="391"/>
      <c r="C26" s="392"/>
      <c r="D26" s="393"/>
      <c r="E26" s="394"/>
      <c r="F26" s="394"/>
      <c r="G26" s="395"/>
      <c r="H26" s="358"/>
      <c r="I26" s="358"/>
      <c r="J26" s="358"/>
      <c r="K26" s="358"/>
      <c r="L26" s="121"/>
      <c r="M26" s="122"/>
      <c r="N26" s="361" t="e">
        <f t="shared" si="6"/>
        <v>#DIV/0!</v>
      </c>
      <c r="O26" s="124">
        <f t="shared" si="7"/>
        <v>0</v>
      </c>
      <c r="P26" s="125"/>
      <c r="Q26" s="129">
        <f t="shared" si="8"/>
        <v>0</v>
      </c>
      <c r="R26" s="126">
        <f>ROUND(O26,0)</f>
        <v>0</v>
      </c>
      <c r="S26" s="114"/>
      <c r="T26" s="114"/>
      <c r="U26" s="114"/>
      <c r="V26" s="114"/>
    </row>
    <row r="27" spans="1:22" s="13" customFormat="1" ht="60" customHeight="1" x14ac:dyDescent="0.3">
      <c r="A27" s="114"/>
      <c r="B27" s="391"/>
      <c r="C27" s="392"/>
      <c r="D27" s="393"/>
      <c r="E27" s="394"/>
      <c r="F27" s="394"/>
      <c r="G27" s="395"/>
      <c r="H27" s="358"/>
      <c r="I27" s="358"/>
      <c r="J27" s="358"/>
      <c r="K27" s="358"/>
      <c r="L27" s="121"/>
      <c r="M27" s="122"/>
      <c r="N27" s="361" t="e">
        <f t="shared" si="6"/>
        <v>#DIV/0!</v>
      </c>
      <c r="O27" s="124">
        <f t="shared" si="7"/>
        <v>0</v>
      </c>
      <c r="P27" s="125"/>
      <c r="Q27" s="129">
        <f t="shared" si="8"/>
        <v>0</v>
      </c>
      <c r="R27" s="126">
        <f>ROUND(O27,0)</f>
        <v>0</v>
      </c>
      <c r="S27" s="114"/>
      <c r="T27" s="114"/>
      <c r="U27" s="114"/>
      <c r="V27" s="114"/>
    </row>
    <row r="28" spans="1:22" s="13" customFormat="1" ht="60" customHeight="1" x14ac:dyDescent="0.3">
      <c r="A28" s="114"/>
      <c r="B28" s="391"/>
      <c r="C28" s="392"/>
      <c r="D28" s="393"/>
      <c r="E28" s="394"/>
      <c r="F28" s="394"/>
      <c r="G28" s="395"/>
      <c r="H28" s="358"/>
      <c r="I28" s="358"/>
      <c r="J28" s="358"/>
      <c r="K28" s="358"/>
      <c r="L28" s="121"/>
      <c r="M28" s="122"/>
      <c r="N28" s="361" t="e">
        <f t="shared" ref="N28:N30" si="10">L28/$D$11</f>
        <v>#DIV/0!</v>
      </c>
      <c r="O28" s="124">
        <f t="shared" ref="O28:O30" si="11">L28*M28</f>
        <v>0</v>
      </c>
      <c r="P28" s="125"/>
      <c r="Q28" s="129">
        <f t="shared" ref="Q28:Q30" si="12">O28*P28</f>
        <v>0</v>
      </c>
      <c r="R28" s="126">
        <f t="shared" ref="R28" si="13">ROUND(O28,0)</f>
        <v>0</v>
      </c>
      <c r="S28" s="114"/>
      <c r="T28" s="114"/>
      <c r="U28" s="114"/>
      <c r="V28" s="114"/>
    </row>
    <row r="29" spans="1:22" s="13" customFormat="1" ht="60" customHeight="1" x14ac:dyDescent="0.3">
      <c r="A29" s="114"/>
      <c r="B29" s="391"/>
      <c r="C29" s="392"/>
      <c r="D29" s="393"/>
      <c r="E29" s="394"/>
      <c r="F29" s="394"/>
      <c r="G29" s="395"/>
      <c r="H29" s="358"/>
      <c r="I29" s="358"/>
      <c r="J29" s="358"/>
      <c r="K29" s="358"/>
      <c r="L29" s="121"/>
      <c r="M29" s="122"/>
      <c r="N29" s="361" t="e">
        <f t="shared" si="10"/>
        <v>#DIV/0!</v>
      </c>
      <c r="O29" s="124">
        <f t="shared" si="11"/>
        <v>0</v>
      </c>
      <c r="P29" s="125"/>
      <c r="Q29" s="129">
        <f t="shared" si="12"/>
        <v>0</v>
      </c>
      <c r="R29" s="126">
        <f>ROUND(O29,0)</f>
        <v>0</v>
      </c>
      <c r="S29" s="114"/>
      <c r="T29" s="114"/>
      <c r="U29" s="114"/>
      <c r="V29" s="114"/>
    </row>
    <row r="30" spans="1:22" s="13" customFormat="1" ht="60" customHeight="1" x14ac:dyDescent="0.3">
      <c r="A30" s="114"/>
      <c r="B30" s="391"/>
      <c r="C30" s="392"/>
      <c r="D30" s="393"/>
      <c r="E30" s="394"/>
      <c r="F30" s="394"/>
      <c r="G30" s="395"/>
      <c r="H30" s="358"/>
      <c r="I30" s="358"/>
      <c r="J30" s="358"/>
      <c r="K30" s="358"/>
      <c r="L30" s="121"/>
      <c r="M30" s="122"/>
      <c r="N30" s="361" t="e">
        <f t="shared" si="10"/>
        <v>#DIV/0!</v>
      </c>
      <c r="O30" s="124">
        <f t="shared" si="11"/>
        <v>0</v>
      </c>
      <c r="P30" s="125"/>
      <c r="Q30" s="129">
        <f t="shared" si="12"/>
        <v>0</v>
      </c>
      <c r="R30" s="126">
        <f>ROUND(O30,0)</f>
        <v>0</v>
      </c>
      <c r="S30" s="114"/>
      <c r="T30" s="114"/>
      <c r="U30" s="114"/>
      <c r="V30" s="114"/>
    </row>
    <row r="31" spans="1:22" ht="18.600000000000001" customHeight="1" x14ac:dyDescent="0.3">
      <c r="A31" s="114"/>
      <c r="B31" s="411" t="s">
        <v>362</v>
      </c>
      <c r="C31" s="412"/>
      <c r="D31" s="412"/>
      <c r="E31" s="412"/>
      <c r="F31" s="412"/>
      <c r="G31" s="412"/>
      <c r="H31" s="412"/>
      <c r="I31" s="412"/>
      <c r="J31" s="412"/>
      <c r="K31" s="412"/>
      <c r="L31" s="412"/>
      <c r="M31" s="412"/>
      <c r="N31" s="412"/>
      <c r="O31" s="412"/>
      <c r="P31" s="413"/>
      <c r="Q31" s="117">
        <f>SUM(Q21:Q30)</f>
        <v>0</v>
      </c>
      <c r="R31" s="128">
        <f>SUM(R21:R30)</f>
        <v>0</v>
      </c>
      <c r="S31" s="114"/>
      <c r="T31" s="114">
        <f>R31+Q31</f>
        <v>0</v>
      </c>
      <c r="U31" s="114"/>
      <c r="V31" s="114"/>
    </row>
    <row r="32" spans="1:22" ht="15.75" customHeight="1" x14ac:dyDescent="0.3">
      <c r="A32" s="114"/>
      <c r="B32" s="401" t="s">
        <v>53</v>
      </c>
      <c r="C32" s="402"/>
      <c r="D32" s="402"/>
      <c r="E32" s="402"/>
      <c r="F32" s="402"/>
      <c r="G32" s="402"/>
      <c r="H32" s="402"/>
      <c r="I32" s="402"/>
      <c r="J32" s="402"/>
      <c r="K32" s="402"/>
      <c r="L32" s="402"/>
      <c r="M32" s="402"/>
      <c r="N32" s="402"/>
      <c r="O32" s="402"/>
      <c r="P32" s="402"/>
      <c r="Q32" s="402"/>
      <c r="R32" s="403"/>
      <c r="S32" s="114"/>
      <c r="T32" s="114"/>
      <c r="U32" s="114"/>
      <c r="V32" s="114"/>
    </row>
    <row r="33" spans="1:22" ht="49.5" customHeight="1" x14ac:dyDescent="0.3">
      <c r="A33" s="114"/>
      <c r="B33" s="417" t="s">
        <v>46</v>
      </c>
      <c r="C33" s="418"/>
      <c r="D33" s="417" t="s">
        <v>47</v>
      </c>
      <c r="E33" s="419"/>
      <c r="F33" s="419"/>
      <c r="G33" s="419"/>
      <c r="H33" s="417"/>
      <c r="I33" s="419"/>
      <c r="J33" s="419"/>
      <c r="K33" s="418"/>
      <c r="L33" s="156" t="s">
        <v>48</v>
      </c>
      <c r="M33" s="156" t="s">
        <v>49</v>
      </c>
      <c r="N33" s="156" t="s">
        <v>1</v>
      </c>
      <c r="O33" s="156" t="s">
        <v>76</v>
      </c>
      <c r="P33" s="156" t="s">
        <v>4</v>
      </c>
      <c r="Q33" s="156" t="s">
        <v>36</v>
      </c>
      <c r="R33" s="156" t="s">
        <v>50</v>
      </c>
      <c r="S33" s="114"/>
      <c r="T33" s="114"/>
      <c r="U33" s="114"/>
      <c r="V33" s="114"/>
    </row>
    <row r="34" spans="1:22" s="13" customFormat="1" ht="60" customHeight="1" x14ac:dyDescent="0.3">
      <c r="A34" s="114"/>
      <c r="B34" s="393"/>
      <c r="C34" s="395"/>
      <c r="D34" s="393"/>
      <c r="E34" s="394"/>
      <c r="F34" s="394"/>
      <c r="G34" s="395"/>
      <c r="H34" s="427"/>
      <c r="I34" s="428"/>
      <c r="J34" s="428"/>
      <c r="K34" s="429"/>
      <c r="L34" s="131"/>
      <c r="M34" s="132"/>
      <c r="N34" s="361" t="e">
        <f t="shared" ref="N34:N35" si="14">L34/$D$11</f>
        <v>#DIV/0!</v>
      </c>
      <c r="O34" s="124">
        <f t="shared" ref="O34:O35" si="15">L34*M34</f>
        <v>0</v>
      </c>
      <c r="P34" s="125"/>
      <c r="Q34" s="129">
        <f t="shared" ref="Q34:Q35" si="16">O34*P34</f>
        <v>0</v>
      </c>
      <c r="R34" s="126">
        <f t="shared" ref="R34:R35" si="17">ROUND(O34,0)</f>
        <v>0</v>
      </c>
      <c r="S34" s="114"/>
      <c r="T34" s="114"/>
      <c r="U34" s="114"/>
      <c r="V34" s="114"/>
    </row>
    <row r="35" spans="1:22" s="13" customFormat="1" ht="60" customHeight="1" x14ac:dyDescent="0.3">
      <c r="A35" s="114"/>
      <c r="B35" s="393"/>
      <c r="C35" s="395"/>
      <c r="D35" s="393"/>
      <c r="E35" s="394"/>
      <c r="F35" s="394"/>
      <c r="G35" s="395"/>
      <c r="H35" s="427"/>
      <c r="I35" s="428"/>
      <c r="J35" s="428"/>
      <c r="K35" s="429"/>
      <c r="L35" s="131"/>
      <c r="M35" s="132"/>
      <c r="N35" s="361" t="e">
        <f t="shared" si="14"/>
        <v>#DIV/0!</v>
      </c>
      <c r="O35" s="124">
        <f t="shared" si="15"/>
        <v>0</v>
      </c>
      <c r="P35" s="133"/>
      <c r="Q35" s="129">
        <f t="shared" si="16"/>
        <v>0</v>
      </c>
      <c r="R35" s="126">
        <f t="shared" si="17"/>
        <v>0</v>
      </c>
      <c r="S35" s="114"/>
      <c r="T35" s="114"/>
      <c r="U35" s="114"/>
      <c r="V35" s="114"/>
    </row>
    <row r="36" spans="1:22" ht="18.600000000000001" customHeight="1" x14ac:dyDescent="0.3">
      <c r="A36" s="114"/>
      <c r="B36" s="423" t="s">
        <v>86</v>
      </c>
      <c r="C36" s="424"/>
      <c r="D36" s="424"/>
      <c r="E36" s="424"/>
      <c r="F36" s="424"/>
      <c r="G36" s="424"/>
      <c r="H36" s="424"/>
      <c r="I36" s="424"/>
      <c r="J36" s="424"/>
      <c r="K36" s="424"/>
      <c r="L36" s="424"/>
      <c r="M36" s="424"/>
      <c r="N36" s="424"/>
      <c r="O36" s="424"/>
      <c r="P36" s="425"/>
      <c r="Q36" s="130">
        <f>SUM(Q34:Q35)</f>
        <v>0</v>
      </c>
      <c r="R36" s="134">
        <f>SUM(R34:R35)</f>
        <v>0</v>
      </c>
      <c r="S36" s="114"/>
      <c r="T36" s="114">
        <f>R36+Q36</f>
        <v>0</v>
      </c>
      <c r="U36" s="114"/>
      <c r="V36" s="114"/>
    </row>
    <row r="37" spans="1:22" ht="15.75" customHeight="1" x14ac:dyDescent="0.3">
      <c r="A37" s="114"/>
      <c r="B37" s="401" t="s">
        <v>68</v>
      </c>
      <c r="C37" s="402"/>
      <c r="D37" s="402"/>
      <c r="E37" s="402"/>
      <c r="F37" s="402"/>
      <c r="G37" s="402"/>
      <c r="H37" s="402"/>
      <c r="I37" s="402"/>
      <c r="J37" s="402"/>
      <c r="K37" s="402"/>
      <c r="L37" s="402"/>
      <c r="M37" s="402"/>
      <c r="N37" s="402"/>
      <c r="O37" s="402"/>
      <c r="P37" s="402"/>
      <c r="Q37" s="402"/>
      <c r="R37" s="403"/>
      <c r="S37" s="114"/>
      <c r="T37" s="114"/>
      <c r="U37" s="114"/>
      <c r="V37" s="114"/>
    </row>
    <row r="38" spans="1:22" ht="15.95" customHeight="1" x14ac:dyDescent="0.3">
      <c r="A38" s="114"/>
      <c r="B38" s="426" t="s">
        <v>78</v>
      </c>
      <c r="C38" s="426"/>
      <c r="D38" s="417" t="s">
        <v>77</v>
      </c>
      <c r="E38" s="419"/>
      <c r="F38" s="419"/>
      <c r="G38" s="419"/>
      <c r="H38" s="419"/>
      <c r="I38" s="419"/>
      <c r="J38" s="419"/>
      <c r="K38" s="419"/>
      <c r="L38" s="419"/>
      <c r="M38" s="419"/>
      <c r="N38" s="419"/>
      <c r="O38" s="419"/>
      <c r="P38" s="419"/>
      <c r="Q38" s="154"/>
      <c r="R38" s="156" t="s">
        <v>50</v>
      </c>
      <c r="S38" s="114"/>
      <c r="T38" s="114"/>
      <c r="U38" s="114"/>
      <c r="V38" s="114"/>
    </row>
    <row r="39" spans="1:22" s="13" customFormat="1" ht="30" customHeight="1" x14ac:dyDescent="0.3">
      <c r="A39" s="114"/>
      <c r="B39" s="432"/>
      <c r="C39" s="432"/>
      <c r="D39" s="393"/>
      <c r="E39" s="394"/>
      <c r="F39" s="394"/>
      <c r="G39" s="394"/>
      <c r="H39" s="394"/>
      <c r="I39" s="394"/>
      <c r="J39" s="394"/>
      <c r="K39" s="394"/>
      <c r="L39" s="394"/>
      <c r="M39" s="394"/>
      <c r="N39" s="394"/>
      <c r="O39" s="394"/>
      <c r="P39" s="394"/>
      <c r="Q39" s="153"/>
      <c r="R39" s="138"/>
      <c r="S39" s="114"/>
      <c r="T39" s="114"/>
      <c r="U39" s="114"/>
      <c r="V39" s="114"/>
    </row>
    <row r="40" spans="1:22" s="13" customFormat="1" ht="30" customHeight="1" x14ac:dyDescent="0.3">
      <c r="A40" s="114"/>
      <c r="B40" s="432"/>
      <c r="C40" s="432"/>
      <c r="D40" s="393"/>
      <c r="E40" s="394"/>
      <c r="F40" s="394"/>
      <c r="G40" s="394"/>
      <c r="H40" s="394"/>
      <c r="I40" s="394"/>
      <c r="J40" s="394"/>
      <c r="K40" s="394"/>
      <c r="L40" s="394"/>
      <c r="M40" s="394"/>
      <c r="N40" s="394"/>
      <c r="O40" s="394"/>
      <c r="P40" s="394"/>
      <c r="Q40" s="153"/>
      <c r="R40" s="138"/>
      <c r="S40" s="114"/>
      <c r="T40" s="114"/>
      <c r="U40" s="114"/>
      <c r="V40" s="114"/>
    </row>
    <row r="41" spans="1:22" ht="18.600000000000001" customHeight="1" x14ac:dyDescent="0.3">
      <c r="A41" s="114"/>
      <c r="B41" s="423" t="s">
        <v>56</v>
      </c>
      <c r="C41" s="424"/>
      <c r="D41" s="424"/>
      <c r="E41" s="424"/>
      <c r="F41" s="424"/>
      <c r="G41" s="424"/>
      <c r="H41" s="424"/>
      <c r="I41" s="424"/>
      <c r="J41" s="424"/>
      <c r="K41" s="424"/>
      <c r="L41" s="424"/>
      <c r="M41" s="424"/>
      <c r="N41" s="424"/>
      <c r="O41" s="424"/>
      <c r="P41" s="424"/>
      <c r="Q41" s="425"/>
      <c r="R41" s="134">
        <f>R39+R40</f>
        <v>0</v>
      </c>
      <c r="S41" s="114"/>
      <c r="T41" s="114"/>
      <c r="U41" s="114"/>
      <c r="V41" s="114"/>
    </row>
    <row r="42" spans="1:22" ht="15.75" customHeight="1" x14ac:dyDescent="0.3">
      <c r="A42" s="114"/>
      <c r="B42" s="401" t="s">
        <v>69</v>
      </c>
      <c r="C42" s="402"/>
      <c r="D42" s="402"/>
      <c r="E42" s="402"/>
      <c r="F42" s="402"/>
      <c r="G42" s="402"/>
      <c r="H42" s="402"/>
      <c r="I42" s="402"/>
      <c r="J42" s="402"/>
      <c r="K42" s="402"/>
      <c r="L42" s="402"/>
      <c r="M42" s="402"/>
      <c r="N42" s="402"/>
      <c r="O42" s="402"/>
      <c r="P42" s="402"/>
      <c r="Q42" s="402"/>
      <c r="R42" s="403"/>
      <c r="S42" s="114"/>
      <c r="T42" s="114"/>
      <c r="U42" s="114"/>
      <c r="V42" s="114"/>
    </row>
    <row r="43" spans="1:22" ht="16.5" customHeight="1" x14ac:dyDescent="0.3">
      <c r="A43" s="114"/>
      <c r="B43" s="414"/>
      <c r="C43" s="415"/>
      <c r="D43" s="415" t="s">
        <v>54</v>
      </c>
      <c r="E43" s="415"/>
      <c r="F43" s="415"/>
      <c r="G43" s="415"/>
      <c r="H43" s="415"/>
      <c r="I43" s="415"/>
      <c r="J43" s="415"/>
      <c r="K43" s="415"/>
      <c r="L43" s="415"/>
      <c r="M43" s="415"/>
      <c r="N43" s="415"/>
      <c r="O43" s="415"/>
      <c r="P43" s="415"/>
      <c r="Q43" s="416"/>
      <c r="R43" s="156" t="s">
        <v>55</v>
      </c>
      <c r="S43" s="114"/>
      <c r="T43" s="114"/>
      <c r="U43" s="114"/>
      <c r="V43" s="114"/>
    </row>
    <row r="44" spans="1:22" s="13" customFormat="1" ht="30" customHeight="1" x14ac:dyDescent="0.3">
      <c r="A44" s="114"/>
      <c r="B44" s="430" t="s">
        <v>79</v>
      </c>
      <c r="C44" s="430"/>
      <c r="D44" s="431"/>
      <c r="E44" s="431"/>
      <c r="F44" s="431"/>
      <c r="G44" s="431"/>
      <c r="H44" s="431"/>
      <c r="I44" s="431"/>
      <c r="J44" s="431"/>
      <c r="K44" s="431"/>
      <c r="L44" s="431"/>
      <c r="M44" s="431"/>
      <c r="N44" s="431"/>
      <c r="O44" s="431"/>
      <c r="P44" s="431"/>
      <c r="Q44" s="431"/>
      <c r="R44" s="139">
        <f>ROUND(Q18,)</f>
        <v>0</v>
      </c>
      <c r="S44" s="114"/>
      <c r="T44" s="114"/>
      <c r="U44" s="114"/>
      <c r="V44" s="114"/>
    </row>
    <row r="45" spans="1:22" s="13" customFormat="1" ht="30" customHeight="1" x14ac:dyDescent="0.3">
      <c r="A45" s="114"/>
      <c r="B45" s="430" t="s">
        <v>80</v>
      </c>
      <c r="C45" s="430"/>
      <c r="D45" s="431"/>
      <c r="E45" s="431"/>
      <c r="F45" s="431"/>
      <c r="G45" s="431"/>
      <c r="H45" s="431"/>
      <c r="I45" s="431"/>
      <c r="J45" s="431"/>
      <c r="K45" s="431"/>
      <c r="L45" s="431"/>
      <c r="M45" s="431"/>
      <c r="N45" s="431"/>
      <c r="O45" s="431"/>
      <c r="P45" s="431"/>
      <c r="Q45" s="431"/>
      <c r="R45" s="139">
        <f>ROUND(Q31,0)</f>
        <v>0</v>
      </c>
      <c r="S45" s="114"/>
      <c r="T45" s="114"/>
      <c r="U45" s="114"/>
      <c r="V45" s="114"/>
    </row>
    <row r="46" spans="1:22" s="13" customFormat="1" ht="30" customHeight="1" x14ac:dyDescent="0.3">
      <c r="A46" s="114"/>
      <c r="B46" s="430" t="s">
        <v>81</v>
      </c>
      <c r="C46" s="430"/>
      <c r="D46" s="431"/>
      <c r="E46" s="431"/>
      <c r="F46" s="431"/>
      <c r="G46" s="431"/>
      <c r="H46" s="431"/>
      <c r="I46" s="431"/>
      <c r="J46" s="431"/>
      <c r="K46" s="431"/>
      <c r="L46" s="431"/>
      <c r="M46" s="431"/>
      <c r="N46" s="431"/>
      <c r="O46" s="431"/>
      <c r="P46" s="431"/>
      <c r="Q46" s="431"/>
      <c r="R46" s="139">
        <f>ROUND(Q36,0)</f>
        <v>0</v>
      </c>
      <c r="S46" s="114"/>
      <c r="T46" s="114"/>
      <c r="U46" s="114"/>
      <c r="V46" s="114"/>
    </row>
    <row r="47" spans="1:22" ht="18.600000000000001" customHeight="1" x14ac:dyDescent="0.3">
      <c r="A47" s="114"/>
      <c r="B47" s="411" t="s">
        <v>60</v>
      </c>
      <c r="C47" s="412"/>
      <c r="D47" s="412"/>
      <c r="E47" s="412"/>
      <c r="F47" s="412"/>
      <c r="G47" s="412"/>
      <c r="H47" s="412"/>
      <c r="I47" s="412"/>
      <c r="J47" s="412"/>
      <c r="K47" s="412"/>
      <c r="L47" s="412"/>
      <c r="M47" s="412"/>
      <c r="N47" s="412"/>
      <c r="O47" s="412"/>
      <c r="P47" s="412"/>
      <c r="Q47" s="413"/>
      <c r="R47" s="140">
        <f>SUM(R44:R46)</f>
        <v>0</v>
      </c>
      <c r="S47" s="114"/>
      <c r="T47" s="114"/>
      <c r="U47" s="114"/>
      <c r="V47" s="114"/>
    </row>
    <row r="48" spans="1:22" ht="15.75" customHeight="1" x14ac:dyDescent="0.3">
      <c r="A48" s="114"/>
      <c r="B48" s="408" t="s">
        <v>70</v>
      </c>
      <c r="C48" s="409"/>
      <c r="D48" s="409"/>
      <c r="E48" s="409"/>
      <c r="F48" s="409"/>
      <c r="G48" s="409"/>
      <c r="H48" s="409"/>
      <c r="I48" s="409"/>
      <c r="J48" s="409"/>
      <c r="K48" s="409"/>
      <c r="L48" s="409"/>
      <c r="M48" s="409"/>
      <c r="N48" s="409"/>
      <c r="O48" s="409"/>
      <c r="P48" s="409"/>
      <c r="Q48" s="409"/>
      <c r="R48" s="410"/>
      <c r="S48" s="114"/>
      <c r="T48" s="114"/>
      <c r="U48" s="114"/>
      <c r="V48" s="114"/>
    </row>
    <row r="49" spans="1:22" ht="49.5" customHeight="1" x14ac:dyDescent="0.3">
      <c r="A49" s="114"/>
      <c r="B49" s="436" t="s">
        <v>372</v>
      </c>
      <c r="C49" s="437"/>
      <c r="D49" s="442" t="s">
        <v>373</v>
      </c>
      <c r="E49" s="440"/>
      <c r="F49" s="440" t="s">
        <v>122</v>
      </c>
      <c r="G49" s="440"/>
      <c r="H49" s="440"/>
      <c r="I49" s="440"/>
      <c r="J49" s="440"/>
      <c r="K49" s="440"/>
      <c r="L49" s="440"/>
      <c r="M49" s="441"/>
      <c r="N49" s="160" t="s">
        <v>58</v>
      </c>
      <c r="O49" s="161"/>
      <c r="P49" s="141" t="s">
        <v>59</v>
      </c>
      <c r="Q49" s="142"/>
      <c r="R49" s="115" t="s">
        <v>50</v>
      </c>
      <c r="S49" s="114"/>
      <c r="T49" s="114"/>
      <c r="U49" s="114"/>
      <c r="V49" s="114"/>
    </row>
    <row r="50" spans="1:22" ht="39.950000000000003" customHeight="1" x14ac:dyDescent="0.3">
      <c r="A50" s="114"/>
      <c r="B50" s="438"/>
      <c r="C50" s="438"/>
      <c r="D50" s="439"/>
      <c r="E50" s="439"/>
      <c r="F50" s="439"/>
      <c r="G50" s="439"/>
      <c r="H50" s="439"/>
      <c r="I50" s="439"/>
      <c r="J50" s="439"/>
      <c r="K50" s="439"/>
      <c r="L50" s="439"/>
      <c r="M50" s="439"/>
      <c r="N50" s="158"/>
      <c r="O50" s="159"/>
      <c r="P50" s="184"/>
      <c r="Q50" s="135"/>
      <c r="R50" s="143">
        <f>ROUND(N50*P50,0)</f>
        <v>0</v>
      </c>
      <c r="S50" s="114"/>
      <c r="T50" s="176">
        <f>IF(B50="Sub Grantee",R50,0)</f>
        <v>0</v>
      </c>
      <c r="U50" s="176">
        <f>IF(B50="Sub Grantee",D50,0)</f>
        <v>0</v>
      </c>
      <c r="V50" s="114"/>
    </row>
    <row r="51" spans="1:22" ht="39.950000000000003" customHeight="1" x14ac:dyDescent="0.3">
      <c r="A51" s="114"/>
      <c r="B51" s="438"/>
      <c r="C51" s="438"/>
      <c r="D51" s="439"/>
      <c r="E51" s="439"/>
      <c r="F51" s="439"/>
      <c r="G51" s="439"/>
      <c r="H51" s="439"/>
      <c r="I51" s="439"/>
      <c r="J51" s="439"/>
      <c r="K51" s="439"/>
      <c r="L51" s="439"/>
      <c r="M51" s="439"/>
      <c r="N51" s="158"/>
      <c r="O51" s="159"/>
      <c r="P51" s="184"/>
      <c r="Q51" s="135"/>
      <c r="R51" s="143">
        <f t="shared" ref="R51:R53" si="18">ROUND(N51*P51,0)</f>
        <v>0</v>
      </c>
      <c r="S51" s="114"/>
      <c r="T51" s="176">
        <f t="shared" ref="T51:T53" si="19">IF(B51="Sub Grantee",R51,0)</f>
        <v>0</v>
      </c>
      <c r="U51" s="176">
        <f t="shared" ref="U51:U53" si="20">IF(B51="Sub Grantee",D51,0)</f>
        <v>0</v>
      </c>
      <c r="V51" s="114"/>
    </row>
    <row r="52" spans="1:22" ht="39.950000000000003" customHeight="1" x14ac:dyDescent="0.3">
      <c r="A52" s="114"/>
      <c r="B52" s="438"/>
      <c r="C52" s="438"/>
      <c r="D52" s="439"/>
      <c r="E52" s="439"/>
      <c r="F52" s="439"/>
      <c r="G52" s="439"/>
      <c r="H52" s="439"/>
      <c r="I52" s="439"/>
      <c r="J52" s="439"/>
      <c r="K52" s="439"/>
      <c r="L52" s="439"/>
      <c r="M52" s="439"/>
      <c r="N52" s="158"/>
      <c r="O52" s="159"/>
      <c r="P52" s="184"/>
      <c r="Q52" s="135"/>
      <c r="R52" s="143">
        <f t="shared" si="18"/>
        <v>0</v>
      </c>
      <c r="S52" s="114"/>
      <c r="T52" s="176">
        <f t="shared" si="19"/>
        <v>0</v>
      </c>
      <c r="U52" s="176">
        <f t="shared" si="20"/>
        <v>0</v>
      </c>
      <c r="V52" s="114"/>
    </row>
    <row r="53" spans="1:22" ht="39.950000000000003" customHeight="1" x14ac:dyDescent="0.3">
      <c r="A53" s="114"/>
      <c r="B53" s="438"/>
      <c r="C53" s="438"/>
      <c r="D53" s="439"/>
      <c r="E53" s="439"/>
      <c r="F53" s="439"/>
      <c r="G53" s="439"/>
      <c r="H53" s="439"/>
      <c r="I53" s="439"/>
      <c r="J53" s="439"/>
      <c r="K53" s="439"/>
      <c r="L53" s="439"/>
      <c r="M53" s="439"/>
      <c r="N53" s="158"/>
      <c r="O53" s="159"/>
      <c r="P53" s="184"/>
      <c r="Q53" s="135"/>
      <c r="R53" s="143">
        <f t="shared" si="18"/>
        <v>0</v>
      </c>
      <c r="S53" s="114"/>
      <c r="T53" s="176">
        <f t="shared" si="19"/>
        <v>0</v>
      </c>
      <c r="U53" s="176">
        <f t="shared" si="20"/>
        <v>0</v>
      </c>
      <c r="V53" s="114"/>
    </row>
    <row r="54" spans="1:22" ht="18.600000000000001" customHeight="1" x14ac:dyDescent="0.3">
      <c r="A54" s="114"/>
      <c r="B54" s="433" t="s">
        <v>62</v>
      </c>
      <c r="C54" s="434"/>
      <c r="D54" s="434"/>
      <c r="E54" s="434"/>
      <c r="F54" s="434"/>
      <c r="G54" s="434"/>
      <c r="H54" s="434"/>
      <c r="I54" s="434"/>
      <c r="J54" s="434"/>
      <c r="K54" s="434"/>
      <c r="L54" s="434"/>
      <c r="M54" s="434"/>
      <c r="N54" s="434"/>
      <c r="O54" s="434"/>
      <c r="P54" s="434"/>
      <c r="Q54" s="435"/>
      <c r="R54" s="143">
        <f>SUM(R50:R53)</f>
        <v>0</v>
      </c>
      <c r="S54" s="114"/>
      <c r="T54" s="176">
        <f>SUM(T50:T53)</f>
        <v>0</v>
      </c>
      <c r="U54" s="114"/>
      <c r="V54" s="114"/>
    </row>
    <row r="55" spans="1:22" ht="15.75" customHeight="1" x14ac:dyDescent="0.3">
      <c r="A55" s="114"/>
      <c r="B55" s="408" t="s">
        <v>71</v>
      </c>
      <c r="C55" s="409"/>
      <c r="D55" s="409"/>
      <c r="E55" s="409"/>
      <c r="F55" s="409"/>
      <c r="G55" s="409"/>
      <c r="H55" s="409"/>
      <c r="I55" s="409"/>
      <c r="J55" s="409"/>
      <c r="K55" s="409"/>
      <c r="L55" s="409"/>
      <c r="M55" s="409"/>
      <c r="N55" s="409"/>
      <c r="O55" s="409"/>
      <c r="P55" s="409"/>
      <c r="Q55" s="409"/>
      <c r="R55" s="410"/>
      <c r="S55" s="114"/>
      <c r="T55" s="114"/>
      <c r="U55" s="114"/>
      <c r="V55" s="114"/>
    </row>
    <row r="56" spans="1:22" ht="49.5" customHeight="1" x14ac:dyDescent="0.3">
      <c r="A56" s="114"/>
      <c r="B56" s="427" t="s">
        <v>57</v>
      </c>
      <c r="C56" s="429"/>
      <c r="D56" s="427" t="s">
        <v>61</v>
      </c>
      <c r="E56" s="428"/>
      <c r="F56" s="428"/>
      <c r="G56" s="428"/>
      <c r="H56" s="428"/>
      <c r="I56" s="428"/>
      <c r="J56" s="428"/>
      <c r="K56" s="428"/>
      <c r="L56" s="428"/>
      <c r="M56" s="428"/>
      <c r="N56" s="428"/>
      <c r="O56" s="428"/>
      <c r="P56" s="428"/>
      <c r="Q56" s="429"/>
      <c r="R56" s="156" t="s">
        <v>50</v>
      </c>
      <c r="S56" s="114"/>
      <c r="T56" s="114"/>
      <c r="U56" s="114"/>
      <c r="V56" s="114"/>
    </row>
    <row r="57" spans="1:22" ht="50.1" customHeight="1" x14ac:dyDescent="0.3">
      <c r="A57" s="114"/>
      <c r="B57" s="393"/>
      <c r="C57" s="395"/>
      <c r="D57" s="393"/>
      <c r="E57" s="394"/>
      <c r="F57" s="394"/>
      <c r="G57" s="394"/>
      <c r="H57" s="394"/>
      <c r="I57" s="394"/>
      <c r="J57" s="394"/>
      <c r="K57" s="394"/>
      <c r="L57" s="394"/>
      <c r="M57" s="394"/>
      <c r="N57" s="394"/>
      <c r="O57" s="394"/>
      <c r="P57" s="394"/>
      <c r="Q57" s="395"/>
      <c r="R57" s="144"/>
      <c r="S57" s="114"/>
      <c r="T57" s="114"/>
      <c r="U57" s="114"/>
      <c r="V57" s="114"/>
    </row>
    <row r="58" spans="1:22" ht="50.1" customHeight="1" x14ac:dyDescent="0.3">
      <c r="A58" s="114"/>
      <c r="B58" s="393"/>
      <c r="C58" s="395"/>
      <c r="D58" s="393"/>
      <c r="E58" s="394"/>
      <c r="F58" s="394"/>
      <c r="G58" s="394"/>
      <c r="H58" s="394"/>
      <c r="I58" s="394"/>
      <c r="J58" s="394"/>
      <c r="K58" s="394"/>
      <c r="L58" s="394"/>
      <c r="M58" s="394"/>
      <c r="N58" s="394"/>
      <c r="O58" s="394"/>
      <c r="P58" s="394"/>
      <c r="Q58" s="395"/>
      <c r="R58" s="144"/>
      <c r="S58" s="114"/>
      <c r="T58" s="114"/>
      <c r="U58" s="114"/>
      <c r="V58" s="114"/>
    </row>
    <row r="59" spans="1:22" ht="50.1" customHeight="1" x14ac:dyDescent="0.3">
      <c r="A59" s="114"/>
      <c r="B59" s="393"/>
      <c r="C59" s="395"/>
      <c r="D59" s="393"/>
      <c r="E59" s="394"/>
      <c r="F59" s="394"/>
      <c r="G59" s="394"/>
      <c r="H59" s="394"/>
      <c r="I59" s="394"/>
      <c r="J59" s="394"/>
      <c r="K59" s="394"/>
      <c r="L59" s="394"/>
      <c r="M59" s="394"/>
      <c r="N59" s="394"/>
      <c r="O59" s="394"/>
      <c r="P59" s="394"/>
      <c r="Q59" s="395"/>
      <c r="R59" s="144"/>
      <c r="S59" s="114"/>
      <c r="T59" s="114"/>
      <c r="U59" s="114"/>
      <c r="V59" s="114"/>
    </row>
    <row r="60" spans="1:22" ht="18" customHeight="1" x14ac:dyDescent="0.3">
      <c r="A60" s="114"/>
      <c r="B60" s="411" t="s">
        <v>64</v>
      </c>
      <c r="C60" s="412"/>
      <c r="D60" s="412"/>
      <c r="E60" s="412"/>
      <c r="F60" s="412"/>
      <c r="G60" s="412"/>
      <c r="H60" s="412"/>
      <c r="I60" s="412"/>
      <c r="J60" s="412"/>
      <c r="K60" s="412"/>
      <c r="L60" s="412"/>
      <c r="M60" s="412"/>
      <c r="N60" s="412"/>
      <c r="O60" s="412"/>
      <c r="P60" s="412"/>
      <c r="Q60" s="413"/>
      <c r="R60" s="128">
        <f>SUM(R57:R59)</f>
        <v>0</v>
      </c>
      <c r="S60" s="114"/>
      <c r="T60" s="114"/>
      <c r="U60" s="114"/>
      <c r="V60" s="114"/>
    </row>
    <row r="61" spans="1:22" ht="15.75" customHeight="1" x14ac:dyDescent="0.3">
      <c r="A61" s="114"/>
      <c r="B61" s="401" t="s">
        <v>72</v>
      </c>
      <c r="C61" s="402"/>
      <c r="D61" s="402"/>
      <c r="E61" s="402"/>
      <c r="F61" s="402"/>
      <c r="G61" s="402"/>
      <c r="H61" s="402"/>
      <c r="I61" s="402"/>
      <c r="J61" s="402"/>
      <c r="K61" s="402"/>
      <c r="L61" s="402"/>
      <c r="M61" s="402"/>
      <c r="N61" s="402"/>
      <c r="O61" s="402"/>
      <c r="P61" s="402"/>
      <c r="Q61" s="402"/>
      <c r="R61" s="403"/>
      <c r="S61" s="114"/>
      <c r="T61" s="114"/>
      <c r="U61" s="114"/>
      <c r="V61" s="114"/>
    </row>
    <row r="62" spans="1:22" s="13" customFormat="1" ht="33.75" customHeight="1" x14ac:dyDescent="0.3">
      <c r="A62" s="114"/>
      <c r="B62" s="397"/>
      <c r="C62" s="397"/>
      <c r="D62" s="397" t="s">
        <v>374</v>
      </c>
      <c r="E62" s="397"/>
      <c r="F62" s="398" t="s">
        <v>375</v>
      </c>
      <c r="G62" s="399"/>
      <c r="H62" s="399"/>
      <c r="I62" s="399"/>
      <c r="J62" s="399"/>
      <c r="K62" s="399"/>
      <c r="L62" s="399"/>
      <c r="M62" s="400"/>
      <c r="N62" s="177" t="s">
        <v>63</v>
      </c>
      <c r="O62" s="145"/>
      <c r="P62" s="177" t="s">
        <v>142</v>
      </c>
      <c r="Q62" s="177" t="s">
        <v>59</v>
      </c>
      <c r="R62" s="178" t="s">
        <v>55</v>
      </c>
      <c r="S62" s="114"/>
      <c r="T62" s="114"/>
      <c r="U62" s="114"/>
      <c r="V62" s="114"/>
    </row>
    <row r="63" spans="1:22" s="13" customFormat="1" ht="33.75" customHeight="1" x14ac:dyDescent="0.3">
      <c r="A63" s="114"/>
      <c r="B63" s="397"/>
      <c r="C63" s="397"/>
      <c r="D63" s="396"/>
      <c r="E63" s="396"/>
      <c r="F63" s="396"/>
      <c r="G63" s="396"/>
      <c r="H63" s="396"/>
      <c r="I63" s="396"/>
      <c r="J63" s="396"/>
      <c r="K63" s="396"/>
      <c r="L63" s="396"/>
      <c r="M63" s="396"/>
      <c r="N63" s="238"/>
      <c r="O63" s="246"/>
      <c r="P63" s="237"/>
      <c r="Q63" s="179"/>
      <c r="R63" s="143">
        <f>ROUND(N63*P63,0)</f>
        <v>0</v>
      </c>
      <c r="S63" s="114"/>
      <c r="T63" s="176">
        <f>IF(B63="Yes",R63,0)</f>
        <v>0</v>
      </c>
      <c r="U63" s="114"/>
      <c r="V63" s="114"/>
    </row>
    <row r="64" spans="1:22" s="13" customFormat="1" ht="33.75" customHeight="1" x14ac:dyDescent="0.3">
      <c r="A64" s="114"/>
      <c r="B64" s="397"/>
      <c r="C64" s="397"/>
      <c r="D64" s="396"/>
      <c r="E64" s="396"/>
      <c r="F64" s="396"/>
      <c r="G64" s="396"/>
      <c r="H64" s="396"/>
      <c r="I64" s="396"/>
      <c r="J64" s="396"/>
      <c r="K64" s="396"/>
      <c r="L64" s="396"/>
      <c r="M64" s="396"/>
      <c r="N64" s="238"/>
      <c r="O64" s="246"/>
      <c r="P64" s="237"/>
      <c r="Q64" s="179"/>
      <c r="R64" s="143">
        <f>ROUND(N64*P64,0)</f>
        <v>0</v>
      </c>
      <c r="S64" s="114"/>
      <c r="T64" s="176">
        <f>IF(B64="Yes",R64,0)</f>
        <v>0</v>
      </c>
      <c r="U64" s="114"/>
      <c r="V64" s="114"/>
    </row>
    <row r="65" spans="1:23" s="13" customFormat="1" ht="33.75" customHeight="1" x14ac:dyDescent="0.3">
      <c r="A65" s="114"/>
      <c r="B65" s="397"/>
      <c r="C65" s="397"/>
      <c r="D65" s="396"/>
      <c r="E65" s="396"/>
      <c r="F65" s="396"/>
      <c r="G65" s="396"/>
      <c r="H65" s="396"/>
      <c r="I65" s="396"/>
      <c r="J65" s="396"/>
      <c r="K65" s="396"/>
      <c r="L65" s="396"/>
      <c r="M65" s="396"/>
      <c r="N65" s="239"/>
      <c r="O65" s="246"/>
      <c r="P65" s="236"/>
      <c r="Q65" s="179"/>
      <c r="R65" s="143">
        <f t="shared" ref="R65:R66" si="21">ROUND(N65*P65,0)</f>
        <v>0</v>
      </c>
      <c r="S65" s="114"/>
      <c r="T65" s="176">
        <f t="shared" ref="T65:T66" si="22">IF(B65="Yes",R65,0)</f>
        <v>0</v>
      </c>
      <c r="U65" s="114"/>
      <c r="V65" s="114"/>
    </row>
    <row r="66" spans="1:23" s="13" customFormat="1" ht="33.75" customHeight="1" x14ac:dyDescent="0.3">
      <c r="A66" s="114"/>
      <c r="B66" s="397"/>
      <c r="C66" s="397"/>
      <c r="D66" s="396"/>
      <c r="E66" s="396"/>
      <c r="F66" s="396"/>
      <c r="G66" s="396"/>
      <c r="H66" s="396"/>
      <c r="I66" s="396"/>
      <c r="J66" s="396"/>
      <c r="K66" s="396"/>
      <c r="L66" s="396"/>
      <c r="M66" s="396"/>
      <c r="N66" s="239"/>
      <c r="O66" s="246"/>
      <c r="P66" s="237"/>
      <c r="Q66" s="179"/>
      <c r="R66" s="143">
        <f t="shared" si="21"/>
        <v>0</v>
      </c>
      <c r="S66" s="114"/>
      <c r="T66" s="176">
        <f t="shared" si="22"/>
        <v>0</v>
      </c>
      <c r="U66" s="114"/>
      <c r="V66" s="114"/>
    </row>
    <row r="67" spans="1:23" ht="18" customHeight="1" x14ac:dyDescent="0.3">
      <c r="A67" s="114"/>
      <c r="B67" s="411" t="s">
        <v>66</v>
      </c>
      <c r="C67" s="412"/>
      <c r="D67" s="412"/>
      <c r="E67" s="412"/>
      <c r="F67" s="412"/>
      <c r="G67" s="412"/>
      <c r="H67" s="412"/>
      <c r="I67" s="412"/>
      <c r="J67" s="412"/>
      <c r="K67" s="412"/>
      <c r="L67" s="412"/>
      <c r="M67" s="412"/>
      <c r="N67" s="412"/>
      <c r="O67" s="412"/>
      <c r="P67" s="413"/>
      <c r="Q67" s="136"/>
      <c r="R67" s="128">
        <f>SUM(R63:R66)</f>
        <v>0</v>
      </c>
      <c r="S67" s="114"/>
      <c r="T67" s="152">
        <f>SUM(T63:T66)</f>
        <v>0</v>
      </c>
      <c r="U67" s="114"/>
      <c r="V67" s="114"/>
    </row>
    <row r="68" spans="1:23" ht="15.75" customHeight="1" x14ac:dyDescent="0.3">
      <c r="A68" s="114"/>
      <c r="B68" s="401" t="s">
        <v>73</v>
      </c>
      <c r="C68" s="402"/>
      <c r="D68" s="402"/>
      <c r="E68" s="402"/>
      <c r="F68" s="402"/>
      <c r="G68" s="402"/>
      <c r="H68" s="402"/>
      <c r="I68" s="402"/>
      <c r="J68" s="402"/>
      <c r="K68" s="402"/>
      <c r="L68" s="402"/>
      <c r="M68" s="402"/>
      <c r="N68" s="402"/>
      <c r="O68" s="402"/>
      <c r="P68" s="402"/>
      <c r="Q68" s="402"/>
      <c r="R68" s="403"/>
      <c r="S68" s="114"/>
      <c r="T68" s="114"/>
      <c r="U68" s="114"/>
      <c r="V68" s="114"/>
    </row>
    <row r="69" spans="1:23" ht="27.75" customHeight="1" x14ac:dyDescent="0.3">
      <c r="A69" s="114"/>
      <c r="B69" s="470" t="s">
        <v>82</v>
      </c>
      <c r="C69" s="470"/>
      <c r="D69" s="471" t="s">
        <v>65</v>
      </c>
      <c r="E69" s="472"/>
      <c r="F69" s="472"/>
      <c r="G69" s="472"/>
      <c r="H69" s="472"/>
      <c r="I69" s="472"/>
      <c r="J69" s="472"/>
      <c r="K69" s="472"/>
      <c r="L69" s="472"/>
      <c r="M69" s="472"/>
      <c r="N69" s="472"/>
      <c r="O69" s="472"/>
      <c r="P69" s="472"/>
      <c r="Q69" s="473"/>
      <c r="R69" s="156" t="s">
        <v>50</v>
      </c>
      <c r="S69" s="114"/>
      <c r="T69" s="114"/>
      <c r="U69" s="114"/>
      <c r="V69" s="114"/>
    </row>
    <row r="70" spans="1:23" ht="39.950000000000003" customHeight="1" x14ac:dyDescent="0.3">
      <c r="A70" s="114"/>
      <c r="B70" s="467"/>
      <c r="C70" s="468"/>
      <c r="D70" s="467"/>
      <c r="E70" s="469"/>
      <c r="F70" s="469"/>
      <c r="G70" s="469"/>
      <c r="H70" s="469"/>
      <c r="I70" s="469"/>
      <c r="J70" s="469"/>
      <c r="K70" s="469"/>
      <c r="L70" s="469"/>
      <c r="M70" s="469"/>
      <c r="N70" s="469"/>
      <c r="O70" s="469"/>
      <c r="P70" s="469"/>
      <c r="Q70" s="468"/>
      <c r="R70" s="144"/>
      <c r="S70" s="114"/>
      <c r="T70" s="114"/>
      <c r="U70" s="114"/>
      <c r="V70" s="114"/>
    </row>
    <row r="71" spans="1:23" ht="39.950000000000003" customHeight="1" x14ac:dyDescent="0.3">
      <c r="A71" s="114"/>
      <c r="B71" s="467"/>
      <c r="C71" s="468"/>
      <c r="D71" s="467"/>
      <c r="E71" s="469"/>
      <c r="F71" s="469"/>
      <c r="G71" s="469"/>
      <c r="H71" s="469"/>
      <c r="I71" s="469"/>
      <c r="J71" s="469"/>
      <c r="K71" s="469"/>
      <c r="L71" s="469"/>
      <c r="M71" s="469"/>
      <c r="N71" s="469"/>
      <c r="O71" s="469"/>
      <c r="P71" s="469"/>
      <c r="Q71" s="468"/>
      <c r="R71" s="144"/>
      <c r="S71" s="114"/>
      <c r="T71" s="114"/>
      <c r="U71" s="114"/>
      <c r="V71" s="114"/>
    </row>
    <row r="72" spans="1:23" ht="39.950000000000003" customHeight="1" x14ac:dyDescent="0.3">
      <c r="A72" s="114"/>
      <c r="B72" s="467"/>
      <c r="C72" s="468"/>
      <c r="D72" s="467"/>
      <c r="E72" s="469"/>
      <c r="F72" s="469"/>
      <c r="G72" s="469"/>
      <c r="H72" s="469"/>
      <c r="I72" s="469"/>
      <c r="J72" s="469"/>
      <c r="K72" s="469"/>
      <c r="L72" s="469"/>
      <c r="M72" s="469"/>
      <c r="N72" s="469"/>
      <c r="O72" s="469"/>
      <c r="P72" s="469"/>
      <c r="Q72" s="468"/>
      <c r="R72" s="144"/>
      <c r="S72" s="114"/>
      <c r="T72" s="114"/>
      <c r="U72" s="114"/>
      <c r="V72" s="114"/>
    </row>
    <row r="73" spans="1:23" ht="19.350000000000001" customHeight="1" x14ac:dyDescent="0.3">
      <c r="A73" s="114"/>
      <c r="B73" s="411" t="s">
        <v>83</v>
      </c>
      <c r="C73" s="412"/>
      <c r="D73" s="412"/>
      <c r="E73" s="412"/>
      <c r="F73" s="412"/>
      <c r="G73" s="412"/>
      <c r="H73" s="412"/>
      <c r="I73" s="412"/>
      <c r="J73" s="412"/>
      <c r="K73" s="412"/>
      <c r="L73" s="412"/>
      <c r="M73" s="412"/>
      <c r="N73" s="412"/>
      <c r="O73" s="412"/>
      <c r="P73" s="412"/>
      <c r="Q73" s="413"/>
      <c r="R73" s="128">
        <f>SUM(R70:R72)</f>
        <v>0</v>
      </c>
      <c r="S73" s="114"/>
      <c r="T73" s="114"/>
      <c r="U73" s="114"/>
      <c r="V73" s="114"/>
    </row>
    <row r="74" spans="1:23" ht="15.75" customHeight="1" x14ac:dyDescent="0.3">
      <c r="A74" s="114"/>
      <c r="B74" s="462" t="s">
        <v>74</v>
      </c>
      <c r="C74" s="463"/>
      <c r="D74" s="463"/>
      <c r="E74" s="463"/>
      <c r="F74" s="463"/>
      <c r="G74" s="463"/>
      <c r="H74" s="463"/>
      <c r="I74" s="463"/>
      <c r="J74" s="463"/>
      <c r="K74" s="463"/>
      <c r="L74" s="463"/>
      <c r="M74" s="463"/>
      <c r="N74" s="463"/>
      <c r="O74" s="463"/>
      <c r="P74" s="463"/>
      <c r="Q74" s="463"/>
      <c r="R74" s="403"/>
      <c r="S74" s="114"/>
      <c r="T74" s="114"/>
      <c r="U74" s="114"/>
      <c r="V74" s="114"/>
      <c r="W74" s="114"/>
    </row>
    <row r="75" spans="1:23" ht="15.75" customHeight="1" x14ac:dyDescent="0.3">
      <c r="A75" s="114"/>
      <c r="B75" s="345"/>
      <c r="C75" s="346"/>
      <c r="D75" s="346"/>
      <c r="E75" s="346"/>
      <c r="F75" s="346"/>
      <c r="G75" s="346"/>
      <c r="H75" s="346"/>
      <c r="I75" s="346"/>
      <c r="J75" s="346"/>
      <c r="K75" s="346"/>
      <c r="L75" s="346"/>
      <c r="M75" s="346"/>
      <c r="N75" s="346"/>
      <c r="O75" s="346"/>
      <c r="P75" s="346"/>
      <c r="Q75" s="346"/>
      <c r="R75" s="316"/>
      <c r="S75" s="114"/>
      <c r="T75" s="114"/>
      <c r="U75" s="114"/>
      <c r="V75" s="114"/>
      <c r="W75" s="114"/>
    </row>
    <row r="76" spans="1:23" ht="15.75" customHeight="1" x14ac:dyDescent="0.3">
      <c r="A76" s="114"/>
      <c r="B76" s="344"/>
      <c r="C76" s="446" t="s">
        <v>528</v>
      </c>
      <c r="D76" s="446"/>
      <c r="E76" s="446"/>
      <c r="F76" s="446"/>
      <c r="G76" s="446"/>
      <c r="H76" s="341"/>
      <c r="I76" s="447" t="s">
        <v>529</v>
      </c>
      <c r="J76" s="448"/>
      <c r="K76" s="448"/>
      <c r="L76" s="448"/>
      <c r="M76" s="448"/>
      <c r="N76" s="474">
        <f>Cover!C15</f>
        <v>0</v>
      </c>
      <c r="O76" s="475"/>
      <c r="P76" s="476"/>
      <c r="Q76" s="317"/>
      <c r="R76" s="146"/>
      <c r="S76" s="114"/>
      <c r="T76" s="114"/>
      <c r="U76" s="114"/>
      <c r="V76" s="114"/>
      <c r="W76" s="114"/>
    </row>
    <row r="77" spans="1:23" ht="15.75" hidden="1" customHeight="1" x14ac:dyDescent="0.3">
      <c r="A77" s="114"/>
      <c r="B77" s="344"/>
      <c r="C77" s="346"/>
      <c r="D77" s="346"/>
      <c r="E77" s="346"/>
      <c r="F77" s="346"/>
      <c r="G77" s="346"/>
      <c r="H77" s="341"/>
      <c r="I77" s="477" t="s">
        <v>138</v>
      </c>
      <c r="J77" s="452"/>
      <c r="K77" s="452"/>
      <c r="L77" s="452"/>
      <c r="M77" s="452"/>
      <c r="N77" s="443">
        <f>(R73+R67+R60+R54+R47+R41+R36+R31+R18)-F92</f>
        <v>0</v>
      </c>
      <c r="O77" s="443"/>
      <c r="P77" s="444"/>
      <c r="Q77" s="317"/>
      <c r="R77" s="146"/>
      <c r="S77" s="114"/>
      <c r="T77" s="114"/>
      <c r="U77" s="114"/>
      <c r="V77" s="114"/>
      <c r="W77" s="114"/>
    </row>
    <row r="78" spans="1:23" ht="15.75" hidden="1" customHeight="1" x14ac:dyDescent="0.3">
      <c r="A78" s="114"/>
      <c r="B78" s="344" t="s">
        <v>139</v>
      </c>
      <c r="C78" s="310"/>
      <c r="D78" s="310"/>
      <c r="E78" s="310"/>
      <c r="F78" s="310"/>
      <c r="G78" s="314"/>
      <c r="H78" s="341"/>
      <c r="I78" s="343"/>
      <c r="J78" s="340"/>
      <c r="K78" s="340"/>
      <c r="L78" s="340"/>
      <c r="M78" s="340"/>
      <c r="N78" s="445">
        <f>(N76+1)*N77</f>
        <v>0</v>
      </c>
      <c r="O78" s="443"/>
      <c r="P78" s="444"/>
      <c r="Q78" s="317"/>
      <c r="R78" s="146"/>
      <c r="S78" s="114"/>
      <c r="T78" s="114"/>
      <c r="U78" s="114"/>
      <c r="V78" s="114"/>
      <c r="W78" s="114"/>
    </row>
    <row r="79" spans="1:23" ht="15.75" customHeight="1" x14ac:dyDescent="0.3">
      <c r="A79" s="114"/>
      <c r="B79" s="344"/>
      <c r="C79" s="446" t="s">
        <v>467</v>
      </c>
      <c r="D79" s="446"/>
      <c r="E79" s="446"/>
      <c r="F79" s="446"/>
      <c r="G79" s="348">
        <f>F93</f>
        <v>0</v>
      </c>
      <c r="H79" s="341"/>
      <c r="I79" s="446" t="s">
        <v>581</v>
      </c>
      <c r="J79" s="446"/>
      <c r="K79" s="446"/>
      <c r="L79" s="446"/>
      <c r="M79" s="446"/>
      <c r="N79" s="454">
        <f>(R87+R73+R67+R60+R54+R47+R41+R36+R31+R18)-F99</f>
        <v>0</v>
      </c>
      <c r="O79" s="454"/>
      <c r="P79" s="454"/>
      <c r="Q79" s="317"/>
      <c r="R79" s="146"/>
      <c r="S79" s="114"/>
      <c r="T79" s="114"/>
      <c r="U79" s="114"/>
      <c r="V79" s="114"/>
      <c r="W79" s="114"/>
    </row>
    <row r="80" spans="1:23" ht="15.75" customHeight="1" x14ac:dyDescent="0.3">
      <c r="A80" s="114"/>
      <c r="B80" s="344"/>
      <c r="C80" s="446" t="s">
        <v>530</v>
      </c>
      <c r="D80" s="446"/>
      <c r="E80" s="446"/>
      <c r="F80" s="446"/>
      <c r="G80" s="348">
        <f>F94+F95+F96+F97</f>
        <v>0</v>
      </c>
      <c r="H80" s="341"/>
      <c r="I80" s="446" t="s">
        <v>582</v>
      </c>
      <c r="J80" s="446"/>
      <c r="K80" s="446"/>
      <c r="L80" s="446"/>
      <c r="M80" s="446"/>
      <c r="N80" s="454">
        <f>'Indirect Cost Calculator'!D13</f>
        <v>0</v>
      </c>
      <c r="O80" s="454"/>
      <c r="P80" s="454"/>
      <c r="Q80" s="317"/>
      <c r="R80" s="146"/>
      <c r="S80" s="114"/>
      <c r="T80" s="114"/>
      <c r="U80" s="114"/>
      <c r="V80" s="114"/>
      <c r="W80" s="114"/>
    </row>
    <row r="81" spans="1:23" ht="15.75" customHeight="1" x14ac:dyDescent="0.3">
      <c r="A81" s="114"/>
      <c r="B81" s="344"/>
      <c r="C81" s="446" t="s">
        <v>468</v>
      </c>
      <c r="D81" s="446"/>
      <c r="E81" s="446"/>
      <c r="F81" s="446"/>
      <c r="G81" s="315">
        <f>F98</f>
        <v>0</v>
      </c>
      <c r="H81" s="341"/>
      <c r="I81" s="447" t="s">
        <v>137</v>
      </c>
      <c r="J81" s="448"/>
      <c r="K81" s="448"/>
      <c r="L81" s="448"/>
      <c r="M81" s="448"/>
      <c r="N81" s="449">
        <f>'Match Indirect Cost Calculator'!D13</f>
        <v>0</v>
      </c>
      <c r="O81" s="450"/>
      <c r="P81" s="451"/>
      <c r="Q81" s="317"/>
      <c r="R81" s="146"/>
      <c r="S81" s="114"/>
      <c r="T81" s="114"/>
      <c r="U81" s="114"/>
      <c r="V81" s="114"/>
      <c r="W81" s="114"/>
    </row>
    <row r="82" spans="1:23" ht="16.5" customHeight="1" x14ac:dyDescent="0.3">
      <c r="A82" s="114"/>
      <c r="B82" s="344"/>
      <c r="C82" s="341"/>
      <c r="D82" s="452"/>
      <c r="E82" s="452"/>
      <c r="F82" s="452"/>
      <c r="G82" s="341"/>
      <c r="H82" s="341"/>
      <c r="I82" s="341"/>
      <c r="J82" s="341"/>
      <c r="K82" s="341"/>
      <c r="L82" s="341"/>
      <c r="M82" s="453"/>
      <c r="N82" s="453"/>
      <c r="O82" s="453"/>
      <c r="P82" s="453"/>
      <c r="Q82" s="453"/>
      <c r="R82" s="319" t="s">
        <v>55</v>
      </c>
      <c r="S82" s="114"/>
      <c r="T82" s="114"/>
      <c r="U82" s="114"/>
      <c r="V82" s="114"/>
      <c r="W82" s="114"/>
    </row>
    <row r="83" spans="1:23" x14ac:dyDescent="0.3">
      <c r="A83" s="114"/>
      <c r="B83" s="312"/>
      <c r="C83" s="455"/>
      <c r="D83" s="455"/>
      <c r="E83" s="455"/>
      <c r="F83" s="342"/>
      <c r="G83" s="342"/>
      <c r="H83" s="342"/>
      <c r="I83" s="412" t="s">
        <v>532</v>
      </c>
      <c r="J83" s="412"/>
      <c r="K83" s="412"/>
      <c r="L83" s="412"/>
      <c r="M83" s="412"/>
      <c r="N83" s="412"/>
      <c r="O83" s="412"/>
      <c r="P83" s="412"/>
      <c r="Q83" s="413"/>
      <c r="R83" s="147"/>
      <c r="S83" s="114"/>
      <c r="T83" s="114"/>
      <c r="U83" s="114"/>
      <c r="V83" s="114"/>
      <c r="W83" s="114"/>
    </row>
    <row r="84" spans="1:23" ht="15.75" customHeight="1" x14ac:dyDescent="0.3">
      <c r="A84" s="114"/>
      <c r="B84" s="462" t="s">
        <v>75</v>
      </c>
      <c r="C84" s="463"/>
      <c r="D84" s="463"/>
      <c r="E84" s="463"/>
      <c r="F84" s="463"/>
      <c r="G84" s="463"/>
      <c r="H84" s="463"/>
      <c r="I84" s="463"/>
      <c r="J84" s="463"/>
      <c r="K84" s="463"/>
      <c r="L84" s="463"/>
      <c r="M84" s="463"/>
      <c r="N84" s="463"/>
      <c r="O84" s="463"/>
      <c r="P84" s="463"/>
      <c r="Q84" s="463"/>
      <c r="R84" s="155"/>
      <c r="S84" s="114"/>
      <c r="T84" s="114"/>
      <c r="U84" s="114"/>
      <c r="V84" s="114"/>
    </row>
    <row r="85" spans="1:23" ht="15.6" customHeight="1" x14ac:dyDescent="0.3">
      <c r="A85" s="114"/>
      <c r="B85" s="427" t="s">
        <v>84</v>
      </c>
      <c r="C85" s="428"/>
      <c r="D85" s="428"/>
      <c r="E85" s="428"/>
      <c r="F85" s="428"/>
      <c r="G85" s="428"/>
      <c r="H85" s="428"/>
      <c r="I85" s="428"/>
      <c r="J85" s="428"/>
      <c r="K85" s="428"/>
      <c r="L85" s="428"/>
      <c r="M85" s="428"/>
      <c r="N85" s="428"/>
      <c r="O85" s="428"/>
      <c r="P85" s="428"/>
      <c r="Q85" s="429"/>
      <c r="R85" s="154" t="s">
        <v>55</v>
      </c>
      <c r="S85" s="114"/>
      <c r="T85" s="114"/>
      <c r="U85" s="114"/>
      <c r="V85" s="114"/>
    </row>
    <row r="86" spans="1:23" ht="30" customHeight="1" x14ac:dyDescent="0.3">
      <c r="A86" s="114"/>
      <c r="B86" s="464"/>
      <c r="C86" s="465"/>
      <c r="D86" s="465"/>
      <c r="E86" s="465"/>
      <c r="F86" s="465"/>
      <c r="G86" s="465"/>
      <c r="H86" s="465"/>
      <c r="I86" s="465"/>
      <c r="J86" s="465"/>
      <c r="K86" s="465"/>
      <c r="L86" s="465"/>
      <c r="M86" s="465"/>
      <c r="N86" s="465"/>
      <c r="O86" s="465"/>
      <c r="P86" s="465"/>
      <c r="Q86" s="466"/>
      <c r="R86" s="150"/>
      <c r="S86" s="114"/>
      <c r="T86" s="114"/>
      <c r="U86" s="114"/>
      <c r="V86" s="114"/>
    </row>
    <row r="87" spans="1:23" ht="18.600000000000001" customHeight="1" x14ac:dyDescent="0.3">
      <c r="A87" s="114"/>
      <c r="B87" s="411" t="s">
        <v>85</v>
      </c>
      <c r="C87" s="412"/>
      <c r="D87" s="412"/>
      <c r="E87" s="412"/>
      <c r="F87" s="412"/>
      <c r="G87" s="412"/>
      <c r="H87" s="412"/>
      <c r="I87" s="412"/>
      <c r="J87" s="412"/>
      <c r="K87" s="412"/>
      <c r="L87" s="412"/>
      <c r="M87" s="412"/>
      <c r="N87" s="412"/>
      <c r="O87" s="412"/>
      <c r="P87" s="412"/>
      <c r="Q87" s="413"/>
      <c r="R87" s="149">
        <f>R86</f>
        <v>0</v>
      </c>
      <c r="S87" s="114"/>
      <c r="T87" s="114"/>
      <c r="U87" s="114"/>
      <c r="V87" s="114"/>
    </row>
    <row r="88" spans="1:23" ht="34.5" customHeight="1" x14ac:dyDescent="0.3">
      <c r="A88" s="114"/>
      <c r="B88" s="456" t="s">
        <v>67</v>
      </c>
      <c r="C88" s="457"/>
      <c r="D88" s="457"/>
      <c r="E88" s="457"/>
      <c r="F88" s="457"/>
      <c r="G88" s="457"/>
      <c r="H88" s="457"/>
      <c r="I88" s="457"/>
      <c r="J88" s="457"/>
      <c r="K88" s="457"/>
      <c r="L88" s="457"/>
      <c r="M88" s="457"/>
      <c r="N88" s="457"/>
      <c r="O88" s="457"/>
      <c r="P88" s="457"/>
      <c r="Q88" s="458"/>
      <c r="R88" s="151">
        <f>SUM(R87+R83+R73+R67+R60+R54+R47+R41+R36+R31+R18)</f>
        <v>0</v>
      </c>
      <c r="S88" s="114"/>
      <c r="T88" s="79"/>
      <c r="U88" s="80"/>
      <c r="V88" s="114"/>
    </row>
    <row r="89" spans="1:23" ht="34.5" customHeight="1" x14ac:dyDescent="0.3">
      <c r="A89" s="114"/>
      <c r="B89" s="114"/>
      <c r="C89" s="114"/>
      <c r="D89" s="114"/>
      <c r="E89" s="114"/>
      <c r="F89" s="114"/>
      <c r="G89" s="114"/>
      <c r="H89" s="114"/>
      <c r="I89" s="114"/>
      <c r="J89" s="114"/>
      <c r="K89" s="114"/>
      <c r="L89" s="114"/>
      <c r="M89" s="114"/>
      <c r="N89" s="114"/>
      <c r="O89" s="114"/>
      <c r="P89" s="114"/>
      <c r="Q89" s="114"/>
      <c r="R89" s="114"/>
      <c r="S89" s="114"/>
      <c r="T89" s="79" t="s">
        <v>141</v>
      </c>
      <c r="U89" s="80">
        <f>T67</f>
        <v>0</v>
      </c>
      <c r="V89" s="114"/>
    </row>
    <row r="90" spans="1:23" x14ac:dyDescent="0.3">
      <c r="A90" s="114"/>
      <c r="B90" s="114"/>
      <c r="C90" s="114"/>
      <c r="D90" s="114"/>
      <c r="E90" s="114"/>
      <c r="F90" s="114"/>
      <c r="G90" s="114"/>
      <c r="H90" s="114"/>
      <c r="I90" s="114"/>
      <c r="J90" s="114"/>
      <c r="K90" s="114"/>
      <c r="L90" s="114"/>
      <c r="M90" s="114"/>
      <c r="N90" s="114"/>
      <c r="O90" s="114"/>
      <c r="P90" s="114"/>
      <c r="Q90" s="114"/>
      <c r="R90" s="114"/>
      <c r="S90" s="114"/>
      <c r="T90" s="114"/>
      <c r="U90" s="114"/>
      <c r="V90" s="114"/>
    </row>
    <row r="91" spans="1:23" hidden="1" x14ac:dyDescent="0.3"/>
    <row r="92" spans="1:23" hidden="1" x14ac:dyDescent="0.3">
      <c r="C92" s="256" t="s">
        <v>473</v>
      </c>
      <c r="D92" s="256"/>
      <c r="E92" s="257"/>
      <c r="F92" s="258"/>
    </row>
    <row r="93" spans="1:23" hidden="1" x14ac:dyDescent="0.3">
      <c r="C93" s="256" t="s">
        <v>467</v>
      </c>
      <c r="D93" s="256"/>
      <c r="E93" s="257"/>
      <c r="F93" s="259">
        <f>R41</f>
        <v>0</v>
      </c>
    </row>
    <row r="94" spans="1:23" hidden="1" x14ac:dyDescent="0.3">
      <c r="C94" s="256" t="s">
        <v>469</v>
      </c>
      <c r="D94" s="256"/>
      <c r="E94" s="257">
        <f>R50</f>
        <v>0</v>
      </c>
      <c r="F94" s="258">
        <f>IF(E94&gt;25000,(E94-25000),0)</f>
        <v>0</v>
      </c>
    </row>
    <row r="95" spans="1:23" hidden="1" x14ac:dyDescent="0.3">
      <c r="C95" s="256" t="s">
        <v>470</v>
      </c>
      <c r="D95" s="256"/>
      <c r="E95" s="257">
        <f t="shared" ref="E95:E97" si="23">R51</f>
        <v>0</v>
      </c>
      <c r="F95" s="258">
        <f>IF(E95&gt;25000,(E95-25000),0)</f>
        <v>0</v>
      </c>
    </row>
    <row r="96" spans="1:23" hidden="1" x14ac:dyDescent="0.3">
      <c r="C96" s="256" t="s">
        <v>471</v>
      </c>
      <c r="D96" s="256"/>
      <c r="E96" s="257">
        <f t="shared" si="23"/>
        <v>0</v>
      </c>
      <c r="F96" s="258">
        <f>IF(E96&gt;25000,(E96-25000),0)</f>
        <v>0</v>
      </c>
    </row>
    <row r="97" spans="3:19" hidden="1" x14ac:dyDescent="0.3">
      <c r="C97" s="256" t="s">
        <v>472</v>
      </c>
      <c r="D97" s="256"/>
      <c r="E97" s="257">
        <f t="shared" si="23"/>
        <v>0</v>
      </c>
      <c r="F97" s="258">
        <f>IF(E97&gt;25000,(E97-25000),0)</f>
        <v>0</v>
      </c>
    </row>
    <row r="98" spans="3:19" hidden="1" x14ac:dyDescent="0.3">
      <c r="C98" s="256" t="s">
        <v>468</v>
      </c>
      <c r="D98" s="256"/>
      <c r="E98" s="257"/>
      <c r="F98" s="259">
        <f>R87</f>
        <v>0</v>
      </c>
    </row>
    <row r="99" spans="3:19" hidden="1" x14ac:dyDescent="0.3">
      <c r="F99" s="260">
        <f>SUM(F93:F98)</f>
        <v>0</v>
      </c>
    </row>
    <row r="100" spans="3:19" hidden="1" x14ac:dyDescent="0.3"/>
    <row r="101" spans="3:19" x14ac:dyDescent="0.3">
      <c r="S101" s="46" t="e">
        <f>'Match IET Budget'!N73:P73='IET IELCE Match IndCostCalc'!D13</f>
        <v>#VALUE!</v>
      </c>
    </row>
  </sheetData>
  <sheetProtection algorithmName="SHA-512" hashValue="EKTrqKgodoSdHyaPn2Dw1Ykf9e6bPmYBEw3VYX4oFqAr/zvHDAX91FbzvZOodsKIxQYJMtfb6Z8frYk8IrLJKA==" saltValue="qWQto5wAvCrrMeK5+6psfw==" spinCount="100000" sheet="1" formatCells="0" formatRows="0" insertRows="0" deleteRows="0" selectLockedCells="1"/>
  <mergeCells count="148">
    <mergeCell ref="B2:R2"/>
    <mergeCell ref="B3:R3"/>
    <mergeCell ref="B11:C11"/>
    <mergeCell ref="B13:R13"/>
    <mergeCell ref="B14:C14"/>
    <mergeCell ref="D14:G14"/>
    <mergeCell ref="B22:C22"/>
    <mergeCell ref="D22:G22"/>
    <mergeCell ref="B23:C23"/>
    <mergeCell ref="D23:G23"/>
    <mergeCell ref="B18:P18"/>
    <mergeCell ref="B19:R19"/>
    <mergeCell ref="B5:D5"/>
    <mergeCell ref="B7:D7"/>
    <mergeCell ref="B9:D9"/>
    <mergeCell ref="B15:C15"/>
    <mergeCell ref="D15:G15"/>
    <mergeCell ref="B16:C16"/>
    <mergeCell ref="D16:G16"/>
    <mergeCell ref="B17:C17"/>
    <mergeCell ref="D17:G17"/>
    <mergeCell ref="B24:C24"/>
    <mergeCell ref="D24:G24"/>
    <mergeCell ref="B20:C20"/>
    <mergeCell ref="D20:G20"/>
    <mergeCell ref="B21:C21"/>
    <mergeCell ref="D21:G21"/>
    <mergeCell ref="B31:P31"/>
    <mergeCell ref="B32:R32"/>
    <mergeCell ref="B33:C33"/>
    <mergeCell ref="D33:G33"/>
    <mergeCell ref="H33:K33"/>
    <mergeCell ref="B34:C34"/>
    <mergeCell ref="D34:G34"/>
    <mergeCell ref="H34:K34"/>
    <mergeCell ref="B28:C28"/>
    <mergeCell ref="D28:G28"/>
    <mergeCell ref="B29:C29"/>
    <mergeCell ref="D29:G29"/>
    <mergeCell ref="B30:C30"/>
    <mergeCell ref="D30:G30"/>
    <mergeCell ref="B39:C39"/>
    <mergeCell ref="D39:P39"/>
    <mergeCell ref="B40:C40"/>
    <mergeCell ref="D40:P40"/>
    <mergeCell ref="B41:Q41"/>
    <mergeCell ref="B42:R42"/>
    <mergeCell ref="B35:C35"/>
    <mergeCell ref="D35:G35"/>
    <mergeCell ref="H35:K35"/>
    <mergeCell ref="B36:P36"/>
    <mergeCell ref="B37:R37"/>
    <mergeCell ref="B38:C38"/>
    <mergeCell ref="D38:P38"/>
    <mergeCell ref="B46:C46"/>
    <mergeCell ref="D46:Q46"/>
    <mergeCell ref="B47:Q47"/>
    <mergeCell ref="B48:R48"/>
    <mergeCell ref="B49:C49"/>
    <mergeCell ref="D49:E49"/>
    <mergeCell ref="F49:M49"/>
    <mergeCell ref="B43:C43"/>
    <mergeCell ref="D43:Q43"/>
    <mergeCell ref="B44:C44"/>
    <mergeCell ref="D44:Q44"/>
    <mergeCell ref="B45:C45"/>
    <mergeCell ref="D45:Q45"/>
    <mergeCell ref="B52:C52"/>
    <mergeCell ref="D52:E52"/>
    <mergeCell ref="F52:M52"/>
    <mergeCell ref="B53:C53"/>
    <mergeCell ref="D53:E53"/>
    <mergeCell ref="F53:M53"/>
    <mergeCell ref="B50:C50"/>
    <mergeCell ref="D50:E50"/>
    <mergeCell ref="F50:M50"/>
    <mergeCell ref="B51:C51"/>
    <mergeCell ref="D51:E51"/>
    <mergeCell ref="F51:M51"/>
    <mergeCell ref="B58:C58"/>
    <mergeCell ref="D58:Q58"/>
    <mergeCell ref="B59:C59"/>
    <mergeCell ref="D59:Q59"/>
    <mergeCell ref="B60:Q60"/>
    <mergeCell ref="B61:R61"/>
    <mergeCell ref="B54:Q54"/>
    <mergeCell ref="B55:R55"/>
    <mergeCell ref="B56:C56"/>
    <mergeCell ref="D56:Q56"/>
    <mergeCell ref="B57:C57"/>
    <mergeCell ref="D57:Q57"/>
    <mergeCell ref="B66:C66"/>
    <mergeCell ref="D66:E66"/>
    <mergeCell ref="F66:M66"/>
    <mergeCell ref="B62:C62"/>
    <mergeCell ref="D62:E62"/>
    <mergeCell ref="F62:M62"/>
    <mergeCell ref="B63:C63"/>
    <mergeCell ref="D63:E63"/>
    <mergeCell ref="F63:M63"/>
    <mergeCell ref="B88:Q88"/>
    <mergeCell ref="B84:Q84"/>
    <mergeCell ref="B85:Q85"/>
    <mergeCell ref="B86:Q86"/>
    <mergeCell ref="B87:Q87"/>
    <mergeCell ref="B71:C71"/>
    <mergeCell ref="D71:Q71"/>
    <mergeCell ref="B72:C72"/>
    <mergeCell ref="D72:Q72"/>
    <mergeCell ref="B73:Q73"/>
    <mergeCell ref="I76:M76"/>
    <mergeCell ref="N76:P76"/>
    <mergeCell ref="N77:P77"/>
    <mergeCell ref="N78:P78"/>
    <mergeCell ref="C79:F79"/>
    <mergeCell ref="C80:F80"/>
    <mergeCell ref="C83:E83"/>
    <mergeCell ref="I83:Q83"/>
    <mergeCell ref="I80:M80"/>
    <mergeCell ref="N80:P80"/>
    <mergeCell ref="B74:R74"/>
    <mergeCell ref="C76:G76"/>
    <mergeCell ref="I77:M77"/>
    <mergeCell ref="I79:M79"/>
    <mergeCell ref="N79:P79"/>
    <mergeCell ref="C81:F81"/>
    <mergeCell ref="I81:M81"/>
    <mergeCell ref="N81:P81"/>
    <mergeCell ref="D82:F82"/>
    <mergeCell ref="M82:Q82"/>
    <mergeCell ref="B25:C25"/>
    <mergeCell ref="D25:G25"/>
    <mergeCell ref="B26:C26"/>
    <mergeCell ref="D26:G26"/>
    <mergeCell ref="B27:C27"/>
    <mergeCell ref="D27:G27"/>
    <mergeCell ref="B64:C64"/>
    <mergeCell ref="D64:E64"/>
    <mergeCell ref="F64:M64"/>
    <mergeCell ref="B67:P67"/>
    <mergeCell ref="B68:R68"/>
    <mergeCell ref="B69:C69"/>
    <mergeCell ref="D69:Q69"/>
    <mergeCell ref="B70:C70"/>
    <mergeCell ref="D70:Q70"/>
    <mergeCell ref="B65:C65"/>
    <mergeCell ref="D65:E65"/>
    <mergeCell ref="F65:M65"/>
  </mergeCells>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5" operator="notEqual" id="{EEA8A882-0C3A-4106-914C-8906CE1B6620}">
            <xm:f>Cover!$C$8</xm:f>
            <x14:dxf>
              <font>
                <color rgb="FFFF0000"/>
              </font>
            </x14:dxf>
          </x14:cfRule>
          <xm:sqref>R88</xm:sqref>
        </x14:conditionalFormatting>
        <x14:conditionalFormatting xmlns:xm="http://schemas.microsoft.com/office/excel/2006/main">
          <x14:cfRule type="cellIs" priority="1" operator="greaterThan" id="{20FD2F8A-5670-412C-9F9D-79664696D746}">
            <xm:f>' Budget'!$N$89</xm:f>
            <x14:dxf>
              <font>
                <color rgb="FF9C0006"/>
              </font>
              <fill>
                <patternFill>
                  <bgColor rgb="FFFFC7CE"/>
                </patternFill>
              </fill>
            </x14:dxf>
          </x14:cfRule>
          <xm:sqref>R83</xm:sqref>
        </x14:conditionalFormatting>
        <x14:conditionalFormatting xmlns:xm="http://schemas.microsoft.com/office/excel/2006/main">
          <x14:cfRule type="cellIs" priority="19" operator="greaterThan" id="{1CD3753C-1283-4607-AC00-570A520D7317}">
            <xm:f>'IET Budget'!#REF!</xm:f>
            <x14:dxf>
              <font>
                <color rgb="FF9C0006"/>
              </font>
              <fill>
                <patternFill>
                  <bgColor rgb="FFFFC7CE"/>
                </patternFill>
              </fill>
            </x14:dxf>
          </x14:cfRule>
          <xm:sqref>R83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'DROP-DOWNS'!$L$2:$L$3</xm:f>
          </x14:formula1>
          <xm:sqref>B63:C66</xm:sqref>
        </x14:dataValidation>
        <x14:dataValidation type="list" allowBlank="1" showInputMessage="1" showErrorMessage="1" xr:uid="{00000000-0002-0000-0600-000001000000}">
          <x14:formula1>
            <xm:f>'DROP-DOWNS'!$J$2:$J$3</xm:f>
          </x14:formula1>
          <xm:sqref>B50:C53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W97"/>
  <sheetViews>
    <sheetView showGridLines="0" zoomScaleNormal="100" zoomScaleSheetLayoutView="9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1" width="20.7109375" hidden="1" customWidth="1"/>
    <col min="22" max="22" width="4.28515625" hidden="1" customWidth="1"/>
    <col min="23" max="23" width="9.140625" hidden="1" customWidth="1"/>
    <col min="24" max="24" width="9.140625" customWidth="1"/>
  </cols>
  <sheetData>
    <row r="1" spans="1:22" x14ac:dyDescent="0.3">
      <c r="A1" s="114"/>
      <c r="B1" s="114"/>
      <c r="C1" s="114"/>
      <c r="D1" s="114"/>
      <c r="E1" s="114"/>
      <c r="F1" s="114"/>
      <c r="G1" s="114"/>
      <c r="H1" s="114"/>
      <c r="I1" s="114"/>
      <c r="J1" s="114"/>
      <c r="K1" s="114"/>
      <c r="L1" s="114"/>
      <c r="M1" s="114"/>
      <c r="N1" s="114"/>
      <c r="O1" s="114"/>
      <c r="P1" s="114"/>
      <c r="Q1" s="114"/>
      <c r="R1" s="114"/>
      <c r="S1" s="114"/>
      <c r="T1" s="114"/>
      <c r="U1" s="114"/>
      <c r="V1" s="114"/>
    </row>
    <row r="2" spans="1:22" ht="29.45" customHeight="1" x14ac:dyDescent="0.3">
      <c r="A2" s="114"/>
      <c r="B2" s="491"/>
      <c r="C2" s="492"/>
      <c r="D2" s="492"/>
      <c r="E2" s="492"/>
      <c r="F2" s="492"/>
      <c r="G2" s="492"/>
      <c r="H2" s="492"/>
      <c r="I2" s="492"/>
      <c r="J2" s="492"/>
      <c r="K2" s="492"/>
      <c r="L2" s="492"/>
      <c r="M2" s="492"/>
      <c r="N2" s="492"/>
      <c r="O2" s="492"/>
      <c r="P2" s="492"/>
      <c r="Q2" s="492"/>
      <c r="R2" s="493"/>
      <c r="S2" s="114"/>
      <c r="T2" s="114"/>
      <c r="U2" s="114"/>
      <c r="V2" s="114"/>
    </row>
    <row r="3" spans="1:22" ht="29.45" customHeight="1" x14ac:dyDescent="0.3">
      <c r="A3" s="114"/>
      <c r="B3" s="404" t="s">
        <v>383</v>
      </c>
      <c r="C3" s="405"/>
      <c r="D3" s="405"/>
      <c r="E3" s="405"/>
      <c r="F3" s="405"/>
      <c r="G3" s="405"/>
      <c r="H3" s="405"/>
      <c r="I3" s="405"/>
      <c r="J3" s="405"/>
      <c r="K3" s="405"/>
      <c r="L3" s="405"/>
      <c r="M3" s="405"/>
      <c r="N3" s="405"/>
      <c r="O3" s="405"/>
      <c r="P3" s="405"/>
      <c r="Q3" s="405"/>
      <c r="R3" s="406"/>
      <c r="S3" s="114"/>
      <c r="T3" s="114"/>
      <c r="U3" s="114"/>
      <c r="V3" s="114"/>
    </row>
    <row r="4" spans="1:22" ht="8.25" customHeight="1" x14ac:dyDescent="0.3">
      <c r="A4" s="114"/>
      <c r="B4" s="114"/>
      <c r="C4" s="114"/>
      <c r="D4" s="114"/>
      <c r="E4" s="114"/>
      <c r="F4" s="114"/>
      <c r="G4" s="114"/>
      <c r="H4" s="114"/>
      <c r="I4" s="114"/>
      <c r="J4" s="114"/>
      <c r="K4" s="114"/>
      <c r="L4" s="114"/>
      <c r="M4" s="114"/>
      <c r="N4" s="114"/>
      <c r="O4" s="114"/>
      <c r="P4" s="114"/>
      <c r="Q4" s="114"/>
      <c r="R4" s="114"/>
      <c r="S4" s="114"/>
      <c r="T4" s="114"/>
      <c r="U4" s="114"/>
      <c r="V4" s="114"/>
    </row>
    <row r="5" spans="1:22" ht="21" customHeight="1" x14ac:dyDescent="0.3">
      <c r="A5" s="114"/>
      <c r="B5" s="487" t="s">
        <v>381</v>
      </c>
      <c r="C5" s="487"/>
      <c r="D5" s="182"/>
      <c r="E5" s="114"/>
      <c r="F5" s="114"/>
      <c r="G5" s="114"/>
      <c r="H5" s="114"/>
      <c r="I5" s="114"/>
      <c r="J5" s="114"/>
      <c r="K5" s="114"/>
      <c r="L5" s="114"/>
      <c r="M5" s="114"/>
      <c r="N5" s="114"/>
      <c r="O5" s="114"/>
      <c r="P5" s="114"/>
      <c r="Q5" s="114"/>
      <c r="R5" s="114"/>
      <c r="S5" s="114"/>
      <c r="T5" s="114"/>
      <c r="U5" s="114"/>
    </row>
    <row r="6" spans="1:22" ht="8.25" customHeight="1" x14ac:dyDescent="0.3">
      <c r="A6" s="114"/>
      <c r="B6" s="114"/>
      <c r="C6" s="114"/>
      <c r="D6" s="114"/>
      <c r="E6" s="114"/>
      <c r="F6" s="114"/>
      <c r="G6" s="114"/>
      <c r="H6" s="114"/>
      <c r="I6" s="114"/>
      <c r="J6" s="114"/>
      <c r="K6" s="114"/>
      <c r="L6" s="114"/>
      <c r="M6" s="114"/>
      <c r="N6" s="114"/>
      <c r="O6" s="114"/>
      <c r="P6" s="114"/>
      <c r="Q6" s="114"/>
      <c r="R6" s="114"/>
      <c r="S6" s="114"/>
      <c r="T6" s="114"/>
      <c r="U6" s="114"/>
      <c r="V6" s="114"/>
    </row>
    <row r="7" spans="1:22" x14ac:dyDescent="0.3">
      <c r="A7" s="114"/>
      <c r="B7" s="407" t="s">
        <v>120</v>
      </c>
      <c r="C7" s="407"/>
      <c r="D7" s="245"/>
      <c r="E7" s="114"/>
      <c r="F7" s="114"/>
      <c r="G7" s="114"/>
      <c r="H7" s="114"/>
      <c r="I7" s="114"/>
      <c r="J7" s="114"/>
      <c r="K7" s="114"/>
      <c r="L7" s="114"/>
      <c r="M7" s="114"/>
      <c r="N7" s="114"/>
      <c r="O7" s="114"/>
      <c r="P7" s="114"/>
      <c r="Q7" s="114"/>
      <c r="R7" s="114"/>
      <c r="S7" s="114"/>
      <c r="T7" s="114"/>
      <c r="U7" s="114"/>
      <c r="V7" s="114"/>
    </row>
    <row r="8" spans="1:22" ht="9" customHeight="1" x14ac:dyDescent="0.3">
      <c r="A8" s="114"/>
      <c r="B8" s="114"/>
      <c r="C8" s="114"/>
      <c r="D8" s="114"/>
      <c r="E8" s="114"/>
      <c r="F8" s="114"/>
      <c r="G8" s="114"/>
      <c r="H8" s="114"/>
      <c r="I8" s="114"/>
      <c r="J8" s="114"/>
      <c r="K8" s="114"/>
      <c r="L8" s="114"/>
      <c r="M8" s="114"/>
      <c r="N8" s="114"/>
      <c r="O8" s="114"/>
      <c r="P8" s="114"/>
      <c r="Q8" s="114"/>
      <c r="R8" s="114"/>
      <c r="S8" s="114"/>
      <c r="T8" s="114"/>
      <c r="U8" s="114"/>
      <c r="V8" s="114"/>
    </row>
    <row r="9" spans="1:22" ht="15.75" customHeight="1" x14ac:dyDescent="0.3">
      <c r="A9" s="114"/>
      <c r="B9" s="408" t="s">
        <v>45</v>
      </c>
      <c r="C9" s="409"/>
      <c r="D9" s="409"/>
      <c r="E9" s="409"/>
      <c r="F9" s="409"/>
      <c r="G9" s="409"/>
      <c r="H9" s="409"/>
      <c r="I9" s="409"/>
      <c r="J9" s="409"/>
      <c r="K9" s="409"/>
      <c r="L9" s="409"/>
      <c r="M9" s="409"/>
      <c r="N9" s="409"/>
      <c r="O9" s="409"/>
      <c r="P9" s="409"/>
      <c r="Q9" s="409"/>
      <c r="R9" s="410"/>
      <c r="S9" s="114"/>
      <c r="T9" s="114"/>
      <c r="U9" s="114"/>
      <c r="V9" s="114"/>
    </row>
    <row r="10" spans="1:22" ht="42.75" x14ac:dyDescent="0.3">
      <c r="A10" s="114"/>
      <c r="B10" s="417" t="s">
        <v>46</v>
      </c>
      <c r="C10" s="418"/>
      <c r="D10" s="417" t="s">
        <v>47</v>
      </c>
      <c r="E10" s="419"/>
      <c r="F10" s="419"/>
      <c r="G10" s="418"/>
      <c r="H10" s="154" t="s">
        <v>115</v>
      </c>
      <c r="I10" s="154" t="s">
        <v>117</v>
      </c>
      <c r="J10" s="154" t="s">
        <v>118</v>
      </c>
      <c r="K10" s="154"/>
      <c r="L10" s="156" t="s">
        <v>48</v>
      </c>
      <c r="M10" s="156" t="s">
        <v>49</v>
      </c>
      <c r="N10" s="156" t="s">
        <v>1</v>
      </c>
      <c r="O10" s="156" t="s">
        <v>76</v>
      </c>
      <c r="P10" s="156" t="s">
        <v>4</v>
      </c>
      <c r="Q10" s="156" t="s">
        <v>119</v>
      </c>
      <c r="R10" s="156" t="s">
        <v>50</v>
      </c>
      <c r="S10" s="114"/>
      <c r="T10" s="114"/>
      <c r="U10" s="114"/>
      <c r="V10" s="114"/>
    </row>
    <row r="11" spans="1:22" s="13" customFormat="1" ht="78.599999999999994" customHeight="1" x14ac:dyDescent="0.3">
      <c r="A11" s="114"/>
      <c r="B11" s="391"/>
      <c r="C11" s="392"/>
      <c r="D11" s="393"/>
      <c r="E11" s="394"/>
      <c r="F11" s="394"/>
      <c r="G11" s="395"/>
      <c r="H11" s="157"/>
      <c r="I11" s="157"/>
      <c r="J11" s="157"/>
      <c r="K11" s="154"/>
      <c r="L11" s="121"/>
      <c r="M11" s="122"/>
      <c r="N11" s="361" t="e">
        <f t="shared" ref="N11:N13" si="0">L11/$D$7</f>
        <v>#DIV/0!</v>
      </c>
      <c r="O11" s="124">
        <f>L11*M11</f>
        <v>0</v>
      </c>
      <c r="P11" s="125"/>
      <c r="Q11" s="124">
        <f>O11*P11</f>
        <v>0</v>
      </c>
      <c r="R11" s="126">
        <f>ROUND(O11,0)</f>
        <v>0</v>
      </c>
      <c r="S11" s="114"/>
      <c r="T11" s="114"/>
      <c r="U11" s="114"/>
      <c r="V11" s="114"/>
    </row>
    <row r="12" spans="1:22" s="13" customFormat="1" ht="78.599999999999994" customHeight="1" x14ac:dyDescent="0.3">
      <c r="A12" s="114"/>
      <c r="B12" s="391"/>
      <c r="C12" s="392"/>
      <c r="D12" s="393"/>
      <c r="E12" s="394"/>
      <c r="F12" s="394"/>
      <c r="G12" s="395"/>
      <c r="H12" s="157"/>
      <c r="I12" s="157"/>
      <c r="J12" s="157"/>
      <c r="K12" s="154"/>
      <c r="L12" s="121"/>
      <c r="M12" s="122"/>
      <c r="N12" s="361" t="e">
        <f t="shared" si="0"/>
        <v>#DIV/0!</v>
      </c>
      <c r="O12" s="124">
        <f>L12*M12</f>
        <v>0</v>
      </c>
      <c r="P12" s="125"/>
      <c r="Q12" s="124">
        <f>O12*P12</f>
        <v>0</v>
      </c>
      <c r="R12" s="126">
        <f t="shared" ref="R12:R13" si="1">ROUND(O12,0)</f>
        <v>0</v>
      </c>
      <c r="S12" s="114"/>
      <c r="T12" s="114"/>
      <c r="U12" s="114"/>
      <c r="V12" s="114"/>
    </row>
    <row r="13" spans="1:22" s="13" customFormat="1" ht="78.599999999999994" customHeight="1" x14ac:dyDescent="0.3">
      <c r="A13" s="114"/>
      <c r="B13" s="391"/>
      <c r="C13" s="392"/>
      <c r="D13" s="393"/>
      <c r="E13" s="394"/>
      <c r="F13" s="394"/>
      <c r="G13" s="395"/>
      <c r="H13" s="157"/>
      <c r="I13" s="157"/>
      <c r="J13" s="157"/>
      <c r="K13" s="154"/>
      <c r="L13" s="121"/>
      <c r="M13" s="122"/>
      <c r="N13" s="361" t="e">
        <f t="shared" si="0"/>
        <v>#DIV/0!</v>
      </c>
      <c r="O13" s="124">
        <f>L13*M13</f>
        <v>0</v>
      </c>
      <c r="P13" s="125"/>
      <c r="Q13" s="124">
        <f>O13*P13</f>
        <v>0</v>
      </c>
      <c r="R13" s="126">
        <f t="shared" si="1"/>
        <v>0</v>
      </c>
      <c r="S13" s="114"/>
      <c r="T13" s="114"/>
      <c r="U13" s="114"/>
      <c r="V13" s="114"/>
    </row>
    <row r="14" spans="1:22" ht="18.600000000000001" customHeight="1" x14ac:dyDescent="0.3">
      <c r="A14" s="114"/>
      <c r="B14" s="411" t="s">
        <v>361</v>
      </c>
      <c r="C14" s="412"/>
      <c r="D14" s="412"/>
      <c r="E14" s="412"/>
      <c r="F14" s="412"/>
      <c r="G14" s="412"/>
      <c r="H14" s="412"/>
      <c r="I14" s="412"/>
      <c r="J14" s="412"/>
      <c r="K14" s="412"/>
      <c r="L14" s="412"/>
      <c r="M14" s="412"/>
      <c r="N14" s="412"/>
      <c r="O14" s="412"/>
      <c r="P14" s="413"/>
      <c r="Q14" s="116">
        <f>SUM(Q11:Q13)</f>
        <v>0</v>
      </c>
      <c r="R14" s="128">
        <f>SUM(R11:R13)</f>
        <v>0</v>
      </c>
      <c r="S14" s="114"/>
      <c r="T14" s="114">
        <f>R14+Q14</f>
        <v>0</v>
      </c>
      <c r="U14" s="114"/>
      <c r="V14" s="114"/>
    </row>
    <row r="15" spans="1:22" ht="15.75" customHeight="1" x14ac:dyDescent="0.3">
      <c r="A15" s="114"/>
      <c r="B15" s="408" t="s">
        <v>51</v>
      </c>
      <c r="C15" s="409"/>
      <c r="D15" s="409"/>
      <c r="E15" s="409"/>
      <c r="F15" s="409"/>
      <c r="G15" s="409"/>
      <c r="H15" s="409"/>
      <c r="I15" s="409"/>
      <c r="J15" s="409"/>
      <c r="K15" s="409"/>
      <c r="L15" s="409"/>
      <c r="M15" s="409"/>
      <c r="N15" s="409"/>
      <c r="O15" s="409"/>
      <c r="P15" s="409"/>
      <c r="Q15" s="409"/>
      <c r="R15" s="410"/>
      <c r="S15" s="114"/>
      <c r="T15" s="114"/>
      <c r="U15" s="114"/>
      <c r="V15" s="114"/>
    </row>
    <row r="16" spans="1:22" ht="66" customHeight="1" x14ac:dyDescent="0.3">
      <c r="A16" s="114"/>
      <c r="B16" s="417" t="s">
        <v>46</v>
      </c>
      <c r="C16" s="418"/>
      <c r="D16" s="414" t="s">
        <v>52</v>
      </c>
      <c r="E16" s="415"/>
      <c r="F16" s="415"/>
      <c r="G16" s="416"/>
      <c r="H16" s="156" t="s">
        <v>115</v>
      </c>
      <c r="I16" s="154" t="s">
        <v>117</v>
      </c>
      <c r="J16" s="154" t="s">
        <v>118</v>
      </c>
      <c r="K16" s="162" t="s">
        <v>116</v>
      </c>
      <c r="L16" s="156" t="s">
        <v>48</v>
      </c>
      <c r="M16" s="156" t="s">
        <v>49</v>
      </c>
      <c r="N16" s="156" t="s">
        <v>1</v>
      </c>
      <c r="O16" s="156" t="s">
        <v>76</v>
      </c>
      <c r="P16" s="156" t="s">
        <v>4</v>
      </c>
      <c r="Q16" s="156" t="s">
        <v>36</v>
      </c>
      <c r="R16" s="156" t="s">
        <v>121</v>
      </c>
      <c r="S16" s="114"/>
      <c r="T16" s="114"/>
      <c r="U16" s="114"/>
      <c r="V16" s="114"/>
    </row>
    <row r="17" spans="1:22" s="13" customFormat="1" ht="60" customHeight="1" x14ac:dyDescent="0.3">
      <c r="A17" s="114"/>
      <c r="B17" s="391"/>
      <c r="C17" s="392"/>
      <c r="D17" s="393"/>
      <c r="E17" s="394"/>
      <c r="F17" s="394"/>
      <c r="G17" s="395"/>
      <c r="H17" s="157"/>
      <c r="I17" s="157"/>
      <c r="J17" s="157"/>
      <c r="K17" s="157"/>
      <c r="L17" s="121"/>
      <c r="M17" s="122"/>
      <c r="N17" s="361" t="e">
        <f t="shared" ref="N17:N26" si="2">L17/$D$7</f>
        <v>#DIV/0!</v>
      </c>
      <c r="O17" s="124">
        <f t="shared" ref="O17:O26" si="3">L17*M17</f>
        <v>0</v>
      </c>
      <c r="P17" s="125"/>
      <c r="Q17" s="129">
        <f t="shared" ref="Q17:Q26" si="4">O17*P17</f>
        <v>0</v>
      </c>
      <c r="R17" s="126">
        <f t="shared" ref="R17:R26" si="5">ROUND(O17,0)</f>
        <v>0</v>
      </c>
      <c r="S17" s="114"/>
      <c r="T17" s="114"/>
      <c r="U17" s="114"/>
      <c r="V17" s="114"/>
    </row>
    <row r="18" spans="1:22" s="13" customFormat="1" ht="60" customHeight="1" x14ac:dyDescent="0.3">
      <c r="A18" s="114"/>
      <c r="B18" s="391"/>
      <c r="C18" s="392"/>
      <c r="D18" s="393"/>
      <c r="E18" s="394"/>
      <c r="F18" s="394"/>
      <c r="G18" s="395"/>
      <c r="H18" s="157"/>
      <c r="I18" s="157"/>
      <c r="J18" s="157"/>
      <c r="K18" s="157"/>
      <c r="L18" s="121"/>
      <c r="M18" s="122"/>
      <c r="N18" s="361" t="e">
        <f t="shared" si="2"/>
        <v>#DIV/0!</v>
      </c>
      <c r="O18" s="124">
        <f t="shared" si="3"/>
        <v>0</v>
      </c>
      <c r="P18" s="125"/>
      <c r="Q18" s="129">
        <f t="shared" si="4"/>
        <v>0</v>
      </c>
      <c r="R18" s="126">
        <f t="shared" si="5"/>
        <v>0</v>
      </c>
      <c r="S18" s="114"/>
      <c r="T18" s="114"/>
      <c r="U18" s="114"/>
      <c r="V18" s="114"/>
    </row>
    <row r="19" spans="1:22" s="13" customFormat="1" ht="60" customHeight="1" x14ac:dyDescent="0.3">
      <c r="A19" s="114"/>
      <c r="B19" s="391"/>
      <c r="C19" s="392"/>
      <c r="D19" s="393"/>
      <c r="E19" s="394"/>
      <c r="F19" s="394"/>
      <c r="G19" s="395"/>
      <c r="H19" s="157"/>
      <c r="I19" s="157"/>
      <c r="J19" s="157"/>
      <c r="K19" s="157"/>
      <c r="L19" s="121"/>
      <c r="M19" s="122"/>
      <c r="N19" s="361" t="e">
        <f t="shared" si="2"/>
        <v>#DIV/0!</v>
      </c>
      <c r="O19" s="124">
        <f t="shared" si="3"/>
        <v>0</v>
      </c>
      <c r="P19" s="125"/>
      <c r="Q19" s="129">
        <f t="shared" si="4"/>
        <v>0</v>
      </c>
      <c r="R19" s="126">
        <f t="shared" si="5"/>
        <v>0</v>
      </c>
      <c r="S19" s="114"/>
      <c r="T19" s="114"/>
      <c r="U19" s="114"/>
      <c r="V19" s="114"/>
    </row>
    <row r="20" spans="1:22" s="13" customFormat="1" ht="60" customHeight="1" x14ac:dyDescent="0.3">
      <c r="A20" s="114"/>
      <c r="B20" s="391"/>
      <c r="C20" s="392"/>
      <c r="D20" s="393"/>
      <c r="E20" s="394"/>
      <c r="F20" s="394"/>
      <c r="G20" s="395"/>
      <c r="H20" s="358"/>
      <c r="I20" s="358"/>
      <c r="J20" s="358"/>
      <c r="K20" s="358"/>
      <c r="L20" s="121"/>
      <c r="M20" s="122"/>
      <c r="N20" s="361" t="e">
        <f t="shared" ref="N20:N22" si="6">L20/$D$7</f>
        <v>#DIV/0!</v>
      </c>
      <c r="O20" s="124">
        <f t="shared" ref="O20:O22" si="7">L20*M20</f>
        <v>0</v>
      </c>
      <c r="P20" s="125"/>
      <c r="Q20" s="129">
        <f t="shared" ref="Q20:Q22" si="8">O20*P20</f>
        <v>0</v>
      </c>
      <c r="R20" s="126">
        <f t="shared" ref="R20:R22" si="9">ROUND(O20,0)</f>
        <v>0</v>
      </c>
      <c r="S20" s="114"/>
      <c r="T20" s="114"/>
      <c r="U20" s="114"/>
      <c r="V20" s="114"/>
    </row>
    <row r="21" spans="1:22" s="13" customFormat="1" ht="60" customHeight="1" x14ac:dyDescent="0.3">
      <c r="A21" s="114"/>
      <c r="B21" s="391"/>
      <c r="C21" s="392"/>
      <c r="D21" s="393"/>
      <c r="E21" s="394"/>
      <c r="F21" s="394"/>
      <c r="G21" s="395"/>
      <c r="H21" s="358"/>
      <c r="I21" s="358"/>
      <c r="J21" s="358"/>
      <c r="K21" s="358"/>
      <c r="L21" s="121"/>
      <c r="M21" s="122"/>
      <c r="N21" s="361" t="e">
        <f t="shared" si="6"/>
        <v>#DIV/0!</v>
      </c>
      <c r="O21" s="124">
        <f t="shared" si="7"/>
        <v>0</v>
      </c>
      <c r="P21" s="125"/>
      <c r="Q21" s="129">
        <f t="shared" si="8"/>
        <v>0</v>
      </c>
      <c r="R21" s="126">
        <f t="shared" si="9"/>
        <v>0</v>
      </c>
      <c r="S21" s="114"/>
      <c r="T21" s="114"/>
      <c r="U21" s="114"/>
      <c r="V21" s="114"/>
    </row>
    <row r="22" spans="1:22" s="13" customFormat="1" ht="60" customHeight="1" x14ac:dyDescent="0.3">
      <c r="A22" s="114"/>
      <c r="B22" s="391"/>
      <c r="C22" s="392"/>
      <c r="D22" s="393"/>
      <c r="E22" s="394"/>
      <c r="F22" s="394"/>
      <c r="G22" s="395"/>
      <c r="H22" s="358"/>
      <c r="I22" s="358"/>
      <c r="J22" s="358"/>
      <c r="K22" s="358"/>
      <c r="L22" s="121"/>
      <c r="M22" s="122"/>
      <c r="N22" s="361" t="e">
        <f t="shared" si="6"/>
        <v>#DIV/0!</v>
      </c>
      <c r="O22" s="124">
        <f t="shared" si="7"/>
        <v>0</v>
      </c>
      <c r="P22" s="125"/>
      <c r="Q22" s="129">
        <f t="shared" si="8"/>
        <v>0</v>
      </c>
      <c r="R22" s="126">
        <f t="shared" si="9"/>
        <v>0</v>
      </c>
      <c r="S22" s="114"/>
      <c r="T22" s="114"/>
      <c r="U22" s="114"/>
      <c r="V22" s="114"/>
    </row>
    <row r="23" spans="1:22" s="13" customFormat="1" ht="60" customHeight="1" x14ac:dyDescent="0.3">
      <c r="A23" s="114"/>
      <c r="B23" s="391"/>
      <c r="C23" s="392"/>
      <c r="D23" s="393"/>
      <c r="E23" s="394"/>
      <c r="F23" s="394"/>
      <c r="G23" s="395"/>
      <c r="H23" s="157"/>
      <c r="I23" s="157"/>
      <c r="J23" s="157"/>
      <c r="K23" s="157"/>
      <c r="L23" s="121"/>
      <c r="M23" s="122"/>
      <c r="N23" s="361" t="e">
        <f t="shared" si="2"/>
        <v>#DIV/0!</v>
      </c>
      <c r="O23" s="124">
        <f t="shared" si="3"/>
        <v>0</v>
      </c>
      <c r="P23" s="125"/>
      <c r="Q23" s="129">
        <f t="shared" si="4"/>
        <v>0</v>
      </c>
      <c r="R23" s="126">
        <f t="shared" si="5"/>
        <v>0</v>
      </c>
      <c r="S23" s="114"/>
      <c r="T23" s="114"/>
      <c r="U23" s="114"/>
      <c r="V23" s="114"/>
    </row>
    <row r="24" spans="1:22" s="13" customFormat="1" ht="60" customHeight="1" x14ac:dyDescent="0.3">
      <c r="A24" s="114"/>
      <c r="B24" s="391"/>
      <c r="C24" s="392"/>
      <c r="D24" s="393"/>
      <c r="E24" s="394"/>
      <c r="F24" s="394"/>
      <c r="G24" s="395"/>
      <c r="H24" s="157"/>
      <c r="I24" s="157"/>
      <c r="J24" s="157"/>
      <c r="K24" s="157"/>
      <c r="L24" s="121"/>
      <c r="M24" s="122"/>
      <c r="N24" s="361" t="e">
        <f t="shared" si="2"/>
        <v>#DIV/0!</v>
      </c>
      <c r="O24" s="124">
        <f t="shared" si="3"/>
        <v>0</v>
      </c>
      <c r="P24" s="125"/>
      <c r="Q24" s="129">
        <f t="shared" si="4"/>
        <v>0</v>
      </c>
      <c r="R24" s="126">
        <f t="shared" si="5"/>
        <v>0</v>
      </c>
      <c r="S24" s="114"/>
      <c r="T24" s="114"/>
      <c r="U24" s="114"/>
      <c r="V24" s="114"/>
    </row>
    <row r="25" spans="1:22" s="13" customFormat="1" ht="60" customHeight="1" x14ac:dyDescent="0.3">
      <c r="A25" s="114"/>
      <c r="B25" s="391"/>
      <c r="C25" s="392"/>
      <c r="D25" s="393"/>
      <c r="E25" s="394"/>
      <c r="F25" s="394"/>
      <c r="G25" s="395"/>
      <c r="H25" s="157"/>
      <c r="I25" s="157"/>
      <c r="J25" s="157"/>
      <c r="K25" s="157"/>
      <c r="L25" s="121"/>
      <c r="M25" s="122"/>
      <c r="N25" s="361" t="e">
        <f t="shared" si="2"/>
        <v>#DIV/0!</v>
      </c>
      <c r="O25" s="124">
        <f t="shared" si="3"/>
        <v>0</v>
      </c>
      <c r="P25" s="125"/>
      <c r="Q25" s="129">
        <f t="shared" si="4"/>
        <v>0</v>
      </c>
      <c r="R25" s="126">
        <f t="shared" si="5"/>
        <v>0</v>
      </c>
      <c r="S25" s="114"/>
      <c r="T25" s="114"/>
      <c r="U25" s="114"/>
      <c r="V25" s="114"/>
    </row>
    <row r="26" spans="1:22" s="13" customFormat="1" ht="60" customHeight="1" x14ac:dyDescent="0.3">
      <c r="A26" s="114"/>
      <c r="B26" s="391"/>
      <c r="C26" s="392"/>
      <c r="D26" s="393"/>
      <c r="E26" s="394"/>
      <c r="F26" s="394"/>
      <c r="G26" s="395"/>
      <c r="H26" s="157"/>
      <c r="I26" s="157"/>
      <c r="J26" s="157"/>
      <c r="K26" s="157"/>
      <c r="L26" s="121"/>
      <c r="M26" s="122"/>
      <c r="N26" s="361" t="e">
        <f t="shared" si="2"/>
        <v>#DIV/0!</v>
      </c>
      <c r="O26" s="124">
        <f t="shared" si="3"/>
        <v>0</v>
      </c>
      <c r="P26" s="125"/>
      <c r="Q26" s="129">
        <f t="shared" si="4"/>
        <v>0</v>
      </c>
      <c r="R26" s="126">
        <f t="shared" si="5"/>
        <v>0</v>
      </c>
      <c r="S26" s="114"/>
      <c r="T26" s="114"/>
      <c r="U26" s="114"/>
      <c r="V26" s="114"/>
    </row>
    <row r="27" spans="1:22" ht="18.600000000000001" customHeight="1" x14ac:dyDescent="0.3">
      <c r="A27" s="114"/>
      <c r="B27" s="411" t="s">
        <v>362</v>
      </c>
      <c r="C27" s="412"/>
      <c r="D27" s="412"/>
      <c r="E27" s="412"/>
      <c r="F27" s="412"/>
      <c r="G27" s="412"/>
      <c r="H27" s="412"/>
      <c r="I27" s="412"/>
      <c r="J27" s="412"/>
      <c r="K27" s="412"/>
      <c r="L27" s="412"/>
      <c r="M27" s="412"/>
      <c r="N27" s="412"/>
      <c r="O27" s="412"/>
      <c r="P27" s="413"/>
      <c r="Q27" s="117">
        <f>SUM(Q17:Q26)</f>
        <v>0</v>
      </c>
      <c r="R27" s="128">
        <f>SUM(R17:R26)</f>
        <v>0</v>
      </c>
      <c r="S27" s="114"/>
      <c r="T27" s="114">
        <f>R27+Q27</f>
        <v>0</v>
      </c>
      <c r="U27" s="114"/>
      <c r="V27" s="114"/>
    </row>
    <row r="28" spans="1:22" ht="15.75" customHeight="1" x14ac:dyDescent="0.3">
      <c r="A28" s="114"/>
      <c r="B28" s="401" t="s">
        <v>53</v>
      </c>
      <c r="C28" s="402"/>
      <c r="D28" s="402"/>
      <c r="E28" s="402"/>
      <c r="F28" s="402"/>
      <c r="G28" s="402"/>
      <c r="H28" s="402"/>
      <c r="I28" s="402"/>
      <c r="J28" s="402"/>
      <c r="K28" s="402"/>
      <c r="L28" s="402"/>
      <c r="M28" s="402"/>
      <c r="N28" s="402"/>
      <c r="O28" s="402"/>
      <c r="P28" s="402"/>
      <c r="Q28" s="402"/>
      <c r="R28" s="403"/>
      <c r="S28" s="114"/>
      <c r="T28" s="114"/>
      <c r="U28" s="114"/>
      <c r="V28" s="114"/>
    </row>
    <row r="29" spans="1:22" ht="49.5" customHeight="1" x14ac:dyDescent="0.3">
      <c r="A29" s="114"/>
      <c r="B29" s="417" t="s">
        <v>46</v>
      </c>
      <c r="C29" s="418"/>
      <c r="D29" s="417" t="s">
        <v>47</v>
      </c>
      <c r="E29" s="419"/>
      <c r="F29" s="419"/>
      <c r="G29" s="419"/>
      <c r="H29" s="417"/>
      <c r="I29" s="419"/>
      <c r="J29" s="419"/>
      <c r="K29" s="418"/>
      <c r="L29" s="156" t="s">
        <v>48</v>
      </c>
      <c r="M29" s="156" t="s">
        <v>49</v>
      </c>
      <c r="N29" s="156" t="s">
        <v>1</v>
      </c>
      <c r="O29" s="156" t="s">
        <v>76</v>
      </c>
      <c r="P29" s="156" t="s">
        <v>4</v>
      </c>
      <c r="Q29" s="156" t="s">
        <v>36</v>
      </c>
      <c r="R29" s="156" t="s">
        <v>50</v>
      </c>
      <c r="S29" s="114"/>
      <c r="T29" s="114"/>
      <c r="U29" s="114"/>
      <c r="V29" s="114"/>
    </row>
    <row r="30" spans="1:22" s="13" customFormat="1" ht="60" customHeight="1" x14ac:dyDescent="0.3">
      <c r="A30" s="114"/>
      <c r="B30" s="393"/>
      <c r="C30" s="395"/>
      <c r="D30" s="393"/>
      <c r="E30" s="394"/>
      <c r="F30" s="394"/>
      <c r="G30" s="395"/>
      <c r="H30" s="427"/>
      <c r="I30" s="428"/>
      <c r="J30" s="428"/>
      <c r="K30" s="429"/>
      <c r="L30" s="131"/>
      <c r="M30" s="132"/>
      <c r="N30" s="361" t="e">
        <f t="shared" ref="N30:N32" si="10">L30/$D$7</f>
        <v>#DIV/0!</v>
      </c>
      <c r="O30" s="124">
        <f t="shared" ref="O30:O32" si="11">L30*M30</f>
        <v>0</v>
      </c>
      <c r="P30" s="133"/>
      <c r="Q30" s="129">
        <f t="shared" ref="Q30:Q32" si="12">O30*P30</f>
        <v>0</v>
      </c>
      <c r="R30" s="126">
        <f t="shared" ref="R30:R32" si="13">ROUND(O30,0)</f>
        <v>0</v>
      </c>
      <c r="S30" s="114"/>
      <c r="T30" s="114"/>
      <c r="U30" s="114"/>
      <c r="V30" s="114"/>
    </row>
    <row r="31" spans="1:22" s="13" customFormat="1" ht="60" customHeight="1" x14ac:dyDescent="0.3">
      <c r="A31" s="114"/>
      <c r="B31" s="351"/>
      <c r="C31" s="353"/>
      <c r="D31" s="351"/>
      <c r="E31" s="352"/>
      <c r="F31" s="352"/>
      <c r="G31" s="353"/>
      <c r="H31" s="355"/>
      <c r="I31" s="356"/>
      <c r="J31" s="356"/>
      <c r="K31" s="357"/>
      <c r="L31" s="131"/>
      <c r="M31" s="132"/>
      <c r="N31" s="361" t="e">
        <f t="shared" si="10"/>
        <v>#DIV/0!</v>
      </c>
      <c r="O31" s="124">
        <f t="shared" si="11"/>
        <v>0</v>
      </c>
      <c r="P31" s="133"/>
      <c r="Q31" s="129"/>
      <c r="R31" s="126">
        <f t="shared" si="13"/>
        <v>0</v>
      </c>
      <c r="S31" s="114"/>
      <c r="T31" s="114"/>
      <c r="U31" s="114"/>
      <c r="V31" s="114"/>
    </row>
    <row r="32" spans="1:22" s="13" customFormat="1" ht="60" customHeight="1" x14ac:dyDescent="0.3">
      <c r="A32" s="114"/>
      <c r="B32" s="393"/>
      <c r="C32" s="395"/>
      <c r="D32" s="393"/>
      <c r="E32" s="394"/>
      <c r="F32" s="394"/>
      <c r="G32" s="395"/>
      <c r="H32" s="427"/>
      <c r="I32" s="428"/>
      <c r="J32" s="428"/>
      <c r="K32" s="429"/>
      <c r="L32" s="131"/>
      <c r="M32" s="132"/>
      <c r="N32" s="361" t="e">
        <f t="shared" si="10"/>
        <v>#DIV/0!</v>
      </c>
      <c r="O32" s="124">
        <f t="shared" si="11"/>
        <v>0</v>
      </c>
      <c r="P32" s="133"/>
      <c r="Q32" s="129">
        <f t="shared" si="12"/>
        <v>0</v>
      </c>
      <c r="R32" s="126">
        <f t="shared" si="13"/>
        <v>0</v>
      </c>
      <c r="S32" s="114"/>
      <c r="T32" s="114"/>
      <c r="U32" s="114"/>
      <c r="V32" s="114"/>
    </row>
    <row r="33" spans="1:22" ht="18.600000000000001" customHeight="1" x14ac:dyDescent="0.3">
      <c r="A33" s="114"/>
      <c r="B33" s="423" t="s">
        <v>86</v>
      </c>
      <c r="C33" s="424"/>
      <c r="D33" s="424"/>
      <c r="E33" s="424"/>
      <c r="F33" s="424"/>
      <c r="G33" s="424"/>
      <c r="H33" s="424"/>
      <c r="I33" s="424"/>
      <c r="J33" s="424"/>
      <c r="K33" s="424"/>
      <c r="L33" s="424"/>
      <c r="M33" s="424"/>
      <c r="N33" s="424"/>
      <c r="O33" s="424"/>
      <c r="P33" s="425"/>
      <c r="Q33" s="130">
        <f>SUM(Q30:Q32)</f>
        <v>0</v>
      </c>
      <c r="R33" s="134">
        <f>SUM(R30:R32)</f>
        <v>0</v>
      </c>
      <c r="S33" s="114"/>
      <c r="T33" s="114">
        <f>R33+Q33</f>
        <v>0</v>
      </c>
      <c r="U33" s="114"/>
      <c r="V33" s="114"/>
    </row>
    <row r="34" spans="1:22" ht="15.75" customHeight="1" x14ac:dyDescent="0.3">
      <c r="A34" s="114"/>
      <c r="B34" s="401" t="s">
        <v>68</v>
      </c>
      <c r="C34" s="402"/>
      <c r="D34" s="402"/>
      <c r="E34" s="402"/>
      <c r="F34" s="402"/>
      <c r="G34" s="402"/>
      <c r="H34" s="402"/>
      <c r="I34" s="402"/>
      <c r="J34" s="402"/>
      <c r="K34" s="402"/>
      <c r="L34" s="402"/>
      <c r="M34" s="402"/>
      <c r="N34" s="402"/>
      <c r="O34" s="402"/>
      <c r="P34" s="402"/>
      <c r="Q34" s="402"/>
      <c r="R34" s="403"/>
      <c r="S34" s="114"/>
      <c r="T34" s="114"/>
      <c r="U34" s="114"/>
      <c r="V34" s="114"/>
    </row>
    <row r="35" spans="1:22" ht="15.95" customHeight="1" x14ac:dyDescent="0.3">
      <c r="A35" s="114"/>
      <c r="B35" s="426" t="s">
        <v>78</v>
      </c>
      <c r="C35" s="426"/>
      <c r="D35" s="417" t="s">
        <v>77</v>
      </c>
      <c r="E35" s="419"/>
      <c r="F35" s="419"/>
      <c r="G35" s="419"/>
      <c r="H35" s="419"/>
      <c r="I35" s="419"/>
      <c r="J35" s="419"/>
      <c r="K35" s="419"/>
      <c r="L35" s="419"/>
      <c r="M35" s="419"/>
      <c r="N35" s="419"/>
      <c r="O35" s="419"/>
      <c r="P35" s="419"/>
      <c r="Q35" s="154"/>
      <c r="R35" s="156" t="s">
        <v>50</v>
      </c>
      <c r="S35" s="114"/>
      <c r="T35" s="114"/>
      <c r="U35" s="114"/>
      <c r="V35" s="114"/>
    </row>
    <row r="36" spans="1:22" s="13" customFormat="1" ht="30" customHeight="1" x14ac:dyDescent="0.3">
      <c r="A36" s="114"/>
      <c r="B36" s="432"/>
      <c r="C36" s="432"/>
      <c r="D36" s="393"/>
      <c r="E36" s="394"/>
      <c r="F36" s="394"/>
      <c r="G36" s="394"/>
      <c r="H36" s="394"/>
      <c r="I36" s="394"/>
      <c r="J36" s="394"/>
      <c r="K36" s="394"/>
      <c r="L36" s="394"/>
      <c r="M36" s="394"/>
      <c r="N36" s="394"/>
      <c r="O36" s="394"/>
      <c r="P36" s="394"/>
      <c r="Q36" s="153"/>
      <c r="R36" s="138"/>
      <c r="S36" s="114"/>
      <c r="T36" s="114"/>
      <c r="U36" s="114"/>
      <c r="V36" s="114"/>
    </row>
    <row r="37" spans="1:22" s="13" customFormat="1" ht="30" customHeight="1" x14ac:dyDescent="0.3">
      <c r="A37" s="114"/>
      <c r="B37" s="432"/>
      <c r="C37" s="432"/>
      <c r="D37" s="393"/>
      <c r="E37" s="394"/>
      <c r="F37" s="394"/>
      <c r="G37" s="394"/>
      <c r="H37" s="394"/>
      <c r="I37" s="394"/>
      <c r="J37" s="394"/>
      <c r="K37" s="394"/>
      <c r="L37" s="394"/>
      <c r="M37" s="394"/>
      <c r="N37" s="394"/>
      <c r="O37" s="394"/>
      <c r="P37" s="394"/>
      <c r="Q37" s="153"/>
      <c r="R37" s="138"/>
      <c r="S37" s="114"/>
      <c r="T37" s="114"/>
      <c r="U37" s="114"/>
      <c r="V37" s="114"/>
    </row>
    <row r="38" spans="1:22" ht="18.600000000000001" customHeight="1" x14ac:dyDescent="0.3">
      <c r="A38" s="114"/>
      <c r="B38" s="423" t="s">
        <v>56</v>
      </c>
      <c r="C38" s="424"/>
      <c r="D38" s="424"/>
      <c r="E38" s="424"/>
      <c r="F38" s="424"/>
      <c r="G38" s="424"/>
      <c r="H38" s="424"/>
      <c r="I38" s="424"/>
      <c r="J38" s="424"/>
      <c r="K38" s="424"/>
      <c r="L38" s="424"/>
      <c r="M38" s="424"/>
      <c r="N38" s="424"/>
      <c r="O38" s="424"/>
      <c r="P38" s="424"/>
      <c r="Q38" s="425"/>
      <c r="R38" s="134">
        <f>R36+R37</f>
        <v>0</v>
      </c>
      <c r="S38" s="114"/>
      <c r="T38" s="114"/>
      <c r="U38" s="114"/>
      <c r="V38" s="114"/>
    </row>
    <row r="39" spans="1:22" ht="15.75" customHeight="1" x14ac:dyDescent="0.3">
      <c r="A39" s="114"/>
      <c r="B39" s="401" t="s">
        <v>69</v>
      </c>
      <c r="C39" s="402"/>
      <c r="D39" s="402"/>
      <c r="E39" s="402"/>
      <c r="F39" s="402"/>
      <c r="G39" s="402"/>
      <c r="H39" s="402"/>
      <c r="I39" s="402"/>
      <c r="J39" s="402"/>
      <c r="K39" s="402"/>
      <c r="L39" s="402"/>
      <c r="M39" s="402"/>
      <c r="N39" s="402"/>
      <c r="O39" s="402"/>
      <c r="P39" s="402"/>
      <c r="Q39" s="402"/>
      <c r="R39" s="403"/>
      <c r="S39" s="114"/>
      <c r="T39" s="114"/>
      <c r="U39" s="114"/>
      <c r="V39" s="114"/>
    </row>
    <row r="40" spans="1:22" ht="16.5" customHeight="1" x14ac:dyDescent="0.3">
      <c r="A40" s="114"/>
      <c r="B40" s="414"/>
      <c r="C40" s="415"/>
      <c r="D40" s="415" t="s">
        <v>54</v>
      </c>
      <c r="E40" s="415"/>
      <c r="F40" s="415"/>
      <c r="G40" s="415"/>
      <c r="H40" s="415"/>
      <c r="I40" s="415"/>
      <c r="J40" s="415"/>
      <c r="K40" s="415"/>
      <c r="L40" s="415"/>
      <c r="M40" s="415"/>
      <c r="N40" s="415"/>
      <c r="O40" s="415"/>
      <c r="P40" s="415"/>
      <c r="Q40" s="416"/>
      <c r="R40" s="156" t="s">
        <v>55</v>
      </c>
      <c r="S40" s="114"/>
      <c r="T40" s="114"/>
      <c r="U40" s="114"/>
      <c r="V40" s="114"/>
    </row>
    <row r="41" spans="1:22" s="13" customFormat="1" ht="30" customHeight="1" x14ac:dyDescent="0.3">
      <c r="A41" s="114"/>
      <c r="B41" s="430" t="s">
        <v>79</v>
      </c>
      <c r="C41" s="430"/>
      <c r="D41" s="431"/>
      <c r="E41" s="431"/>
      <c r="F41" s="431"/>
      <c r="G41" s="431"/>
      <c r="H41" s="431"/>
      <c r="I41" s="431"/>
      <c r="J41" s="431"/>
      <c r="K41" s="431"/>
      <c r="L41" s="431"/>
      <c r="M41" s="431"/>
      <c r="N41" s="431"/>
      <c r="O41" s="431"/>
      <c r="P41" s="431"/>
      <c r="Q41" s="431"/>
      <c r="R41" s="139">
        <f>Q14</f>
        <v>0</v>
      </c>
      <c r="S41" s="114"/>
      <c r="T41" s="114"/>
      <c r="U41" s="114"/>
      <c r="V41" s="114"/>
    </row>
    <row r="42" spans="1:22" s="13" customFormat="1" ht="30" customHeight="1" x14ac:dyDescent="0.3">
      <c r="A42" s="114"/>
      <c r="B42" s="430" t="s">
        <v>80</v>
      </c>
      <c r="C42" s="430"/>
      <c r="D42" s="431"/>
      <c r="E42" s="431"/>
      <c r="F42" s="431"/>
      <c r="G42" s="431"/>
      <c r="H42" s="431"/>
      <c r="I42" s="431"/>
      <c r="J42" s="431"/>
      <c r="K42" s="431"/>
      <c r="L42" s="431"/>
      <c r="M42" s="431"/>
      <c r="N42" s="431"/>
      <c r="O42" s="431"/>
      <c r="P42" s="431"/>
      <c r="Q42" s="431"/>
      <c r="R42" s="139">
        <f>ROUND(Q27,0)</f>
        <v>0</v>
      </c>
      <c r="S42" s="114"/>
      <c r="T42" s="114"/>
      <c r="U42" s="114"/>
      <c r="V42" s="114"/>
    </row>
    <row r="43" spans="1:22" s="13" customFormat="1" ht="30" customHeight="1" x14ac:dyDescent="0.3">
      <c r="A43" s="114"/>
      <c r="B43" s="430" t="s">
        <v>81</v>
      </c>
      <c r="C43" s="430"/>
      <c r="D43" s="431"/>
      <c r="E43" s="431"/>
      <c r="F43" s="431"/>
      <c r="G43" s="431"/>
      <c r="H43" s="431"/>
      <c r="I43" s="431"/>
      <c r="J43" s="431"/>
      <c r="K43" s="431"/>
      <c r="L43" s="431"/>
      <c r="M43" s="431"/>
      <c r="N43" s="431"/>
      <c r="O43" s="431"/>
      <c r="P43" s="431"/>
      <c r="Q43" s="431"/>
      <c r="R43" s="139">
        <f>ROUND(Q33,0)</f>
        <v>0</v>
      </c>
      <c r="S43" s="114"/>
      <c r="T43" s="114"/>
      <c r="U43" s="114"/>
      <c r="V43" s="114"/>
    </row>
    <row r="44" spans="1:22" ht="18.600000000000001" customHeight="1" x14ac:dyDescent="0.3">
      <c r="A44" s="114"/>
      <c r="B44" s="411" t="s">
        <v>60</v>
      </c>
      <c r="C44" s="412"/>
      <c r="D44" s="412"/>
      <c r="E44" s="412"/>
      <c r="F44" s="412"/>
      <c r="G44" s="412"/>
      <c r="H44" s="412"/>
      <c r="I44" s="412"/>
      <c r="J44" s="412"/>
      <c r="K44" s="412"/>
      <c r="L44" s="412"/>
      <c r="M44" s="412"/>
      <c r="N44" s="412"/>
      <c r="O44" s="412"/>
      <c r="P44" s="412"/>
      <c r="Q44" s="413"/>
      <c r="R44" s="140">
        <f>SUM(R41:R43)</f>
        <v>0</v>
      </c>
      <c r="S44" s="114"/>
      <c r="T44" s="114"/>
      <c r="U44" s="114"/>
      <c r="V44" s="114"/>
    </row>
    <row r="45" spans="1:22" ht="15.75" customHeight="1" x14ac:dyDescent="0.3">
      <c r="A45" s="114"/>
      <c r="B45" s="408" t="s">
        <v>70</v>
      </c>
      <c r="C45" s="409"/>
      <c r="D45" s="409"/>
      <c r="E45" s="409"/>
      <c r="F45" s="409"/>
      <c r="G45" s="409"/>
      <c r="H45" s="409"/>
      <c r="I45" s="409"/>
      <c r="J45" s="409"/>
      <c r="K45" s="409"/>
      <c r="L45" s="409"/>
      <c r="M45" s="409"/>
      <c r="N45" s="409"/>
      <c r="O45" s="409"/>
      <c r="P45" s="409"/>
      <c r="Q45" s="409"/>
      <c r="R45" s="410"/>
      <c r="S45" s="114"/>
      <c r="T45" s="114"/>
      <c r="U45" s="114"/>
      <c r="V45" s="114"/>
    </row>
    <row r="46" spans="1:22" ht="49.5" customHeight="1" x14ac:dyDescent="0.3">
      <c r="A46" s="114"/>
      <c r="B46" s="436" t="s">
        <v>372</v>
      </c>
      <c r="C46" s="437"/>
      <c r="D46" s="442" t="s">
        <v>373</v>
      </c>
      <c r="E46" s="440"/>
      <c r="F46" s="440" t="s">
        <v>122</v>
      </c>
      <c r="G46" s="440"/>
      <c r="H46" s="440"/>
      <c r="I46" s="440"/>
      <c r="J46" s="440"/>
      <c r="K46" s="440"/>
      <c r="L46" s="440"/>
      <c r="M46" s="441"/>
      <c r="N46" s="160" t="s">
        <v>58</v>
      </c>
      <c r="O46" s="161"/>
      <c r="P46" s="141" t="s">
        <v>59</v>
      </c>
      <c r="Q46" s="142"/>
      <c r="R46" s="115" t="s">
        <v>50</v>
      </c>
      <c r="S46" s="114"/>
      <c r="T46" s="114"/>
      <c r="U46" s="114"/>
      <c r="V46" s="114"/>
    </row>
    <row r="47" spans="1:22" ht="39.950000000000003" customHeight="1" x14ac:dyDescent="0.3">
      <c r="A47" s="114"/>
      <c r="B47" s="438"/>
      <c r="C47" s="438"/>
      <c r="D47" s="439"/>
      <c r="E47" s="439"/>
      <c r="F47" s="439"/>
      <c r="G47" s="439"/>
      <c r="H47" s="439"/>
      <c r="I47" s="439"/>
      <c r="J47" s="439"/>
      <c r="K47" s="439"/>
      <c r="L47" s="439"/>
      <c r="M47" s="439"/>
      <c r="N47" s="158"/>
      <c r="O47" s="159"/>
      <c r="P47" s="184"/>
      <c r="Q47" s="135"/>
      <c r="R47" s="143">
        <f>ROUND(N47*P47,0)</f>
        <v>0</v>
      </c>
      <c r="S47" s="114"/>
      <c r="T47" s="176">
        <f>IF(B47="Sub Grantee",R47,0)</f>
        <v>0</v>
      </c>
      <c r="U47" s="176">
        <f>IF(B47="Sub Grantee",D47,0)</f>
        <v>0</v>
      </c>
      <c r="V47" s="114"/>
    </row>
    <row r="48" spans="1:22" ht="39.950000000000003" customHeight="1" x14ac:dyDescent="0.3">
      <c r="A48" s="114"/>
      <c r="B48" s="438"/>
      <c r="C48" s="438"/>
      <c r="D48" s="439"/>
      <c r="E48" s="439"/>
      <c r="F48" s="439"/>
      <c r="G48" s="439"/>
      <c r="H48" s="439"/>
      <c r="I48" s="439"/>
      <c r="J48" s="439"/>
      <c r="K48" s="439"/>
      <c r="L48" s="439"/>
      <c r="M48" s="439"/>
      <c r="N48" s="158"/>
      <c r="O48" s="159"/>
      <c r="P48" s="184"/>
      <c r="Q48" s="135"/>
      <c r="R48" s="143">
        <f t="shared" ref="R48:R50" si="14">ROUND(N48*P48,0)</f>
        <v>0</v>
      </c>
      <c r="S48" s="114"/>
      <c r="T48" s="176">
        <f t="shared" ref="T48:T50" si="15">IF(B48="Sub Grantee",R48,0)</f>
        <v>0</v>
      </c>
      <c r="U48" s="176">
        <f t="shared" ref="U48:U50" si="16">IF(B48="Sub Grantee",D48,0)</f>
        <v>0</v>
      </c>
      <c r="V48" s="114"/>
    </row>
    <row r="49" spans="1:22" ht="39.950000000000003" customHeight="1" x14ac:dyDescent="0.3">
      <c r="A49" s="114"/>
      <c r="B49" s="438"/>
      <c r="C49" s="438"/>
      <c r="D49" s="439"/>
      <c r="E49" s="439"/>
      <c r="F49" s="439"/>
      <c r="G49" s="439"/>
      <c r="H49" s="439"/>
      <c r="I49" s="439"/>
      <c r="J49" s="439"/>
      <c r="K49" s="439"/>
      <c r="L49" s="439"/>
      <c r="M49" s="439"/>
      <c r="N49" s="158"/>
      <c r="O49" s="159"/>
      <c r="P49" s="184"/>
      <c r="Q49" s="135"/>
      <c r="R49" s="143">
        <f t="shared" si="14"/>
        <v>0</v>
      </c>
      <c r="S49" s="114"/>
      <c r="T49" s="176">
        <f t="shared" si="15"/>
        <v>0</v>
      </c>
      <c r="U49" s="176">
        <f t="shared" si="16"/>
        <v>0</v>
      </c>
      <c r="V49" s="114"/>
    </row>
    <row r="50" spans="1:22" ht="39.950000000000003" customHeight="1" x14ac:dyDescent="0.3">
      <c r="A50" s="114"/>
      <c r="B50" s="438"/>
      <c r="C50" s="438"/>
      <c r="D50" s="439"/>
      <c r="E50" s="439"/>
      <c r="F50" s="439"/>
      <c r="G50" s="439"/>
      <c r="H50" s="439"/>
      <c r="I50" s="439"/>
      <c r="J50" s="439"/>
      <c r="K50" s="439"/>
      <c r="L50" s="439"/>
      <c r="M50" s="439"/>
      <c r="N50" s="158"/>
      <c r="O50" s="159"/>
      <c r="P50" s="184"/>
      <c r="Q50" s="135"/>
      <c r="R50" s="143">
        <f t="shared" si="14"/>
        <v>0</v>
      </c>
      <c r="S50" s="114"/>
      <c r="T50" s="176">
        <f t="shared" si="15"/>
        <v>0</v>
      </c>
      <c r="U50" s="176">
        <f t="shared" si="16"/>
        <v>0</v>
      </c>
      <c r="V50" s="114"/>
    </row>
    <row r="51" spans="1:22" ht="18.600000000000001" customHeight="1" x14ac:dyDescent="0.3">
      <c r="A51" s="114"/>
      <c r="B51" s="433" t="s">
        <v>62</v>
      </c>
      <c r="C51" s="434"/>
      <c r="D51" s="434"/>
      <c r="E51" s="434"/>
      <c r="F51" s="434"/>
      <c r="G51" s="434"/>
      <c r="H51" s="434"/>
      <c r="I51" s="434"/>
      <c r="J51" s="434"/>
      <c r="K51" s="434"/>
      <c r="L51" s="434"/>
      <c r="M51" s="434"/>
      <c r="N51" s="434"/>
      <c r="O51" s="434"/>
      <c r="P51" s="434"/>
      <c r="Q51" s="435"/>
      <c r="R51" s="143">
        <f>SUM(R47:R50)</f>
        <v>0</v>
      </c>
      <c r="S51" s="114"/>
      <c r="T51" s="176">
        <f>SUM(T47:T50)</f>
        <v>0</v>
      </c>
      <c r="U51" s="114"/>
      <c r="V51" s="114"/>
    </row>
    <row r="52" spans="1:22" ht="15.75" customHeight="1" x14ac:dyDescent="0.3">
      <c r="A52" s="114"/>
      <c r="B52" s="408" t="s">
        <v>71</v>
      </c>
      <c r="C52" s="409"/>
      <c r="D52" s="409"/>
      <c r="E52" s="409"/>
      <c r="F52" s="409"/>
      <c r="G52" s="409"/>
      <c r="H52" s="409"/>
      <c r="I52" s="409"/>
      <c r="J52" s="409"/>
      <c r="K52" s="409"/>
      <c r="L52" s="409"/>
      <c r="M52" s="409"/>
      <c r="N52" s="409"/>
      <c r="O52" s="409"/>
      <c r="P52" s="409"/>
      <c r="Q52" s="409"/>
      <c r="R52" s="410"/>
      <c r="S52" s="114"/>
      <c r="T52" s="114"/>
      <c r="U52" s="114"/>
      <c r="V52" s="114"/>
    </row>
    <row r="53" spans="1:22" ht="49.5" customHeight="1" x14ac:dyDescent="0.3">
      <c r="A53" s="114"/>
      <c r="B53" s="427" t="s">
        <v>57</v>
      </c>
      <c r="C53" s="429"/>
      <c r="D53" s="427" t="s">
        <v>61</v>
      </c>
      <c r="E53" s="428"/>
      <c r="F53" s="428"/>
      <c r="G53" s="428"/>
      <c r="H53" s="428"/>
      <c r="I53" s="428"/>
      <c r="J53" s="428"/>
      <c r="K53" s="428"/>
      <c r="L53" s="428"/>
      <c r="M53" s="428"/>
      <c r="N53" s="428"/>
      <c r="O53" s="428"/>
      <c r="P53" s="428"/>
      <c r="Q53" s="429"/>
      <c r="R53" s="156" t="s">
        <v>50</v>
      </c>
      <c r="S53" s="114"/>
      <c r="T53" s="114"/>
      <c r="U53" s="114"/>
      <c r="V53" s="114"/>
    </row>
    <row r="54" spans="1:22" ht="50.1" customHeight="1" x14ac:dyDescent="0.3">
      <c r="A54" s="114"/>
      <c r="B54" s="393"/>
      <c r="C54" s="395"/>
      <c r="D54" s="393"/>
      <c r="E54" s="394"/>
      <c r="F54" s="394"/>
      <c r="G54" s="394"/>
      <c r="H54" s="394"/>
      <c r="I54" s="394"/>
      <c r="J54" s="394"/>
      <c r="K54" s="394"/>
      <c r="L54" s="394"/>
      <c r="M54" s="394"/>
      <c r="N54" s="394"/>
      <c r="O54" s="394"/>
      <c r="P54" s="394"/>
      <c r="Q54" s="395"/>
      <c r="R54" s="144"/>
      <c r="S54" s="114"/>
      <c r="T54" s="114"/>
      <c r="U54" s="114"/>
      <c r="V54" s="114"/>
    </row>
    <row r="55" spans="1:22" ht="50.1" customHeight="1" x14ac:dyDescent="0.3">
      <c r="A55" s="114"/>
      <c r="B55" s="393"/>
      <c r="C55" s="395"/>
      <c r="D55" s="393"/>
      <c r="E55" s="394"/>
      <c r="F55" s="394"/>
      <c r="G55" s="394"/>
      <c r="H55" s="394"/>
      <c r="I55" s="394"/>
      <c r="J55" s="394"/>
      <c r="K55" s="394"/>
      <c r="L55" s="394"/>
      <c r="M55" s="394"/>
      <c r="N55" s="394"/>
      <c r="O55" s="394"/>
      <c r="P55" s="394"/>
      <c r="Q55" s="395"/>
      <c r="R55" s="144"/>
      <c r="S55" s="114"/>
      <c r="T55" s="114"/>
      <c r="U55" s="114"/>
      <c r="V55" s="114"/>
    </row>
    <row r="56" spans="1:22" ht="50.1" customHeight="1" x14ac:dyDescent="0.3">
      <c r="A56" s="114"/>
      <c r="B56" s="393"/>
      <c r="C56" s="395"/>
      <c r="D56" s="393"/>
      <c r="E56" s="394"/>
      <c r="F56" s="394"/>
      <c r="G56" s="394"/>
      <c r="H56" s="394"/>
      <c r="I56" s="394"/>
      <c r="J56" s="394"/>
      <c r="K56" s="394"/>
      <c r="L56" s="394"/>
      <c r="M56" s="394"/>
      <c r="N56" s="394"/>
      <c r="O56" s="394"/>
      <c r="P56" s="394"/>
      <c r="Q56" s="395"/>
      <c r="R56" s="144"/>
      <c r="S56" s="114"/>
      <c r="T56" s="114"/>
      <c r="U56" s="114"/>
      <c r="V56" s="114"/>
    </row>
    <row r="57" spans="1:22" ht="18" customHeight="1" x14ac:dyDescent="0.3">
      <c r="A57" s="114"/>
      <c r="B57" s="411" t="s">
        <v>64</v>
      </c>
      <c r="C57" s="412"/>
      <c r="D57" s="412"/>
      <c r="E57" s="412"/>
      <c r="F57" s="412"/>
      <c r="G57" s="412"/>
      <c r="H57" s="412"/>
      <c r="I57" s="412"/>
      <c r="J57" s="412"/>
      <c r="K57" s="412"/>
      <c r="L57" s="412"/>
      <c r="M57" s="412"/>
      <c r="N57" s="412"/>
      <c r="O57" s="412"/>
      <c r="P57" s="412"/>
      <c r="Q57" s="413"/>
      <c r="R57" s="128">
        <f>SUM(R54:R56)</f>
        <v>0</v>
      </c>
      <c r="S57" s="114"/>
      <c r="T57" s="114"/>
      <c r="U57" s="114"/>
      <c r="V57" s="114"/>
    </row>
    <row r="58" spans="1:22" ht="15.75" customHeight="1" x14ac:dyDescent="0.3">
      <c r="A58" s="114"/>
      <c r="B58" s="401" t="s">
        <v>72</v>
      </c>
      <c r="C58" s="402"/>
      <c r="D58" s="402"/>
      <c r="E58" s="402"/>
      <c r="F58" s="402"/>
      <c r="G58" s="402"/>
      <c r="H58" s="402"/>
      <c r="I58" s="402"/>
      <c r="J58" s="402"/>
      <c r="K58" s="402"/>
      <c r="L58" s="402"/>
      <c r="M58" s="402"/>
      <c r="N58" s="402"/>
      <c r="O58" s="402"/>
      <c r="P58" s="402"/>
      <c r="Q58" s="402"/>
      <c r="R58" s="403"/>
      <c r="S58" s="114"/>
      <c r="T58" s="114"/>
      <c r="U58" s="114"/>
      <c r="V58" s="114"/>
    </row>
    <row r="59" spans="1:22" s="13" customFormat="1" ht="33.75" customHeight="1" x14ac:dyDescent="0.3">
      <c r="A59" s="114"/>
      <c r="B59" s="397" t="s">
        <v>376</v>
      </c>
      <c r="C59" s="397"/>
      <c r="D59" s="397" t="s">
        <v>374</v>
      </c>
      <c r="E59" s="397"/>
      <c r="F59" s="398" t="s">
        <v>375</v>
      </c>
      <c r="G59" s="399"/>
      <c r="H59" s="399"/>
      <c r="I59" s="399"/>
      <c r="J59" s="399"/>
      <c r="K59" s="399"/>
      <c r="L59" s="399"/>
      <c r="M59" s="400"/>
      <c r="N59" s="177" t="s">
        <v>63</v>
      </c>
      <c r="O59" s="145"/>
      <c r="P59" s="177" t="s">
        <v>142</v>
      </c>
      <c r="Q59" s="177" t="s">
        <v>59</v>
      </c>
      <c r="R59" s="178" t="s">
        <v>55</v>
      </c>
      <c r="S59" s="114"/>
      <c r="T59" s="114"/>
      <c r="U59" s="114"/>
      <c r="V59" s="114"/>
    </row>
    <row r="60" spans="1:22" s="13" customFormat="1" ht="33.75" customHeight="1" x14ac:dyDescent="0.3">
      <c r="A60" s="114"/>
      <c r="B60" s="396"/>
      <c r="C60" s="396"/>
      <c r="D60" s="396"/>
      <c r="E60" s="396"/>
      <c r="F60" s="396"/>
      <c r="G60" s="396"/>
      <c r="H60" s="396"/>
      <c r="I60" s="396"/>
      <c r="J60" s="396"/>
      <c r="K60" s="396"/>
      <c r="L60" s="396"/>
      <c r="M60" s="396"/>
      <c r="N60" s="238"/>
      <c r="O60" s="246"/>
      <c r="P60" s="237"/>
      <c r="Q60" s="179"/>
      <c r="R60" s="143">
        <f>ROUND(N60*P60,0)</f>
        <v>0</v>
      </c>
      <c r="S60" s="114"/>
      <c r="T60" s="176">
        <f>IF(B60="Yes",R60,0)</f>
        <v>0</v>
      </c>
      <c r="U60" s="114"/>
      <c r="V60" s="114"/>
    </row>
    <row r="61" spans="1:22" s="13" customFormat="1" ht="33.75" customHeight="1" x14ac:dyDescent="0.3">
      <c r="A61" s="114"/>
      <c r="B61" s="396"/>
      <c r="C61" s="396"/>
      <c r="D61" s="396"/>
      <c r="E61" s="396"/>
      <c r="F61" s="396"/>
      <c r="G61" s="396"/>
      <c r="H61" s="396"/>
      <c r="I61" s="396"/>
      <c r="J61" s="396"/>
      <c r="K61" s="396"/>
      <c r="L61" s="396"/>
      <c r="M61" s="396"/>
      <c r="N61" s="238"/>
      <c r="O61" s="246"/>
      <c r="P61" s="237"/>
      <c r="Q61" s="179"/>
      <c r="R61" s="143">
        <f>ROUND(N61*P61,0)</f>
        <v>0</v>
      </c>
      <c r="S61" s="114"/>
      <c r="T61" s="176">
        <f>IF(B61="Yes",R61,0)</f>
        <v>0</v>
      </c>
      <c r="U61" s="114"/>
      <c r="V61" s="114"/>
    </row>
    <row r="62" spans="1:22" s="13" customFormat="1" ht="33.75" customHeight="1" x14ac:dyDescent="0.3">
      <c r="A62" s="114"/>
      <c r="B62" s="396"/>
      <c r="C62" s="396"/>
      <c r="D62" s="396"/>
      <c r="E62" s="396"/>
      <c r="F62" s="396"/>
      <c r="G62" s="396"/>
      <c r="H62" s="396"/>
      <c r="I62" s="396"/>
      <c r="J62" s="396"/>
      <c r="K62" s="396"/>
      <c r="L62" s="396"/>
      <c r="M62" s="396"/>
      <c r="N62" s="239"/>
      <c r="O62" s="246"/>
      <c r="P62" s="236"/>
      <c r="Q62" s="179"/>
      <c r="R62" s="143">
        <f t="shared" ref="R62:R63" si="17">ROUND(N62*P62,0)</f>
        <v>0</v>
      </c>
      <c r="S62" s="114"/>
      <c r="T62" s="176">
        <f t="shared" ref="T62:T63" si="18">IF(B62="Yes",R62,0)</f>
        <v>0</v>
      </c>
      <c r="U62" s="114"/>
      <c r="V62" s="114"/>
    </row>
    <row r="63" spans="1:22" s="13" customFormat="1" ht="33.75" customHeight="1" x14ac:dyDescent="0.3">
      <c r="A63" s="114"/>
      <c r="B63" s="396"/>
      <c r="C63" s="396"/>
      <c r="D63" s="396"/>
      <c r="E63" s="396"/>
      <c r="F63" s="396"/>
      <c r="G63" s="396"/>
      <c r="H63" s="396"/>
      <c r="I63" s="396"/>
      <c r="J63" s="396"/>
      <c r="K63" s="396"/>
      <c r="L63" s="396"/>
      <c r="M63" s="396"/>
      <c r="N63" s="239"/>
      <c r="O63" s="246"/>
      <c r="P63" s="237"/>
      <c r="Q63" s="179"/>
      <c r="R63" s="143">
        <f t="shared" si="17"/>
        <v>0</v>
      </c>
      <c r="S63" s="114"/>
      <c r="T63" s="176">
        <f t="shared" si="18"/>
        <v>0</v>
      </c>
      <c r="U63" s="114"/>
      <c r="V63" s="114"/>
    </row>
    <row r="64" spans="1:22" ht="18" customHeight="1" x14ac:dyDescent="0.3">
      <c r="A64" s="114"/>
      <c r="B64" s="411" t="s">
        <v>66</v>
      </c>
      <c r="C64" s="412"/>
      <c r="D64" s="412"/>
      <c r="E64" s="412"/>
      <c r="F64" s="412"/>
      <c r="G64" s="412"/>
      <c r="H64" s="412"/>
      <c r="I64" s="412"/>
      <c r="J64" s="412"/>
      <c r="K64" s="412"/>
      <c r="L64" s="412"/>
      <c r="M64" s="412"/>
      <c r="N64" s="412"/>
      <c r="O64" s="412"/>
      <c r="P64" s="413"/>
      <c r="Q64" s="136"/>
      <c r="R64" s="128">
        <f>SUM(R60:R63)</f>
        <v>0</v>
      </c>
      <c r="S64" s="114"/>
      <c r="T64" s="152">
        <f>SUM(T60:T63)</f>
        <v>0</v>
      </c>
      <c r="U64" s="114"/>
      <c r="V64" s="114"/>
    </row>
    <row r="65" spans="1:23" ht="15.75" customHeight="1" x14ac:dyDescent="0.3">
      <c r="A65" s="114"/>
      <c r="B65" s="401" t="s">
        <v>73</v>
      </c>
      <c r="C65" s="402"/>
      <c r="D65" s="402"/>
      <c r="E65" s="402"/>
      <c r="F65" s="402"/>
      <c r="G65" s="402"/>
      <c r="H65" s="402"/>
      <c r="I65" s="402"/>
      <c r="J65" s="402"/>
      <c r="K65" s="402"/>
      <c r="L65" s="402"/>
      <c r="M65" s="402"/>
      <c r="N65" s="402"/>
      <c r="O65" s="402"/>
      <c r="P65" s="402"/>
      <c r="Q65" s="402"/>
      <c r="R65" s="403"/>
      <c r="S65" s="114"/>
      <c r="T65" s="114"/>
      <c r="U65" s="114"/>
      <c r="V65" s="114"/>
    </row>
    <row r="66" spans="1:23" ht="27.75" customHeight="1" x14ac:dyDescent="0.3">
      <c r="A66" s="114"/>
      <c r="B66" s="470" t="s">
        <v>82</v>
      </c>
      <c r="C66" s="470"/>
      <c r="D66" s="471" t="s">
        <v>65</v>
      </c>
      <c r="E66" s="472"/>
      <c r="F66" s="472"/>
      <c r="G66" s="472"/>
      <c r="H66" s="472"/>
      <c r="I66" s="472"/>
      <c r="J66" s="472"/>
      <c r="K66" s="472"/>
      <c r="L66" s="472"/>
      <c r="M66" s="472"/>
      <c r="N66" s="472"/>
      <c r="O66" s="472"/>
      <c r="P66" s="472"/>
      <c r="Q66" s="473"/>
      <c r="R66" s="156" t="s">
        <v>50</v>
      </c>
      <c r="S66" s="114"/>
      <c r="T66" s="114"/>
      <c r="U66" s="114"/>
      <c r="V66" s="114"/>
    </row>
    <row r="67" spans="1:23" ht="39.950000000000003" customHeight="1" x14ac:dyDescent="0.3">
      <c r="A67" s="114"/>
      <c r="B67" s="467"/>
      <c r="C67" s="468"/>
      <c r="D67" s="467"/>
      <c r="E67" s="469"/>
      <c r="F67" s="469"/>
      <c r="G67" s="469"/>
      <c r="H67" s="469"/>
      <c r="I67" s="469"/>
      <c r="J67" s="469"/>
      <c r="K67" s="469"/>
      <c r="L67" s="469"/>
      <c r="M67" s="469"/>
      <c r="N67" s="469"/>
      <c r="O67" s="469"/>
      <c r="P67" s="469"/>
      <c r="Q67" s="468"/>
      <c r="R67" s="144"/>
      <c r="S67" s="114"/>
      <c r="T67" s="114"/>
      <c r="U67" s="114"/>
      <c r="V67" s="114"/>
    </row>
    <row r="68" spans="1:23" ht="39.950000000000003" customHeight="1" x14ac:dyDescent="0.3">
      <c r="A68" s="114"/>
      <c r="B68" s="467"/>
      <c r="C68" s="468"/>
      <c r="D68" s="467"/>
      <c r="E68" s="469"/>
      <c r="F68" s="469"/>
      <c r="G68" s="469"/>
      <c r="H68" s="469"/>
      <c r="I68" s="469"/>
      <c r="J68" s="469"/>
      <c r="K68" s="469"/>
      <c r="L68" s="469"/>
      <c r="M68" s="469"/>
      <c r="N68" s="469"/>
      <c r="O68" s="469"/>
      <c r="P68" s="469"/>
      <c r="Q68" s="468"/>
      <c r="R68" s="144"/>
      <c r="S68" s="114"/>
      <c r="T68" s="114"/>
      <c r="U68" s="114"/>
      <c r="V68" s="114"/>
    </row>
    <row r="69" spans="1:23" ht="39.950000000000003" customHeight="1" x14ac:dyDescent="0.3">
      <c r="A69" s="114"/>
      <c r="B69" s="467"/>
      <c r="C69" s="468"/>
      <c r="D69" s="467"/>
      <c r="E69" s="469"/>
      <c r="F69" s="469"/>
      <c r="G69" s="469"/>
      <c r="H69" s="469"/>
      <c r="I69" s="469"/>
      <c r="J69" s="469"/>
      <c r="K69" s="469"/>
      <c r="L69" s="469"/>
      <c r="M69" s="469"/>
      <c r="N69" s="469"/>
      <c r="O69" s="469"/>
      <c r="P69" s="469"/>
      <c r="Q69" s="468"/>
      <c r="R69" s="144"/>
      <c r="S69" s="114"/>
      <c r="T69" s="114"/>
      <c r="U69" s="114"/>
      <c r="V69" s="114"/>
    </row>
    <row r="70" spans="1:23" ht="19.350000000000001" customHeight="1" x14ac:dyDescent="0.3">
      <c r="A70" s="114"/>
      <c r="B70" s="411" t="s">
        <v>83</v>
      </c>
      <c r="C70" s="412"/>
      <c r="D70" s="412"/>
      <c r="E70" s="412"/>
      <c r="F70" s="412"/>
      <c r="G70" s="412"/>
      <c r="H70" s="412"/>
      <c r="I70" s="412"/>
      <c r="J70" s="412"/>
      <c r="K70" s="412"/>
      <c r="L70" s="412"/>
      <c r="M70" s="412"/>
      <c r="N70" s="412"/>
      <c r="O70" s="412"/>
      <c r="P70" s="412"/>
      <c r="Q70" s="413"/>
      <c r="R70" s="128">
        <f>SUM(R67:R69)</f>
        <v>0</v>
      </c>
      <c r="S70" s="114"/>
      <c r="T70" s="114"/>
      <c r="U70" s="114"/>
      <c r="V70" s="114"/>
    </row>
    <row r="71" spans="1:23" ht="15.75" customHeight="1" x14ac:dyDescent="0.3">
      <c r="A71" s="114"/>
      <c r="B71" s="462" t="s">
        <v>74</v>
      </c>
      <c r="C71" s="463"/>
      <c r="D71" s="463"/>
      <c r="E71" s="463"/>
      <c r="F71" s="463"/>
      <c r="G71" s="463"/>
      <c r="H71" s="463"/>
      <c r="I71" s="463"/>
      <c r="J71" s="463"/>
      <c r="K71" s="463"/>
      <c r="L71" s="463"/>
      <c r="M71" s="463"/>
      <c r="N71" s="463"/>
      <c r="O71" s="463"/>
      <c r="P71" s="463"/>
      <c r="Q71" s="463"/>
      <c r="R71" s="403"/>
      <c r="S71" s="114"/>
      <c r="T71" s="114"/>
      <c r="U71" s="114"/>
      <c r="V71" s="114"/>
      <c r="W71" s="114"/>
    </row>
    <row r="72" spans="1:23" ht="15.75" customHeight="1" x14ac:dyDescent="0.3">
      <c r="A72" s="114"/>
      <c r="B72" s="345"/>
      <c r="C72" s="346"/>
      <c r="D72" s="346"/>
      <c r="E72" s="346"/>
      <c r="F72" s="346"/>
      <c r="G72" s="346"/>
      <c r="H72" s="346"/>
      <c r="I72" s="346"/>
      <c r="J72" s="346"/>
      <c r="K72" s="346"/>
      <c r="L72" s="346"/>
      <c r="M72" s="346"/>
      <c r="N72" s="346"/>
      <c r="O72" s="346"/>
      <c r="P72" s="346"/>
      <c r="Q72" s="346"/>
      <c r="R72" s="316"/>
      <c r="S72" s="114"/>
      <c r="T72" s="114"/>
      <c r="U72" s="114"/>
      <c r="V72" s="114"/>
      <c r="W72" s="114"/>
    </row>
    <row r="73" spans="1:23" ht="15.75" customHeight="1" x14ac:dyDescent="0.3">
      <c r="A73" s="114"/>
      <c r="B73" s="344"/>
      <c r="C73" s="446" t="s">
        <v>528</v>
      </c>
      <c r="D73" s="446"/>
      <c r="E73" s="446"/>
      <c r="F73" s="446"/>
      <c r="G73" s="446"/>
      <c r="H73" s="341"/>
      <c r="I73" s="447" t="s">
        <v>529</v>
      </c>
      <c r="J73" s="448"/>
      <c r="K73" s="448"/>
      <c r="L73" s="448"/>
      <c r="M73" s="448"/>
      <c r="N73" s="488"/>
      <c r="O73" s="489"/>
      <c r="P73" s="490"/>
      <c r="Q73" s="317"/>
      <c r="R73" s="146"/>
      <c r="S73" s="114"/>
      <c r="T73" s="114"/>
      <c r="U73" s="114"/>
      <c r="V73" s="114"/>
      <c r="W73" s="114"/>
    </row>
    <row r="74" spans="1:23" ht="15.75" hidden="1" customHeight="1" x14ac:dyDescent="0.3">
      <c r="A74" s="114"/>
      <c r="B74" s="344"/>
      <c r="C74" s="346"/>
      <c r="D74" s="346"/>
      <c r="E74" s="346"/>
      <c r="F74" s="346"/>
      <c r="G74" s="346"/>
      <c r="H74" s="341"/>
      <c r="I74" s="477" t="s">
        <v>138</v>
      </c>
      <c r="J74" s="452"/>
      <c r="K74" s="452"/>
      <c r="L74" s="452"/>
      <c r="M74" s="452"/>
      <c r="N74" s="443">
        <f>(R70+R64+R57+R51+R44+R38+R33+R27+R14)-F82</f>
        <v>0</v>
      </c>
      <c r="O74" s="443"/>
      <c r="P74" s="444"/>
      <c r="Q74" s="317"/>
      <c r="R74" s="146"/>
      <c r="S74" s="114"/>
      <c r="T74" s="114"/>
      <c r="U74" s="114"/>
      <c r="V74" s="114"/>
      <c r="W74" s="114"/>
    </row>
    <row r="75" spans="1:23" ht="15.75" hidden="1" customHeight="1" x14ac:dyDescent="0.3">
      <c r="A75" s="114"/>
      <c r="B75" s="344" t="s">
        <v>139</v>
      </c>
      <c r="C75" s="310"/>
      <c r="D75" s="310"/>
      <c r="E75" s="310"/>
      <c r="F75" s="310"/>
      <c r="G75" s="314"/>
      <c r="H75" s="341"/>
      <c r="I75" s="343"/>
      <c r="J75" s="340"/>
      <c r="K75" s="340"/>
      <c r="L75" s="340"/>
      <c r="M75" s="340"/>
      <c r="N75" s="445">
        <f>(N73+1)*N74</f>
        <v>0</v>
      </c>
      <c r="O75" s="443"/>
      <c r="P75" s="444"/>
      <c r="Q75" s="317"/>
      <c r="R75" s="146"/>
      <c r="S75" s="114"/>
      <c r="T75" s="114"/>
      <c r="U75" s="114"/>
      <c r="V75" s="114"/>
      <c r="W75" s="114"/>
    </row>
    <row r="76" spans="1:23" ht="15.75" customHeight="1" x14ac:dyDescent="0.3">
      <c r="A76" s="114"/>
      <c r="B76" s="344"/>
      <c r="C76" s="446" t="s">
        <v>467</v>
      </c>
      <c r="D76" s="446"/>
      <c r="E76" s="446"/>
      <c r="F76" s="446"/>
      <c r="G76" s="348">
        <f>F91</f>
        <v>0</v>
      </c>
      <c r="H76" s="341"/>
      <c r="I76" s="446" t="s">
        <v>581</v>
      </c>
      <c r="J76" s="446"/>
      <c r="K76" s="446"/>
      <c r="L76" s="446"/>
      <c r="M76" s="446"/>
      <c r="N76" s="454">
        <f>(R84+R70+R64+R57+R51+R44+R38+R33+R27+R14)-F97</f>
        <v>0</v>
      </c>
      <c r="O76" s="454"/>
      <c r="P76" s="454"/>
      <c r="Q76" s="317"/>
      <c r="R76" s="146"/>
      <c r="S76" s="114"/>
      <c r="T76" s="114"/>
      <c r="U76" s="114"/>
      <c r="V76" s="114"/>
      <c r="W76" s="114"/>
    </row>
    <row r="77" spans="1:23" ht="15.75" customHeight="1" x14ac:dyDescent="0.3">
      <c r="A77" s="114"/>
      <c r="B77" s="344"/>
      <c r="C77" s="446" t="s">
        <v>530</v>
      </c>
      <c r="D77" s="446"/>
      <c r="E77" s="446"/>
      <c r="F77" s="446"/>
      <c r="G77" s="348">
        <f>F92+F93+F94+F95</f>
        <v>0</v>
      </c>
      <c r="H77" s="341"/>
      <c r="I77" s="446" t="s">
        <v>582</v>
      </c>
      <c r="J77" s="446"/>
      <c r="K77" s="446"/>
      <c r="L77" s="446"/>
      <c r="M77" s="446"/>
      <c r="N77" s="454">
        <f>'Indirect Cost Calculator'!D13</f>
        <v>0</v>
      </c>
      <c r="O77" s="454"/>
      <c r="P77" s="454"/>
      <c r="Q77" s="317"/>
      <c r="R77" s="146"/>
      <c r="S77" s="114"/>
      <c r="T77" s="114"/>
      <c r="U77" s="114"/>
      <c r="V77" s="114"/>
      <c r="W77" s="114"/>
    </row>
    <row r="78" spans="1:23" ht="15.75" customHeight="1" x14ac:dyDescent="0.3">
      <c r="A78" s="114"/>
      <c r="B78" s="344"/>
      <c r="C78" s="446" t="s">
        <v>468</v>
      </c>
      <c r="D78" s="446"/>
      <c r="E78" s="446"/>
      <c r="F78" s="446"/>
      <c r="G78" s="315">
        <f>F96</f>
        <v>0</v>
      </c>
      <c r="H78" s="341"/>
      <c r="I78" s="447" t="s">
        <v>137</v>
      </c>
      <c r="J78" s="448"/>
      <c r="K78" s="448"/>
      <c r="L78" s="448"/>
      <c r="M78" s="448"/>
      <c r="N78" s="449">
        <f>'Sub Ind Cost Calc'!D13</f>
        <v>0</v>
      </c>
      <c r="O78" s="450"/>
      <c r="P78" s="451"/>
      <c r="Q78" s="317"/>
      <c r="R78" s="146"/>
      <c r="S78" s="114"/>
      <c r="T78" s="114"/>
      <c r="U78" s="114"/>
      <c r="V78" s="114"/>
      <c r="W78" s="114"/>
    </row>
    <row r="79" spans="1:23" ht="16.5" customHeight="1" x14ac:dyDescent="0.3">
      <c r="A79" s="114"/>
      <c r="B79" s="344"/>
      <c r="C79" s="341"/>
      <c r="D79" s="452"/>
      <c r="E79" s="452"/>
      <c r="F79" s="452"/>
      <c r="G79" s="341"/>
      <c r="H79" s="341"/>
      <c r="I79" s="341"/>
      <c r="J79" s="341"/>
      <c r="K79" s="341"/>
      <c r="L79" s="341"/>
      <c r="M79" s="453"/>
      <c r="N79" s="453"/>
      <c r="O79" s="453"/>
      <c r="P79" s="453"/>
      <c r="Q79" s="453"/>
      <c r="R79" s="319" t="s">
        <v>55</v>
      </c>
      <c r="S79" s="114"/>
      <c r="T79" s="114"/>
      <c r="U79" s="114"/>
      <c r="V79" s="114"/>
      <c r="W79" s="114"/>
    </row>
    <row r="80" spans="1:23" x14ac:dyDescent="0.3">
      <c r="A80" s="114"/>
      <c r="B80" s="312"/>
      <c r="C80" s="455"/>
      <c r="D80" s="455"/>
      <c r="E80" s="455"/>
      <c r="F80" s="342"/>
      <c r="G80" s="342"/>
      <c r="H80" s="342"/>
      <c r="I80" s="412" t="s">
        <v>532</v>
      </c>
      <c r="J80" s="412"/>
      <c r="K80" s="412"/>
      <c r="L80" s="412"/>
      <c r="M80" s="412"/>
      <c r="N80" s="412"/>
      <c r="O80" s="412"/>
      <c r="P80" s="412"/>
      <c r="Q80" s="413"/>
      <c r="R80" s="147">
        <v>0</v>
      </c>
      <c r="S80" s="114"/>
      <c r="T80" s="114"/>
      <c r="U80" s="114"/>
      <c r="V80" s="114"/>
      <c r="W80" s="114"/>
    </row>
    <row r="81" spans="1:22" ht="15.75" customHeight="1" x14ac:dyDescent="0.3">
      <c r="A81" s="114"/>
      <c r="B81" s="462" t="s">
        <v>75</v>
      </c>
      <c r="C81" s="463"/>
      <c r="D81" s="463"/>
      <c r="E81" s="463"/>
      <c r="F81" s="463"/>
      <c r="G81" s="463"/>
      <c r="H81" s="463"/>
      <c r="I81" s="463"/>
      <c r="J81" s="463"/>
      <c r="K81" s="463"/>
      <c r="L81" s="463"/>
      <c r="M81" s="463"/>
      <c r="N81" s="463"/>
      <c r="O81" s="463"/>
      <c r="P81" s="463"/>
      <c r="Q81" s="463"/>
      <c r="R81" s="155"/>
      <c r="S81" s="114"/>
      <c r="T81" s="114"/>
      <c r="U81" s="114"/>
      <c r="V81" s="114"/>
    </row>
    <row r="82" spans="1:22" ht="15.6" customHeight="1" x14ac:dyDescent="0.3">
      <c r="A82" s="114"/>
      <c r="B82" s="427" t="s">
        <v>84</v>
      </c>
      <c r="C82" s="428"/>
      <c r="D82" s="428"/>
      <c r="E82" s="428"/>
      <c r="F82" s="428"/>
      <c r="G82" s="428"/>
      <c r="H82" s="428"/>
      <c r="I82" s="428"/>
      <c r="J82" s="428"/>
      <c r="K82" s="428"/>
      <c r="L82" s="428"/>
      <c r="M82" s="428"/>
      <c r="N82" s="428"/>
      <c r="O82" s="428"/>
      <c r="P82" s="428"/>
      <c r="Q82" s="429"/>
      <c r="R82" s="154" t="s">
        <v>55</v>
      </c>
      <c r="S82" s="114"/>
      <c r="T82" s="114"/>
      <c r="U82" s="114"/>
      <c r="V82" s="114"/>
    </row>
    <row r="83" spans="1:22" ht="30" customHeight="1" x14ac:dyDescent="0.3">
      <c r="A83" s="114"/>
      <c r="B83" s="464"/>
      <c r="C83" s="465"/>
      <c r="D83" s="465"/>
      <c r="E83" s="465"/>
      <c r="F83" s="465"/>
      <c r="G83" s="465"/>
      <c r="H83" s="465"/>
      <c r="I83" s="465"/>
      <c r="J83" s="465"/>
      <c r="K83" s="465"/>
      <c r="L83" s="465"/>
      <c r="M83" s="465"/>
      <c r="N83" s="465"/>
      <c r="O83" s="465"/>
      <c r="P83" s="465"/>
      <c r="Q83" s="466"/>
      <c r="R83" s="150"/>
      <c r="S83" s="114"/>
      <c r="T83" s="114"/>
      <c r="U83" s="114"/>
      <c r="V83" s="114"/>
    </row>
    <row r="84" spans="1:22" ht="18.600000000000001" customHeight="1" x14ac:dyDescent="0.3">
      <c r="A84" s="114"/>
      <c r="B84" s="411" t="s">
        <v>85</v>
      </c>
      <c r="C84" s="412"/>
      <c r="D84" s="412"/>
      <c r="E84" s="412"/>
      <c r="F84" s="412"/>
      <c r="G84" s="412"/>
      <c r="H84" s="412"/>
      <c r="I84" s="412"/>
      <c r="J84" s="412"/>
      <c r="K84" s="412"/>
      <c r="L84" s="412"/>
      <c r="M84" s="412"/>
      <c r="N84" s="412"/>
      <c r="O84" s="412"/>
      <c r="P84" s="412"/>
      <c r="Q84" s="413"/>
      <c r="R84" s="149">
        <f>SUM(R83:R83)</f>
        <v>0</v>
      </c>
      <c r="S84" s="114"/>
      <c r="T84" s="114"/>
      <c r="U84" s="114"/>
      <c r="V84" s="114"/>
    </row>
    <row r="85" spans="1:22" ht="34.5" customHeight="1" x14ac:dyDescent="0.3">
      <c r="A85" s="114"/>
      <c r="B85" s="456" t="s">
        <v>67</v>
      </c>
      <c r="C85" s="457"/>
      <c r="D85" s="457"/>
      <c r="E85" s="457"/>
      <c r="F85" s="457"/>
      <c r="G85" s="457"/>
      <c r="H85" s="457"/>
      <c r="I85" s="457"/>
      <c r="J85" s="457"/>
      <c r="K85" s="457"/>
      <c r="L85" s="457"/>
      <c r="M85" s="457"/>
      <c r="N85" s="457"/>
      <c r="O85" s="457"/>
      <c r="P85" s="457"/>
      <c r="Q85" s="458"/>
      <c r="R85" s="151">
        <f>SUM(R84+R80+R70+R64+R57+R51+R44+R38+R33+R27+R14)</f>
        <v>0</v>
      </c>
      <c r="S85" s="114"/>
      <c r="T85" s="79"/>
      <c r="U85" s="80"/>
      <c r="V85" s="114"/>
    </row>
    <row r="86" spans="1:22" ht="34.5" customHeight="1" x14ac:dyDescent="0.3">
      <c r="A86" s="114"/>
      <c r="B86" s="114"/>
      <c r="C86" s="114"/>
      <c r="D86" s="114"/>
      <c r="E86" s="114"/>
      <c r="F86" s="114"/>
      <c r="G86" s="114"/>
      <c r="H86" s="114"/>
      <c r="I86" s="114"/>
      <c r="J86" s="114"/>
      <c r="K86" s="114"/>
      <c r="L86" s="114"/>
      <c r="M86" s="114"/>
      <c r="N86" s="114"/>
      <c r="O86" s="114"/>
      <c r="P86" s="114"/>
      <c r="Q86" s="114"/>
      <c r="R86" s="114"/>
      <c r="S86" s="114"/>
      <c r="T86" s="79" t="s">
        <v>141</v>
      </c>
      <c r="U86" s="80">
        <f>T64</f>
        <v>0</v>
      </c>
      <c r="V86" s="114"/>
    </row>
    <row r="87" spans="1:22" x14ac:dyDescent="0.3">
      <c r="A87" s="114"/>
      <c r="B87" s="114"/>
      <c r="C87" s="114"/>
      <c r="D87" s="114"/>
      <c r="E87" s="114"/>
      <c r="F87" s="114"/>
      <c r="G87" s="114"/>
      <c r="H87" s="114"/>
      <c r="I87" s="114"/>
      <c r="J87" s="114"/>
      <c r="K87" s="114"/>
      <c r="L87" s="114"/>
      <c r="M87" s="114"/>
      <c r="N87" s="114"/>
      <c r="O87" s="114"/>
      <c r="P87" s="114"/>
      <c r="Q87" s="114"/>
      <c r="R87" s="114"/>
      <c r="S87" s="114"/>
      <c r="T87" s="114"/>
      <c r="U87" s="114"/>
      <c r="V87" s="114"/>
    </row>
    <row r="89" spans="1:22" hidden="1" x14ac:dyDescent="0.3"/>
    <row r="90" spans="1:22" hidden="1" x14ac:dyDescent="0.3">
      <c r="C90" s="256" t="s">
        <v>473</v>
      </c>
      <c r="D90" s="256"/>
      <c r="E90" s="257"/>
      <c r="F90" s="258"/>
    </row>
    <row r="91" spans="1:22" hidden="1" x14ac:dyDescent="0.3">
      <c r="C91" s="256" t="s">
        <v>467</v>
      </c>
      <c r="D91" s="256"/>
      <c r="E91" s="257"/>
      <c r="F91" s="259">
        <f>R38</f>
        <v>0</v>
      </c>
    </row>
    <row r="92" spans="1:22" hidden="1" x14ac:dyDescent="0.3">
      <c r="C92" s="256" t="s">
        <v>469</v>
      </c>
      <c r="D92" s="256"/>
      <c r="E92" s="257">
        <f>R47</f>
        <v>0</v>
      </c>
      <c r="F92" s="258">
        <f>IF(E92&gt;25000,(E92-25000),0)</f>
        <v>0</v>
      </c>
    </row>
    <row r="93" spans="1:22" hidden="1" x14ac:dyDescent="0.3">
      <c r="C93" s="256" t="s">
        <v>470</v>
      </c>
      <c r="D93" s="256"/>
      <c r="E93" s="257">
        <f t="shared" ref="E93:E95" si="19">R48</f>
        <v>0</v>
      </c>
      <c r="F93" s="258">
        <f>IF(E93&gt;25000,(E93-25000),0)</f>
        <v>0</v>
      </c>
    </row>
    <row r="94" spans="1:22" hidden="1" x14ac:dyDescent="0.3">
      <c r="C94" s="256" t="s">
        <v>471</v>
      </c>
      <c r="D94" s="256"/>
      <c r="E94" s="257">
        <f t="shared" si="19"/>
        <v>0</v>
      </c>
      <c r="F94" s="258">
        <f>IF(E94&gt;25000,(E94-25000),0)</f>
        <v>0</v>
      </c>
    </row>
    <row r="95" spans="1:22" hidden="1" x14ac:dyDescent="0.3">
      <c r="C95" s="256" t="s">
        <v>472</v>
      </c>
      <c r="D95" s="256"/>
      <c r="E95" s="257">
        <f t="shared" si="19"/>
        <v>0</v>
      </c>
      <c r="F95" s="258">
        <f>IF(E95&gt;25000,(E95-25000),0)</f>
        <v>0</v>
      </c>
    </row>
    <row r="96" spans="1:22" hidden="1" x14ac:dyDescent="0.3">
      <c r="C96" s="256" t="s">
        <v>468</v>
      </c>
      <c r="D96" s="256"/>
      <c r="E96" s="257"/>
      <c r="F96" s="259">
        <f>R84</f>
        <v>0</v>
      </c>
    </row>
    <row r="97" spans="6:6" hidden="1" x14ac:dyDescent="0.3">
      <c r="F97" s="260">
        <f>SUM(F91:F96)</f>
        <v>0</v>
      </c>
    </row>
  </sheetData>
  <sheetProtection algorithmName="SHA-512" hashValue="uBoIinJjMlolB20qIZN1gzk1D9mmC+xC6ME+90WOlVFrC4HfXuZ3ZLkoM6hbmpzvIlQQvRyQyhiyajVB3CmMyw==" saltValue="6t6vbkFrI3EMDRSH0gR7Ew==" spinCount="100000" sheet="1" formatCells="0" formatRows="0" insertRows="0" deleteRows="0" selectLockedCells="1"/>
  <mergeCells count="146">
    <mergeCell ref="B2:R2"/>
    <mergeCell ref="B3:R3"/>
    <mergeCell ref="B7:C7"/>
    <mergeCell ref="B9:R9"/>
    <mergeCell ref="B10:C10"/>
    <mergeCell ref="D10:G10"/>
    <mergeCell ref="B14:P14"/>
    <mergeCell ref="B15:R15"/>
    <mergeCell ref="B16:C16"/>
    <mergeCell ref="D16:G16"/>
    <mergeCell ref="B17:C17"/>
    <mergeCell ref="D17:G17"/>
    <mergeCell ref="B11:C11"/>
    <mergeCell ref="D11:G11"/>
    <mergeCell ref="B12:C12"/>
    <mergeCell ref="D12:G12"/>
    <mergeCell ref="B13:C13"/>
    <mergeCell ref="D13:G13"/>
    <mergeCell ref="B24:C24"/>
    <mergeCell ref="D24:G24"/>
    <mergeCell ref="B25:C25"/>
    <mergeCell ref="D25:G25"/>
    <mergeCell ref="B26:C26"/>
    <mergeCell ref="D26:G26"/>
    <mergeCell ref="B18:C18"/>
    <mergeCell ref="D18:G18"/>
    <mergeCell ref="B19:C19"/>
    <mergeCell ref="D19:G19"/>
    <mergeCell ref="B23:C23"/>
    <mergeCell ref="D23:G23"/>
    <mergeCell ref="B21:C21"/>
    <mergeCell ref="D21:G21"/>
    <mergeCell ref="B22:C22"/>
    <mergeCell ref="D22:G22"/>
    <mergeCell ref="B32:C32"/>
    <mergeCell ref="D32:G32"/>
    <mergeCell ref="H32:K32"/>
    <mergeCell ref="B33:P33"/>
    <mergeCell ref="B34:R34"/>
    <mergeCell ref="B35:C35"/>
    <mergeCell ref="D35:P35"/>
    <mergeCell ref="B27:P27"/>
    <mergeCell ref="B28:R28"/>
    <mergeCell ref="B29:C29"/>
    <mergeCell ref="D29:G29"/>
    <mergeCell ref="H29:K29"/>
    <mergeCell ref="B30:C30"/>
    <mergeCell ref="D30:G30"/>
    <mergeCell ref="H30:K30"/>
    <mergeCell ref="B40:C40"/>
    <mergeCell ref="D40:Q40"/>
    <mergeCell ref="B41:C41"/>
    <mergeCell ref="D41:Q41"/>
    <mergeCell ref="B42:C42"/>
    <mergeCell ref="D42:Q42"/>
    <mergeCell ref="B36:C36"/>
    <mergeCell ref="D36:P36"/>
    <mergeCell ref="B37:C37"/>
    <mergeCell ref="D37:P37"/>
    <mergeCell ref="B38:Q38"/>
    <mergeCell ref="B39:R39"/>
    <mergeCell ref="B47:C47"/>
    <mergeCell ref="D47:E47"/>
    <mergeCell ref="F47:M47"/>
    <mergeCell ref="B48:C48"/>
    <mergeCell ref="D48:E48"/>
    <mergeCell ref="F48:M48"/>
    <mergeCell ref="B43:C43"/>
    <mergeCell ref="D43:Q43"/>
    <mergeCell ref="B44:Q44"/>
    <mergeCell ref="B45:R45"/>
    <mergeCell ref="B46:C46"/>
    <mergeCell ref="D46:E46"/>
    <mergeCell ref="F46:M46"/>
    <mergeCell ref="B51:Q51"/>
    <mergeCell ref="B52:R52"/>
    <mergeCell ref="B53:C53"/>
    <mergeCell ref="D53:Q53"/>
    <mergeCell ref="B54:C54"/>
    <mergeCell ref="D54:Q54"/>
    <mergeCell ref="B49:C49"/>
    <mergeCell ref="D49:E49"/>
    <mergeCell ref="F49:M49"/>
    <mergeCell ref="B50:C50"/>
    <mergeCell ref="D50:E50"/>
    <mergeCell ref="F50:M50"/>
    <mergeCell ref="B59:C59"/>
    <mergeCell ref="D59:E59"/>
    <mergeCell ref="F59:M59"/>
    <mergeCell ref="B60:C60"/>
    <mergeCell ref="D60:E60"/>
    <mergeCell ref="F60:M60"/>
    <mergeCell ref="B55:C55"/>
    <mergeCell ref="D55:Q55"/>
    <mergeCell ref="B56:C56"/>
    <mergeCell ref="D56:Q56"/>
    <mergeCell ref="B57:Q57"/>
    <mergeCell ref="B58:R58"/>
    <mergeCell ref="B71:R71"/>
    <mergeCell ref="B20:C20"/>
    <mergeCell ref="D20:G20"/>
    <mergeCell ref="C77:F77"/>
    <mergeCell ref="I77:M77"/>
    <mergeCell ref="N77:P77"/>
    <mergeCell ref="C78:F78"/>
    <mergeCell ref="B62:C62"/>
    <mergeCell ref="D62:E62"/>
    <mergeCell ref="F62:M62"/>
    <mergeCell ref="B63:C63"/>
    <mergeCell ref="D63:E63"/>
    <mergeCell ref="F63:M63"/>
    <mergeCell ref="C73:G73"/>
    <mergeCell ref="I73:M73"/>
    <mergeCell ref="N73:P73"/>
    <mergeCell ref="I74:M74"/>
    <mergeCell ref="N74:P74"/>
    <mergeCell ref="N75:P75"/>
    <mergeCell ref="C76:F76"/>
    <mergeCell ref="I76:M76"/>
    <mergeCell ref="N76:P76"/>
    <mergeCell ref="I78:M78"/>
    <mergeCell ref="N78:P78"/>
    <mergeCell ref="B61:C61"/>
    <mergeCell ref="D61:E61"/>
    <mergeCell ref="F61:M61"/>
    <mergeCell ref="D79:F79"/>
    <mergeCell ref="M79:Q79"/>
    <mergeCell ref="C80:E80"/>
    <mergeCell ref="I80:Q80"/>
    <mergeCell ref="B85:Q85"/>
    <mergeCell ref="B5:C5"/>
    <mergeCell ref="B81:Q81"/>
    <mergeCell ref="B82:Q82"/>
    <mergeCell ref="B83:Q83"/>
    <mergeCell ref="B84:Q84"/>
    <mergeCell ref="B68:C68"/>
    <mergeCell ref="D68:Q68"/>
    <mergeCell ref="B69:C69"/>
    <mergeCell ref="D69:Q69"/>
    <mergeCell ref="B70:Q70"/>
    <mergeCell ref="B64:P64"/>
    <mergeCell ref="B65:R65"/>
    <mergeCell ref="B66:C66"/>
    <mergeCell ref="D66:Q66"/>
    <mergeCell ref="B67:C67"/>
    <mergeCell ref="D67:Q67"/>
  </mergeCells>
  <conditionalFormatting sqref="R85">
    <cfRule type="cellIs" dxfId="79" priority="3" operator="notEqual">
      <formula>$D$5</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operator="notEqual" id="{BCB9B8A7-4CA2-453A-8E69-FAA522FBB6B1}">
            <xm:f>Cover!$C$8</xm:f>
            <x14:dxf>
              <font>
                <color rgb="FFFF0000"/>
              </font>
            </x14:dxf>
          </x14:cfRule>
          <xm:sqref>R85</xm:sqref>
        </x14:conditionalFormatting>
        <x14:conditionalFormatting xmlns:xm="http://schemas.microsoft.com/office/excel/2006/main">
          <x14:cfRule type="cellIs" priority="1" operator="greaterThan" id="{2900CDF2-BE99-4539-9329-4A5EDFC9D239}">
            <xm:f>' Budget'!$N$89</xm:f>
            <x14:dxf>
              <font>
                <color rgb="FF9C0006"/>
              </font>
              <fill>
                <patternFill>
                  <bgColor rgb="FFFFC7CE"/>
                </patternFill>
              </fill>
            </x14:dxf>
          </x14:cfRule>
          <xm:sqref>R80</xm:sqref>
        </x14:conditionalFormatting>
        <x14:conditionalFormatting xmlns:xm="http://schemas.microsoft.com/office/excel/2006/main">
          <x14:cfRule type="cellIs" priority="2" operator="greaterThan" id="{8BB94BC3-4C78-42D0-AF69-4E0C5BAC0F21}">
            <xm:f>'IET Budget'!#REF!</xm:f>
            <x14:dxf>
              <font>
                <color rgb="FF9C0006"/>
              </font>
              <fill>
                <patternFill>
                  <bgColor rgb="FFFFC7CE"/>
                </patternFill>
              </fill>
            </x14:dxf>
          </x14:cfRule>
          <xm:sqref>R80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'DROP-DOWNS'!$L$2:$L$3</xm:f>
          </x14:formula1>
          <xm:sqref>B60:C63</xm:sqref>
        </x14:dataValidation>
        <x14:dataValidation type="list" allowBlank="1" showInputMessage="1" showErrorMessage="1" xr:uid="{00000000-0002-0000-0700-000001000000}">
          <x14:formula1>
            <xm:f>'DROP-DOWNS'!$J$2:$J$3</xm:f>
          </x14:formula1>
          <xm:sqref>B47:C50</xm:sqref>
        </x14:dataValidation>
        <x14:dataValidation type="list" allowBlank="1" showInputMessage="1" showErrorMessage="1" xr:uid="{00000000-0002-0000-0700-000002000000}">
          <x14:formula1>
            <xm:f>' Budget'!$T$57:$T$60</xm:f>
          </x14:formula1>
          <xm:sqref>D5</xm:sqref>
        </x14:dataValidation>
        <x14:dataValidation type="list" allowBlank="1" showInputMessage="1" showErrorMessage="1" xr:uid="{00000000-0002-0000-0700-000003000000}">
          <x14:formula1>
            <xm:f>' Budget'!$U$57:$U$60</xm:f>
          </x14:formula1>
          <xm:sqref>B2:R2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497" t="s">
        <v>111</v>
      </c>
      <c r="C4" s="498"/>
      <c r="D4" s="499"/>
      <c r="E4" s="21"/>
    </row>
    <row r="5" spans="1:8" ht="27.75" customHeight="1" x14ac:dyDescent="0.2">
      <c r="A5" s="24"/>
      <c r="B5" s="500" t="s">
        <v>110</v>
      </c>
      <c r="C5" s="501"/>
      <c r="D5" s="502"/>
      <c r="E5" s="21"/>
      <c r="F5" s="42"/>
      <c r="G5" s="41"/>
      <c r="H5" s="41"/>
    </row>
    <row r="6" spans="1:8" ht="39.75" customHeight="1" x14ac:dyDescent="0.2">
      <c r="A6" s="24"/>
      <c r="B6" s="503" t="s">
        <v>109</v>
      </c>
      <c r="C6" s="504"/>
      <c r="D6" s="505"/>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Sub Budget'!N76</f>
        <v>0</v>
      </c>
      <c r="E10" s="21"/>
    </row>
    <row r="11" spans="1:8" x14ac:dyDescent="0.2">
      <c r="A11" s="24"/>
      <c r="B11" s="26" t="s">
        <v>106</v>
      </c>
      <c r="C11" s="40">
        <v>2.18E-2</v>
      </c>
      <c r="D11" s="232">
        <f>' Sub Budget'!N73</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06" t="s">
        <v>94</v>
      </c>
      <c r="C26" s="507"/>
      <c r="D26" s="508"/>
    </row>
    <row r="27" spans="1:5" ht="57.75" customHeight="1" x14ac:dyDescent="0.2">
      <c r="B27" s="494" t="s">
        <v>93</v>
      </c>
      <c r="C27" s="495"/>
      <c r="D27" s="496"/>
    </row>
    <row r="28" spans="1:5" ht="22.5" customHeight="1" x14ac:dyDescent="0.2">
      <c r="B28" s="509" t="s">
        <v>92</v>
      </c>
      <c r="C28" s="510"/>
      <c r="D28" s="511"/>
    </row>
    <row r="29" spans="1:5" ht="43.5" customHeight="1" x14ac:dyDescent="0.2">
      <c r="B29" s="494" t="s">
        <v>91</v>
      </c>
      <c r="C29" s="495"/>
      <c r="D29" s="496"/>
    </row>
    <row r="30" spans="1:5" ht="30" customHeight="1" x14ac:dyDescent="0.2">
      <c r="B30" s="494" t="s">
        <v>90</v>
      </c>
      <c r="C30" s="495"/>
      <c r="D30" s="496"/>
    </row>
    <row r="31" spans="1:5" ht="46.5" customHeight="1" x14ac:dyDescent="0.2">
      <c r="B31" s="494" t="s">
        <v>89</v>
      </c>
      <c r="C31" s="495"/>
      <c r="D31" s="496"/>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DESE-231-52188</_dlc_DocId>
    <_dlc_DocIdUrl xmlns="733efe1c-5bbe-4968-87dc-d400e65c879f">
      <Url>https://sharepoint.doemass.org/ese/webteam/cps/_layouts/DocIdRedir.aspx?ID=DESE-231-52188</Url>
      <Description>DESE-231-52188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2.xml><?xml version="1.0" encoding="utf-8"?>
<ds:datastoreItem xmlns:ds="http://schemas.openxmlformats.org/officeDocument/2006/customXml" ds:itemID="{5B76E971-C1E2-42A8-8E01-E4C6988C4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B99DE-017A-4CA8-BE1D-4C5A6D23C9C2}">
  <ds:schemaRefs>
    <ds:schemaRef ds:uri="http://purl.org/dc/elements/1.1/"/>
    <ds:schemaRef ds:uri="0a4e05da-b9bc-4326-ad73-01ef31b95567"/>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733efe1c-5bbe-4968-87dc-d400e65c879f"/>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28</vt:i4>
      </vt:variant>
    </vt:vector>
  </HeadingPairs>
  <TitlesOfParts>
    <vt:vector size="71" baseType="lpstr">
      <vt:lpstr>Cover</vt:lpstr>
      <vt:lpstr>ABE Class Plan</vt:lpstr>
      <vt:lpstr>ESOL Class Plan</vt:lpstr>
      <vt:lpstr> Budget</vt:lpstr>
      <vt:lpstr>Match ABE Class Plan</vt:lpstr>
      <vt:lpstr>Match ESOL Class Plan</vt:lpstr>
      <vt:lpstr> Match Budget</vt:lpstr>
      <vt:lpstr> Sub Budget</vt:lpstr>
      <vt:lpstr>Sub Ind Cost Calc</vt:lpstr>
      <vt:lpstr> Sub Budget (2)</vt:lpstr>
      <vt:lpstr>Sub Ind Cost Calc (2)</vt:lpstr>
      <vt:lpstr> Sub Budget (3)</vt:lpstr>
      <vt:lpstr>Sub Ind Cost Calc (3)</vt:lpstr>
      <vt:lpstr>CALC Summary</vt:lpstr>
      <vt:lpstr>IET Class Plan</vt:lpstr>
      <vt:lpstr>IET Budget</vt:lpstr>
      <vt:lpstr>IET IELCE Ind Cost Calc</vt:lpstr>
      <vt:lpstr>Match IET Budget</vt:lpstr>
      <vt:lpstr>IET IELCE Match IndCostCalc</vt:lpstr>
      <vt:lpstr>IET Sub Budget</vt:lpstr>
      <vt:lpstr>IET IELCE Sub IDC Calc</vt:lpstr>
      <vt:lpstr>IET Sub Budget (2)</vt:lpstr>
      <vt:lpstr>IET IELCE Sub IDC Calc (2)</vt:lpstr>
      <vt:lpstr>IET Summary</vt:lpstr>
      <vt:lpstr>IET II Class Plan</vt:lpstr>
      <vt:lpstr>IET II Budget</vt:lpstr>
      <vt:lpstr>IET IELCE II Ind Cost Calc</vt:lpstr>
      <vt:lpstr>Match IET II Budget</vt:lpstr>
      <vt:lpstr>Match IET II IDC Calc</vt:lpstr>
      <vt:lpstr>IET II Sub Budget</vt:lpstr>
      <vt:lpstr>IET II Sub IDC Calc</vt:lpstr>
      <vt:lpstr>IET II Sub Budget (2)</vt:lpstr>
      <vt:lpstr>IET II Sub IDC Calc (2)</vt:lpstr>
      <vt:lpstr>IET II Summary</vt:lpstr>
      <vt:lpstr>GRANT SUMMARY</vt:lpstr>
      <vt:lpstr>GRANT SUMM IDC CALCULATOR</vt:lpstr>
      <vt:lpstr>State Grant - ISA crosswalk</vt:lpstr>
      <vt:lpstr>Federal Grant - ISA crosswalk</vt:lpstr>
      <vt:lpstr>Indirect Cost Calculator</vt:lpstr>
      <vt:lpstr>Match Indirect Cost Calculator</vt:lpstr>
      <vt:lpstr>IET IELCE Match IndCostCalc (2</vt:lpstr>
      <vt:lpstr>Sum Indirect Cost Calcu</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'ABE Class Plan'!Print_Titles</vt:lpstr>
      <vt:lpstr>'CALC Summary'!Print_Titles</vt:lpstr>
      <vt:lpstr>'ESOL Class Plan'!Print_Titles</vt:lpstr>
      <vt:lpstr>'GRANT SUMMARY'!Print_Titles</vt:lpstr>
      <vt:lpstr>'IET Class Plan'!Print_Titles</vt:lpstr>
      <vt:lpstr>'IET II Class Plan'!Print_Titles</vt:lpstr>
      <vt:lpstr>'IET II Summary'!Print_Titles</vt:lpstr>
      <vt:lpstr>'IET Summary'!Print_Titles</vt:lpstr>
      <vt:lpstr>'Match ABE Class Plan'!Print_Titles</vt:lpstr>
      <vt:lpstr>'Match ESOL Class Plan'!Print_Titles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FCABE Adult Education Services Workbook</dc:title>
  <dc:subject>FY20 RFP Class plan, budget workbook</dc:subject>
  <dc:creator>DESE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2019-04-23T22:07:06Z</cp:lastPrinted>
  <dcterms:created xsi:type="dcterms:W3CDTF">2015-09-27T21:20:20Z</dcterms:created>
  <dcterms:modified xsi:type="dcterms:W3CDTF">2019-06-13T21:04:28Z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13 2019</vt:lpwstr>
  </property>
</Properties>
</file>