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859\"/>
    </mc:Choice>
  </mc:AlternateContent>
  <xr:revisionPtr revIDLastSave="0" documentId="13_ncr:1_{D8040FDE-C272-4A18-9163-CDDD47454ECD}" xr6:coauthVersionLast="45" xr6:coauthVersionMax="47" xr10:uidLastSave="{00000000-0000-0000-0000-000000000000}"/>
  <bookViews>
    <workbookView xWindow="-120" yWindow="-120" windowWidth="29040" windowHeight="15840" activeTab="1" xr2:uid="{A919E92E-3793-49B4-8800-CB06794FF7CE}"/>
  </bookViews>
  <sheets>
    <sheet name="Start Here" sheetId="1" r:id="rId1"/>
    <sheet name="Final Budget" sheetId="2" r:id="rId2"/>
  </sheets>
  <definedNames>
    <definedName name="EligibleStipendTeachers">'Start Here'!$C$16</definedName>
    <definedName name="FollowUpPDTeachers">'Start Here'!$C$20</definedName>
    <definedName name="ImplementationTeachers">'Start Here'!#REF!</definedName>
    <definedName name="Line8Travel">#REF!</definedName>
    <definedName name="lstLn1">#REF!</definedName>
    <definedName name="lstLn4">#REF!</definedName>
    <definedName name="lstLn6">#REF!</definedName>
    <definedName name="lstLn7">#REF!</definedName>
    <definedName name="MaterialsCost">'Start Here'!$D$23</definedName>
    <definedName name="NovicePDDays">'Start Here'!#REF!</definedName>
    <definedName name="NoviceTeachers">'Start Here'!$C$18</definedName>
    <definedName name="POCSalary">'Start Here'!$D$11</definedName>
    <definedName name="POCStipend">'Start Here'!$D$12</definedName>
    <definedName name="StipendRate">'Start Here'!$B$5</definedName>
    <definedName name="SubRate">'Start Here'!$B$4</definedName>
    <definedName name="SummerPDCost">'Start Here'!$B$6</definedName>
    <definedName name="SummerPDDays">'Start Here'!$B$7</definedName>
    <definedName name="SummerPDEducators">'Start Here'!$C$14</definedName>
    <definedName name="SummerPDTravel">'Start Here'!$D$17</definedName>
    <definedName name="SummitTeachers">'Start Here'!$C$11</definedName>
    <definedName name="TeacherDevices">'Start Here'!$C$23</definedName>
    <definedName name="TeacherSYStipend">'Start Here'!$D$20</definedName>
    <definedName name="TeacherSYSub">'Start Here'!#REF!</definedName>
    <definedName name="TeacherSYTravel">'Start Here'!$D$21</definedName>
    <definedName name="TotSummerPDCost">'Start Here'!$D$15</definedName>
    <definedName name="TotSummerPDStipend">'Start Here'!$D$16</definedName>
    <definedName name="valTIAlloc">#REF!</definedName>
    <definedName name="valTILn1">'Final Budget'!$P$19</definedName>
    <definedName name="valTILn10">'Final Budget'!$P$51</definedName>
    <definedName name="valTILn4">'Final Budget'!$P$26</definedName>
    <definedName name="valTILn6">'Final Budget'!$P$35</definedName>
    <definedName name="valTILn7">'Final Budget'!$P$42</definedName>
    <definedName name="valTILn8">'Final Budget'!$P$49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1" i="1"/>
  <c r="D12" i="1"/>
  <c r="D16" i="1"/>
  <c r="D21" i="1"/>
  <c r="P45" i="2" s="1"/>
  <c r="I30" i="2"/>
  <c r="I28" i="2"/>
  <c r="I29" i="2"/>
  <c r="D23" i="1"/>
  <c r="P37" i="2" s="1"/>
  <c r="D20" i="1"/>
  <c r="P30" i="2" s="1"/>
  <c r="D17" i="1" l="1"/>
  <c r="P44" i="2" s="1"/>
  <c r="P29" i="2"/>
  <c r="P28" i="2"/>
  <c r="P16" i="2" l="1"/>
  <c r="D24" i="1"/>
  <c r="I21" i="2"/>
  <c r="P21" i="2"/>
  <c r="P49" i="2" l="1"/>
  <c r="P42" i="2"/>
  <c r="P35" i="2"/>
  <c r="P26" i="2"/>
  <c r="N24" i="2"/>
  <c r="M24" i="2"/>
  <c r="N23" i="2"/>
  <c r="M23" i="2"/>
  <c r="N22" i="2"/>
  <c r="M22" i="2"/>
  <c r="N21" i="2"/>
  <c r="M21" i="2"/>
  <c r="P19" i="2"/>
  <c r="M19" i="2"/>
  <c r="N17" i="2"/>
  <c r="N16" i="2"/>
  <c r="N19" i="2" s="1"/>
  <c r="N26" i="2" l="1"/>
  <c r="M26" i="2"/>
  <c r="P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jbf</author>
  </authors>
  <commentList>
    <comment ref="R10" authorId="0" shapeId="0" xr:uid="{8077B39A-1C95-4F72-98E9-33F9EBA80A07}">
      <text>
        <r>
          <rPr>
            <sz val="9"/>
            <color indexed="81"/>
            <rFont val="Tahoma"/>
            <family val="2"/>
          </rPr>
          <t xml:space="preserve">Flexed amounts are indicated in the Title IIA grant budget only.
</t>
        </r>
      </text>
    </comment>
  </commentList>
</comments>
</file>

<file path=xl/sharedStrings.xml><?xml version="1.0" encoding="utf-8"?>
<sst xmlns="http://schemas.openxmlformats.org/spreadsheetml/2006/main" count="128" uniqueCount="81">
  <si>
    <r>
      <t xml:space="preserve">Enter the appropriate values in the </t>
    </r>
    <r>
      <rPr>
        <b/>
        <sz val="14"/>
        <color rgb="FFFF0000"/>
        <rFont val="Calibri"/>
        <family val="2"/>
        <scheme val="minor"/>
      </rPr>
      <t>yellow</t>
    </r>
    <r>
      <rPr>
        <b/>
        <sz val="14"/>
        <color theme="1"/>
        <rFont val="Calibri"/>
        <family val="2"/>
        <scheme val="minor"/>
      </rPr>
      <t xml:space="preserve"> cells only. Do not change the gray cells. </t>
    </r>
  </si>
  <si>
    <t>These values will automatically be populated in the Final Budget sheet.</t>
  </si>
  <si>
    <t>Substitute Rate (per day)</t>
  </si>
  <si>
    <t>Stipend Rate (per day)</t>
  </si>
  <si>
    <t>Summer PD Cost</t>
  </si>
  <si>
    <t>Summer PD Days</t>
  </si>
  <si>
    <t>Materials/teacher</t>
  </si>
  <si>
    <t>July-Dec 2022</t>
  </si>
  <si>
    <t>Question</t>
  </si>
  <si>
    <t>Answer</t>
  </si>
  <si>
    <t>Total dollar amount</t>
  </si>
  <si>
    <t>Comment</t>
  </si>
  <si>
    <t>Only select one: 
(salary or stipend)
[Optional]</t>
  </si>
  <si>
    <t>District Point Of Contact salary?</t>
  </si>
  <si>
    <t>District Point of Contact (approx. 2 hrs/month)</t>
  </si>
  <si>
    <t>District Point Of Contact stipend?</t>
  </si>
  <si>
    <t>July-Aug 2022</t>
  </si>
  <si>
    <t>How many total educators (teachers, coaches, and administrators) will attend summer PD?</t>
  </si>
  <si>
    <t>Number of teachers attending</t>
  </si>
  <si>
    <t>Summer PD costs</t>
  </si>
  <si>
    <t>PD class costs</t>
  </si>
  <si>
    <t>How many teachers who will attend summer PD will be eligible for stipends?</t>
  </si>
  <si>
    <t>Eligible teacher stipends</t>
  </si>
  <si>
    <t>[Optional]</t>
  </si>
  <si>
    <t>Travel expenses for teachers going to summer PD?</t>
  </si>
  <si>
    <t>Travel expenses</t>
  </si>
  <si>
    <t>Sept-Dec 2022</t>
  </si>
  <si>
    <r>
      <t xml:space="preserve">The following curricula PD will have 2 </t>
    </r>
    <r>
      <rPr>
        <b/>
        <sz val="11"/>
        <color theme="1"/>
        <rFont val="Calibri"/>
        <family val="2"/>
        <scheme val="minor"/>
      </rPr>
      <t>required</t>
    </r>
    <r>
      <rPr>
        <sz val="11"/>
        <color theme="1"/>
        <rFont val="Calibri"/>
        <family val="2"/>
        <scheme val="minor"/>
      </rPr>
      <t xml:space="preserve"> school-year, follow-up PD days: 
CS Discoveries, CS Principles, PLTW, Exploring Comp. Science, Beauty and Joy of Coding. </t>
    </r>
  </si>
  <si>
    <t>How many educators will attend school-year, follow-up PD for the above courses?</t>
  </si>
  <si>
    <t>Educator stipends for Saturday school-year PD follow-up classes.</t>
  </si>
  <si>
    <t>Travel expenses for teachers going to follow-up PD?</t>
  </si>
  <si>
    <t>Materials</t>
  </si>
  <si>
    <r>
      <t xml:space="preserve">Number of teachers attending a PD that requires devices for the classroom (e.g. micro:bits, circuit playgrounds, tablets). This grant does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include cost of curriculum or cost of student computers such as laptops or chromebooks.</t>
    </r>
  </si>
  <si>
    <t>Student devices for use with the selected curriculum.</t>
  </si>
  <si>
    <t>Total Budget:</t>
  </si>
  <si>
    <t>Go to the "Start Here" sheet to enter values and they will be automatically populated in this budget.</t>
  </si>
  <si>
    <t>Applicant Agency:</t>
  </si>
  <si>
    <t xml:space="preserve">Applicant Number </t>
  </si>
  <si>
    <t>(District name)</t>
  </si>
  <si>
    <t>(District code number)</t>
  </si>
  <si>
    <t xml:space="preserve">Fiscal Year: </t>
  </si>
  <si>
    <t>Fund Code:</t>
  </si>
  <si>
    <t>FC147</t>
  </si>
  <si>
    <t>Program Name:</t>
  </si>
  <si>
    <t>Digital Literacy Now</t>
  </si>
  <si>
    <t>Budget Line Item Category</t>
  </si>
  <si>
    <t>Amount</t>
  </si>
  <si>
    <t>ADMINISTRATOR SALARIES:</t>
  </si>
  <si>
    <t># of staff</t>
  </si>
  <si>
    <t>FTE</t>
  </si>
  <si>
    <t>Total Amount</t>
  </si>
  <si>
    <t xml:space="preserve">COMMENTS </t>
  </si>
  <si>
    <t>Grant Program Manager/Coordinator</t>
  </si>
  <si>
    <t xml:space="preserve"> </t>
  </si>
  <si>
    <t/>
  </si>
  <si>
    <t>Used for the Point of Contact (optional)</t>
  </si>
  <si>
    <t>SUB-TOTAL</t>
  </si>
  <si>
    <t>STIPENDS:</t>
  </si>
  <si>
    <t># of Staff</t>
  </si>
  <si>
    <t>Rate</t>
  </si>
  <si>
    <t>Rate Type</t>
  </si>
  <si>
    <t>Administrator</t>
  </si>
  <si>
    <t>flat</t>
  </si>
  <si>
    <t>CONTRACTUAL SERVICES:</t>
  </si>
  <si>
    <t>Consultants/Prof Dev for Teachers &amp; Support Staff</t>
  </si>
  <si>
    <t>July and August PD Cost</t>
  </si>
  <si>
    <t>per day</t>
  </si>
  <si>
    <t>July and August PD - Teacher Stipend (this is paid by the PD Coordinator who will invoice you)</t>
  </si>
  <si>
    <t>School year, follow-up PD educator stipends (paid by PD coordinator)</t>
  </si>
  <si>
    <t>SUPPLIES AND MATERIALS:</t>
  </si>
  <si>
    <t>Instructional Technology</t>
  </si>
  <si>
    <t>Maximum $500 per teacher</t>
  </si>
  <si>
    <t>1. office supplies</t>
  </si>
  <si>
    <t>TRAVEL:</t>
  </si>
  <si>
    <t>Certified Classroom Teachers (group instruction)</t>
  </si>
  <si>
    <t>Summer PD Travel (travel cost optional)</t>
  </si>
  <si>
    <t>School year, follow-up PD Travel (travel cost optional)</t>
  </si>
  <si>
    <t xml:space="preserve">           enter rate %</t>
  </si>
  <si>
    <r>
      <t xml:space="preserve">INDIRECT COSTS </t>
    </r>
    <r>
      <rPr>
        <b/>
        <sz val="8"/>
        <rFont val="Arial"/>
        <family val="2"/>
      </rPr>
      <t xml:space="preserve"> </t>
    </r>
    <r>
      <rPr>
        <sz val="9"/>
        <rFont val="Arial"/>
        <family val="2"/>
      </rPr>
      <t>(use indirect costs calculator)</t>
    </r>
  </si>
  <si>
    <t>Please verify your rate for this fiscal year.</t>
  </si>
  <si>
    <t xml:space="preserve">TOTAL FUNDS REQUESTED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</si>
</sst>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%"/>
    <numFmt numFmtId="167" formatCode="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Times New Roman"/>
      <family val="1"/>
    </font>
    <font>
      <b/>
      <i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9"/>
      <color indexed="81"/>
      <name val="Tahoma"/>
      <family val="2"/>
    </font>
    <font>
      <sz val="8"/>
      <name val="Arial"/>
      <family val="2"/>
    </font>
    <font>
      <b/>
      <sz val="14"/>
      <color rgb="FFFF0000"/>
      <name val="Calibri"/>
      <family val="2"/>
      <scheme val="minor"/>
    </font>
    <font>
      <i/>
      <sz val="9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CC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47"/>
      </right>
      <top style="thin">
        <color indexed="47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64"/>
      </bottom>
      <diagonal/>
    </border>
    <border>
      <left style="thin">
        <color indexed="47"/>
      </left>
      <right/>
      <top style="thin">
        <color indexed="47"/>
      </top>
      <bottom style="thin">
        <color indexed="64"/>
      </bottom>
      <diagonal/>
    </border>
    <border>
      <left style="thin">
        <color indexed="47"/>
      </left>
      <right/>
      <top/>
      <bottom/>
      <diagonal/>
    </border>
    <border>
      <left style="thin">
        <color indexed="47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164" fontId="3" fillId="0" borderId="0" xfId="2" applyNumberFormat="1" applyFont="1"/>
    <xf numFmtId="0" fontId="0" fillId="0" borderId="0" xfId="0" applyAlignment="1">
      <alignment vertical="center" wrapText="1"/>
    </xf>
    <xf numFmtId="164" fontId="0" fillId="0" borderId="0" xfId="2" applyNumberFormat="1" applyFont="1"/>
    <xf numFmtId="0" fontId="0" fillId="4" borderId="3" xfId="0" applyFill="1" applyBorder="1"/>
    <xf numFmtId="0" fontId="0" fillId="4" borderId="3" xfId="0" applyFill="1" applyBorder="1" applyAlignment="1">
      <alignment vertical="center" wrapText="1"/>
    </xf>
    <xf numFmtId="164" fontId="0" fillId="4" borderId="3" xfId="2" applyNumberFormat="1" applyFont="1" applyFill="1" applyBorder="1" applyAlignment="1">
      <alignment horizontal="left"/>
    </xf>
    <xf numFmtId="0" fontId="0" fillId="0" borderId="3" xfId="0" applyBorder="1" applyAlignment="1">
      <alignment vertical="center" wrapText="1"/>
    </xf>
    <xf numFmtId="9" fontId="0" fillId="0" borderId="0" xfId="3" applyFont="1"/>
    <xf numFmtId="165" fontId="0" fillId="3" borderId="5" xfId="2" applyNumberFormat="1" applyFont="1" applyFill="1" applyBorder="1"/>
    <xf numFmtId="9" fontId="0" fillId="0" borderId="0" xfId="3" applyFont="1" applyFill="1"/>
    <xf numFmtId="165" fontId="0" fillId="2" borderId="1" xfId="0" applyNumberFormat="1" applyFill="1" applyBorder="1"/>
    <xf numFmtId="164" fontId="0" fillId="4" borderId="3" xfId="2" applyNumberFormat="1" applyFont="1" applyFill="1" applyBorder="1"/>
    <xf numFmtId="49" fontId="6" fillId="0" borderId="0" xfId="0" applyNumberFormat="1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Protection="1"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49" fontId="15" fillId="0" borderId="0" xfId="0" applyNumberFormat="1" applyFont="1" applyProtection="1">
      <protection hidden="1"/>
    </xf>
    <xf numFmtId="49" fontId="15" fillId="6" borderId="13" xfId="0" applyNumberFormat="1" applyFont="1" applyFill="1" applyBorder="1" applyProtection="1">
      <protection hidden="1"/>
    </xf>
    <xf numFmtId="0" fontId="12" fillId="6" borderId="13" xfId="0" applyFont="1" applyFill="1" applyBorder="1" applyAlignment="1" applyProtection="1">
      <alignment horizontal="left"/>
      <protection hidden="1"/>
    </xf>
    <xf numFmtId="0" fontId="12" fillId="6" borderId="14" xfId="0" applyFont="1" applyFill="1" applyBorder="1" applyAlignment="1" applyProtection="1">
      <alignment horizontal="left"/>
      <protection hidden="1"/>
    </xf>
    <xf numFmtId="0" fontId="7" fillId="6" borderId="14" xfId="0" applyFont="1" applyFill="1" applyBorder="1" applyProtection="1">
      <protection hidden="1"/>
    </xf>
    <xf numFmtId="0" fontId="12" fillId="6" borderId="14" xfId="0" applyFont="1" applyFill="1" applyBorder="1" applyAlignment="1" applyProtection="1">
      <alignment horizontal="center"/>
      <protection hidden="1"/>
    </xf>
    <xf numFmtId="0" fontId="12" fillId="6" borderId="15" xfId="0" quotePrefix="1" applyFont="1" applyFill="1" applyBorder="1" applyAlignment="1" applyProtection="1">
      <alignment horizontal="center"/>
      <protection hidden="1"/>
    </xf>
    <xf numFmtId="0" fontId="11" fillId="6" borderId="10" xfId="0" applyFont="1" applyFill="1" applyBorder="1" applyProtection="1">
      <protection hidden="1"/>
    </xf>
    <xf numFmtId="0" fontId="0" fillId="0" borderId="14" xfId="0" applyBorder="1" applyProtection="1">
      <protection hidden="1"/>
    </xf>
    <xf numFmtId="49" fontId="15" fillId="6" borderId="16" xfId="0" applyNumberFormat="1" applyFont="1" applyFill="1" applyBorder="1" applyProtection="1">
      <protection hidden="1"/>
    </xf>
    <xf numFmtId="0" fontId="7" fillId="6" borderId="0" xfId="0" applyFont="1" applyFill="1" applyProtection="1">
      <protection hidden="1"/>
    </xf>
    <xf numFmtId="0" fontId="17" fillId="6" borderId="18" xfId="0" applyFont="1" applyFill="1" applyBorder="1" applyAlignment="1" applyProtection="1">
      <alignment vertical="center"/>
      <protection hidden="1"/>
    </xf>
    <xf numFmtId="0" fontId="11" fillId="6" borderId="19" xfId="0" applyFont="1" applyFill="1" applyBorder="1" applyProtection="1"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165" fontId="19" fillId="6" borderId="18" xfId="0" applyNumberFormat="1" applyFont="1" applyFill="1" applyBorder="1" applyAlignment="1" applyProtection="1">
      <alignment horizontal="center" vertical="center"/>
      <protection hidden="1"/>
    </xf>
    <xf numFmtId="0" fontId="12" fillId="6" borderId="16" xfId="0" applyFont="1" applyFill="1" applyBorder="1" applyAlignment="1" applyProtection="1">
      <alignment horizontal="left"/>
      <protection hidden="1"/>
    </xf>
    <xf numFmtId="0" fontId="12" fillId="6" borderId="0" xfId="0" applyFont="1" applyFill="1" applyAlignment="1" applyProtection="1">
      <alignment horizontal="left"/>
      <protection hidden="1"/>
    </xf>
    <xf numFmtId="0" fontId="7" fillId="6" borderId="18" xfId="0" applyFont="1" applyFill="1" applyBorder="1" applyProtection="1">
      <protection hidden="1"/>
    </xf>
    <xf numFmtId="0" fontId="11" fillId="6" borderId="0" xfId="0" applyFont="1" applyFill="1" applyProtection="1">
      <protection hidden="1"/>
    </xf>
    <xf numFmtId="0" fontId="20" fillId="6" borderId="19" xfId="0" applyFont="1" applyFill="1" applyBorder="1" applyAlignment="1" applyProtection="1">
      <alignment horizontal="center" vertical="center"/>
      <protection hidden="1"/>
    </xf>
    <xf numFmtId="49" fontId="11" fillId="0" borderId="0" xfId="0" applyNumberFormat="1" applyFont="1" applyAlignment="1" applyProtection="1">
      <alignment vertical="center"/>
      <protection hidden="1"/>
    </xf>
    <xf numFmtId="49" fontId="11" fillId="6" borderId="16" xfId="0" applyNumberFormat="1" applyFont="1" applyFill="1" applyBorder="1" applyAlignment="1" applyProtection="1">
      <alignment vertical="center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vertical="center"/>
      <protection hidden="1"/>
    </xf>
    <xf numFmtId="0" fontId="12" fillId="0" borderId="24" xfId="0" applyFont="1" applyBorder="1" applyAlignment="1" applyProtection="1">
      <alignment horizontal="center" vertical="center" wrapText="1"/>
      <protection hidden="1"/>
    </xf>
    <xf numFmtId="0" fontId="12" fillId="0" borderId="24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6" borderId="0" xfId="0" applyFont="1" applyFill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21" fillId="6" borderId="18" xfId="0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vertical="center"/>
      <protection hidden="1"/>
    </xf>
    <xf numFmtId="0" fontId="12" fillId="6" borderId="19" xfId="0" applyFont="1" applyFill="1" applyBorder="1" applyAlignment="1" applyProtection="1">
      <alignment horizontal="center" vertical="center"/>
      <protection hidden="1"/>
    </xf>
    <xf numFmtId="0" fontId="12" fillId="0" borderId="25" xfId="0" applyFont="1" applyBorder="1" applyAlignment="1" applyProtection="1">
      <alignment horizontal="center" vertical="center" wrapText="1"/>
      <protection hidden="1"/>
    </xf>
    <xf numFmtId="49" fontId="6" fillId="6" borderId="16" xfId="0" applyNumberFormat="1" applyFont="1" applyFill="1" applyBorder="1" applyProtection="1">
      <protection hidden="1"/>
    </xf>
    <xf numFmtId="0" fontId="7" fillId="0" borderId="16" xfId="0" applyFont="1" applyBorder="1" applyProtection="1">
      <protection hidden="1"/>
    </xf>
    <xf numFmtId="3" fontId="7" fillId="3" borderId="3" xfId="0" applyNumberFormat="1" applyFont="1" applyFill="1" applyBorder="1" applyAlignment="1" applyProtection="1">
      <alignment horizontal="center" vertical="center"/>
      <protection locked="0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Protection="1">
      <protection hidden="1"/>
    </xf>
    <xf numFmtId="0" fontId="7" fillId="0" borderId="0" xfId="0" applyFont="1" applyProtection="1">
      <protection locked="0"/>
    </xf>
    <xf numFmtId="42" fontId="7" fillId="3" borderId="3" xfId="0" applyNumberFormat="1" applyFont="1" applyFill="1" applyBorder="1" applyAlignment="1" applyProtection="1">
      <alignment horizontal="right" vertical="center"/>
      <protection locked="0"/>
    </xf>
    <xf numFmtId="3" fontId="11" fillId="8" borderId="27" xfId="0" applyNumberFormat="1" applyFont="1" applyFill="1" applyBorder="1" applyAlignment="1" applyProtection="1">
      <alignment horizontal="center" vertical="center"/>
      <protection hidden="1"/>
    </xf>
    <xf numFmtId="0" fontId="11" fillId="0" borderId="28" xfId="0" applyFont="1" applyBorder="1" applyProtection="1">
      <protection hidden="1"/>
    </xf>
    <xf numFmtId="0" fontId="6" fillId="0" borderId="28" xfId="0" applyFont="1" applyBorder="1" applyAlignment="1" applyProtection="1">
      <alignment vertical="center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 wrapText="1"/>
      <protection locked="0"/>
    </xf>
    <xf numFmtId="42" fontId="7" fillId="3" borderId="3" xfId="2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Border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3" fontId="7" fillId="0" borderId="0" xfId="0" applyNumberFormat="1" applyFont="1" applyAlignment="1" applyProtection="1">
      <alignment horizontal="center" vertical="center"/>
      <protection hidden="1"/>
    </xf>
    <xf numFmtId="0" fontId="7" fillId="0" borderId="9" xfId="0" applyFont="1" applyBorder="1" applyProtection="1">
      <protection hidden="1"/>
    </xf>
    <xf numFmtId="42" fontId="7" fillId="0" borderId="3" xfId="2" applyNumberFormat="1" applyFont="1" applyFill="1" applyBorder="1" applyAlignment="1" applyProtection="1">
      <alignment vertical="center"/>
      <protection hidden="1"/>
    </xf>
    <xf numFmtId="42" fontId="7" fillId="6" borderId="18" xfId="2" applyNumberFormat="1" applyFont="1" applyFill="1" applyBorder="1" applyAlignment="1" applyProtection="1">
      <alignment vertical="center"/>
      <protection hidden="1"/>
    </xf>
    <xf numFmtId="0" fontId="11" fillId="0" borderId="30" xfId="0" applyFont="1" applyBorder="1" applyProtection="1">
      <protection hidden="1"/>
    </xf>
    <xf numFmtId="49" fontId="22" fillId="0" borderId="0" xfId="0" applyNumberFormat="1" applyFont="1" applyAlignment="1" applyProtection="1">
      <alignment horizontal="center" vertical="center"/>
      <protection hidden="1"/>
    </xf>
    <xf numFmtId="49" fontId="22" fillId="6" borderId="16" xfId="0" applyNumberFormat="1" applyFont="1" applyFill="1" applyBorder="1" applyAlignment="1" applyProtection="1">
      <alignment horizontal="center" vertical="center"/>
      <protection hidden="1"/>
    </xf>
    <xf numFmtId="3" fontId="12" fillId="6" borderId="24" xfId="2" applyNumberFormat="1" applyFont="1" applyFill="1" applyBorder="1" applyAlignment="1" applyProtection="1">
      <alignment horizontal="center" vertical="center"/>
      <protection hidden="1"/>
    </xf>
    <xf numFmtId="4" fontId="12" fillId="6" borderId="24" xfId="2" applyNumberFormat="1" applyFont="1" applyFill="1" applyBorder="1" applyAlignment="1" applyProtection="1">
      <alignment horizontal="center" vertical="center"/>
      <protection hidden="1"/>
    </xf>
    <xf numFmtId="3" fontId="12" fillId="6" borderId="0" xfId="2" applyNumberFormat="1" applyFont="1" applyFill="1" applyBorder="1" applyAlignment="1" applyProtection="1">
      <alignment horizontal="center" vertical="center"/>
      <protection locked="0"/>
    </xf>
    <xf numFmtId="3" fontId="12" fillId="6" borderId="0" xfId="2" applyNumberFormat="1" applyFont="1" applyFill="1" applyBorder="1" applyAlignment="1" applyProtection="1">
      <alignment horizontal="center" vertical="center"/>
      <protection hidden="1"/>
    </xf>
    <xf numFmtId="42" fontId="12" fillId="6" borderId="24" xfId="2" applyNumberFormat="1" applyFont="1" applyFill="1" applyBorder="1" applyAlignment="1" applyProtection="1">
      <alignment horizontal="right" vertical="center"/>
      <protection hidden="1"/>
    </xf>
    <xf numFmtId="42" fontId="12" fillId="6" borderId="18" xfId="2" applyNumberFormat="1" applyFont="1" applyFill="1" applyBorder="1" applyAlignment="1" applyProtection="1">
      <alignment horizontal="right" vertical="center"/>
      <protection hidden="1"/>
    </xf>
    <xf numFmtId="41" fontId="22" fillId="0" borderId="31" xfId="0" applyNumberFormat="1" applyFont="1" applyBorder="1" applyAlignment="1" applyProtection="1">
      <alignment horizontal="right" vertical="center"/>
      <protection hidden="1"/>
    </xf>
    <xf numFmtId="41" fontId="22" fillId="0" borderId="32" xfId="0" applyNumberFormat="1" applyFont="1" applyBorder="1" applyAlignment="1" applyProtection="1">
      <alignment horizontal="right" vertical="center"/>
      <protection hidden="1"/>
    </xf>
    <xf numFmtId="41" fontId="22" fillId="0" borderId="33" xfId="0" applyNumberFormat="1" applyFont="1" applyBorder="1" applyAlignment="1" applyProtection="1">
      <alignment horizontal="right" vertical="center"/>
      <protection hidden="1"/>
    </xf>
    <xf numFmtId="41" fontId="22" fillId="0" borderId="0" xfId="0" applyNumberFormat="1" applyFont="1" applyAlignment="1" applyProtection="1">
      <alignment horizontal="right" vertical="center"/>
      <protection hidden="1"/>
    </xf>
    <xf numFmtId="0" fontId="22" fillId="6" borderId="19" xfId="0" applyFont="1" applyFill="1" applyBorder="1" applyAlignment="1" applyProtection="1">
      <alignment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6" borderId="18" xfId="0" applyFont="1" applyFill="1" applyBorder="1" applyAlignment="1" applyProtection="1">
      <alignment horizontal="center" vertical="center"/>
      <protection hidden="1"/>
    </xf>
    <xf numFmtId="3" fontId="11" fillId="0" borderId="0" xfId="0" applyNumberFormat="1" applyFont="1" applyAlignment="1" applyProtection="1">
      <alignment horizontal="center" vertical="center"/>
      <protection hidden="1"/>
    </xf>
    <xf numFmtId="0" fontId="6" fillId="6" borderId="19" xfId="0" applyFont="1" applyFill="1" applyBorder="1" applyProtection="1">
      <protection hidden="1"/>
    </xf>
    <xf numFmtId="165" fontId="7" fillId="3" borderId="3" xfId="0" applyNumberFormat="1" applyFont="1" applyFill="1" applyBorder="1" applyAlignment="1" applyProtection="1">
      <alignment horizontal="center" vertical="center"/>
      <protection locked="0"/>
    </xf>
    <xf numFmtId="42" fontId="7" fillId="6" borderId="18" xfId="0" applyNumberFormat="1" applyFont="1" applyFill="1" applyBorder="1" applyAlignment="1" applyProtection="1">
      <alignment vertical="center"/>
      <protection hidden="1"/>
    </xf>
    <xf numFmtId="0" fontId="0" fillId="0" borderId="34" xfId="0" applyBorder="1" applyProtection="1">
      <protection hidden="1"/>
    </xf>
    <xf numFmtId="3" fontId="7" fillId="0" borderId="34" xfId="0" applyNumberFormat="1" applyFont="1" applyBorder="1" applyAlignment="1" applyProtection="1">
      <alignment horizontal="right" vertical="center"/>
      <protection hidden="1"/>
    </xf>
    <xf numFmtId="0" fontId="23" fillId="6" borderId="0" xfId="0" applyFont="1" applyFill="1" applyProtection="1">
      <protection hidden="1"/>
    </xf>
    <xf numFmtId="42" fontId="7" fillId="0" borderId="2" xfId="0" applyNumberFormat="1" applyFont="1" applyBorder="1" applyAlignment="1" applyProtection="1">
      <alignment vertical="center"/>
      <protection hidden="1"/>
    </xf>
    <xf numFmtId="0" fontId="12" fillId="0" borderId="35" xfId="0" applyFont="1" applyBorder="1" applyAlignment="1" applyProtection="1">
      <alignment horizontal="center" wrapText="1"/>
      <protection hidden="1"/>
    </xf>
    <xf numFmtId="44" fontId="12" fillId="6" borderId="18" xfId="2" applyFont="1" applyFill="1" applyBorder="1" applyAlignment="1" applyProtection="1">
      <alignment horizontal="right" vertical="center"/>
      <protection hidden="1"/>
    </xf>
    <xf numFmtId="0" fontId="22" fillId="0" borderId="36" xfId="0" applyFont="1" applyBorder="1" applyAlignment="1" applyProtection="1">
      <alignment horizontal="right" vertical="center"/>
      <protection hidden="1"/>
    </xf>
    <xf numFmtId="0" fontId="22" fillId="0" borderId="37" xfId="0" applyFont="1" applyBorder="1" applyAlignment="1" applyProtection="1">
      <alignment horizontal="right" vertical="center"/>
      <protection hidden="1"/>
    </xf>
    <xf numFmtId="0" fontId="22" fillId="0" borderId="38" xfId="0" applyFont="1" applyBorder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right" vertical="center"/>
      <protection hidden="1"/>
    </xf>
    <xf numFmtId="0" fontId="12" fillId="6" borderId="35" xfId="0" applyFont="1" applyFill="1" applyBorder="1" applyAlignment="1" applyProtection="1">
      <alignment horizontal="center" wrapText="1"/>
      <protection hidden="1"/>
    </xf>
    <xf numFmtId="0" fontId="12" fillId="0" borderId="24" xfId="0" applyFont="1" applyBorder="1" applyAlignment="1" applyProtection="1">
      <alignment vertical="center"/>
      <protection hidden="1"/>
    </xf>
    <xf numFmtId="0" fontId="21" fillId="0" borderId="24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Protection="1">
      <protection hidden="1"/>
    </xf>
    <xf numFmtId="0" fontId="6" fillId="0" borderId="0" xfId="0" applyFont="1" applyProtection="1">
      <protection hidden="1"/>
    </xf>
    <xf numFmtId="3" fontId="23" fillId="3" borderId="25" xfId="0" applyNumberFormat="1" applyFont="1" applyFill="1" applyBorder="1" applyAlignment="1" applyProtection="1">
      <alignment horizontal="center" vertical="top" wrapText="1"/>
      <protection locked="0"/>
    </xf>
    <xf numFmtId="3" fontId="23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Border="1" applyProtection="1">
      <protection hidden="1"/>
    </xf>
    <xf numFmtId="44" fontId="7" fillId="0" borderId="39" xfId="2" applyFont="1" applyBorder="1" applyProtection="1">
      <protection hidden="1"/>
    </xf>
    <xf numFmtId="44" fontId="7" fillId="6" borderId="18" xfId="2" applyFont="1" applyFill="1" applyBorder="1" applyProtection="1">
      <protection hidden="1"/>
    </xf>
    <xf numFmtId="3" fontId="12" fillId="6" borderId="24" xfId="0" applyNumberFormat="1" applyFont="1" applyFill="1" applyBorder="1" applyAlignment="1" applyProtection="1">
      <alignment vertical="center"/>
      <protection hidden="1"/>
    </xf>
    <xf numFmtId="3" fontId="12" fillId="6" borderId="0" xfId="0" applyNumberFormat="1" applyFont="1" applyFill="1" applyAlignment="1" applyProtection="1">
      <alignment vertical="center"/>
      <protection hidden="1"/>
    </xf>
    <xf numFmtId="42" fontId="12" fillId="6" borderId="24" xfId="2" applyNumberFormat="1" applyFont="1" applyFill="1" applyBorder="1" applyAlignment="1" applyProtection="1">
      <alignment vertical="center"/>
      <protection hidden="1"/>
    </xf>
    <xf numFmtId="42" fontId="12" fillId="6" borderId="18" xfId="2" applyNumberFormat="1" applyFont="1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49" fontId="24" fillId="0" borderId="0" xfId="0" applyNumberFormat="1" applyFont="1" applyProtection="1">
      <protection hidden="1"/>
    </xf>
    <xf numFmtId="49" fontId="24" fillId="6" borderId="16" xfId="0" applyNumberFormat="1" applyFont="1" applyFill="1" applyBorder="1" applyProtection="1">
      <protection hidden="1"/>
    </xf>
    <xf numFmtId="0" fontId="7" fillId="0" borderId="24" xfId="0" applyFont="1" applyBorder="1" applyProtection="1">
      <protection hidden="1"/>
    </xf>
    <xf numFmtId="44" fontId="7" fillId="0" borderId="2" xfId="2" applyFont="1" applyBorder="1" applyProtection="1">
      <protection hidden="1"/>
    </xf>
    <xf numFmtId="0" fontId="7" fillId="0" borderId="2" xfId="0" applyFont="1" applyBorder="1" applyProtection="1">
      <protection hidden="1"/>
    </xf>
    <xf numFmtId="0" fontId="12" fillId="0" borderId="22" xfId="0" applyFont="1" applyBorder="1" applyAlignment="1" applyProtection="1">
      <alignment horizontal="left" vertical="center"/>
      <protection hidden="1"/>
    </xf>
    <xf numFmtId="0" fontId="12" fillId="0" borderId="24" xfId="0" applyFont="1" applyBorder="1" applyAlignment="1" applyProtection="1">
      <alignment horizontal="left" vertical="center"/>
      <protection hidden="1"/>
    </xf>
    <xf numFmtId="3" fontId="7" fillId="0" borderId="24" xfId="2" applyNumberFormat="1" applyFont="1" applyFill="1" applyBorder="1" applyAlignment="1" applyProtection="1">
      <alignment horizontal="center" vertical="center"/>
      <protection hidden="1"/>
    </xf>
    <xf numFmtId="3" fontId="7" fillId="0" borderId="24" xfId="0" applyNumberFormat="1" applyFont="1" applyBorder="1" applyAlignment="1" applyProtection="1">
      <alignment vertical="center"/>
      <protection hidden="1"/>
    </xf>
    <xf numFmtId="3" fontId="7" fillId="0" borderId="0" xfId="0" applyNumberFormat="1" applyFont="1" applyAlignment="1" applyProtection="1">
      <alignment vertical="center"/>
      <protection hidden="1"/>
    </xf>
    <xf numFmtId="3" fontId="7" fillId="6" borderId="0" xfId="0" applyNumberFormat="1" applyFont="1" applyFill="1" applyAlignment="1" applyProtection="1">
      <alignment vertical="center"/>
      <protection hidden="1"/>
    </xf>
    <xf numFmtId="165" fontId="7" fillId="0" borderId="40" xfId="2" applyNumberFormat="1" applyFont="1" applyFill="1" applyBorder="1" applyAlignment="1" applyProtection="1">
      <alignment vertical="center"/>
      <protection hidden="1"/>
    </xf>
    <xf numFmtId="165" fontId="7" fillId="6" borderId="18" xfId="2" applyNumberFormat="1" applyFont="1" applyFill="1" applyBorder="1" applyAlignment="1" applyProtection="1">
      <alignment vertical="center"/>
      <protection hidden="1"/>
    </xf>
    <xf numFmtId="0" fontId="6" fillId="6" borderId="19" xfId="0" applyFont="1" applyFill="1" applyBorder="1" applyAlignment="1" applyProtection="1">
      <alignment vertical="center"/>
      <protection hidden="1"/>
    </xf>
    <xf numFmtId="0" fontId="12" fillId="0" borderId="16" xfId="0" applyFont="1" applyBorder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65" fontId="7" fillId="3" borderId="3" xfId="0" applyNumberFormat="1" applyFont="1" applyFill="1" applyBorder="1" applyAlignment="1" applyProtection="1">
      <alignment horizontal="right"/>
      <protection locked="0"/>
    </xf>
    <xf numFmtId="0" fontId="12" fillId="0" borderId="16" xfId="0" applyFont="1" applyBorder="1" applyProtection="1">
      <protection hidden="1"/>
    </xf>
    <xf numFmtId="49" fontId="7" fillId="0" borderId="0" xfId="0" applyNumberFormat="1" applyFont="1" applyAlignment="1" applyProtection="1">
      <alignment horizontal="center"/>
      <protection hidden="1"/>
    </xf>
    <xf numFmtId="0" fontId="7" fillId="0" borderId="40" xfId="0" applyFont="1" applyBorder="1" applyProtection="1">
      <protection hidden="1"/>
    </xf>
    <xf numFmtId="0" fontId="12" fillId="6" borderId="41" xfId="0" applyFont="1" applyFill="1" applyBorder="1" applyProtection="1">
      <protection hidden="1"/>
    </xf>
    <xf numFmtId="0" fontId="7" fillId="6" borderId="23" xfId="0" applyFont="1" applyFill="1" applyBorder="1" applyProtection="1">
      <protection hidden="1"/>
    </xf>
    <xf numFmtId="49" fontId="7" fillId="6" borderId="23" xfId="0" applyNumberFormat="1" applyFont="1" applyFill="1" applyBorder="1" applyAlignment="1" applyProtection="1">
      <alignment horizontal="center"/>
      <protection hidden="1"/>
    </xf>
    <xf numFmtId="0" fontId="6" fillId="6" borderId="23" xfId="0" applyFont="1" applyFill="1" applyBorder="1" applyProtection="1">
      <protection hidden="1"/>
    </xf>
    <xf numFmtId="0" fontId="7" fillId="0" borderId="22" xfId="0" applyFont="1" applyBorder="1" applyProtection="1">
      <protection hidden="1"/>
    </xf>
    <xf numFmtId="0" fontId="12" fillId="0" borderId="24" xfId="0" applyFont="1" applyBorder="1" applyAlignment="1" applyProtection="1">
      <alignment horizontal="center"/>
      <protection hidden="1"/>
    </xf>
    <xf numFmtId="0" fontId="6" fillId="6" borderId="0" xfId="0" applyFont="1" applyFill="1" applyProtection="1">
      <protection hidden="1"/>
    </xf>
    <xf numFmtId="0" fontId="0" fillId="0" borderId="19" xfId="0" applyBorder="1" applyAlignment="1" applyProtection="1">
      <alignment wrapText="1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49" fontId="6" fillId="6" borderId="16" xfId="0" applyNumberFormat="1" applyFont="1" applyFill="1" applyBorder="1" applyAlignment="1" applyProtection="1">
      <alignment horizontal="center" vertical="center"/>
      <protection hidden="1"/>
    </xf>
    <xf numFmtId="42" fontId="12" fillId="6" borderId="26" xfId="0" applyNumberFormat="1" applyFont="1" applyFill="1" applyBorder="1" applyAlignment="1" applyProtection="1">
      <alignment horizontal="right" vertical="center"/>
      <protection hidden="1"/>
    </xf>
    <xf numFmtId="0" fontId="7" fillId="0" borderId="39" xfId="0" applyFont="1" applyBorder="1" applyProtection="1">
      <protection hidden="1"/>
    </xf>
    <xf numFmtId="49" fontId="6" fillId="6" borderId="6" xfId="0" applyNumberFormat="1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left" vertical="center"/>
      <protection hidden="1"/>
    </xf>
    <xf numFmtId="0" fontId="12" fillId="0" borderId="34" xfId="0" applyFont="1" applyBorder="1" applyAlignment="1" applyProtection="1">
      <alignment horizontal="left" vertical="center"/>
      <protection hidden="1"/>
    </xf>
    <xf numFmtId="42" fontId="12" fillId="0" borderId="34" xfId="0" applyNumberFormat="1" applyFont="1" applyBorder="1" applyAlignment="1" applyProtection="1">
      <alignment horizontal="right" vertical="center"/>
      <protection hidden="1"/>
    </xf>
    <xf numFmtId="42" fontId="12" fillId="0" borderId="9" xfId="0" applyNumberFormat="1" applyFont="1" applyBorder="1" applyAlignment="1" applyProtection="1">
      <alignment horizontal="right" vertical="center"/>
      <protection hidden="1"/>
    </xf>
    <xf numFmtId="42" fontId="12" fillId="6" borderId="0" xfId="0" applyNumberFormat="1" applyFont="1" applyFill="1" applyAlignment="1" applyProtection="1">
      <alignment horizontal="right" vertical="center"/>
      <protection hidden="1"/>
    </xf>
    <xf numFmtId="49" fontId="6" fillId="6" borderId="20" xfId="0" applyNumberFormat="1" applyFont="1" applyFill="1" applyBorder="1" applyProtection="1">
      <protection hidden="1"/>
    </xf>
    <xf numFmtId="0" fontId="7" fillId="6" borderId="20" xfId="0" applyFont="1" applyFill="1" applyBorder="1" applyProtection="1">
      <protection hidden="1"/>
    </xf>
    <xf numFmtId="0" fontId="7" fillId="6" borderId="12" xfId="0" applyFont="1" applyFill="1" applyBorder="1" applyProtection="1">
      <protection hidden="1"/>
    </xf>
    <xf numFmtId="0" fontId="7" fillId="6" borderId="4" xfId="0" applyFont="1" applyFill="1" applyBorder="1" applyProtection="1">
      <protection hidden="1"/>
    </xf>
    <xf numFmtId="0" fontId="6" fillId="6" borderId="12" xfId="0" applyFont="1" applyFill="1" applyBorder="1" applyProtection="1">
      <protection hidden="1"/>
    </xf>
    <xf numFmtId="0" fontId="6" fillId="6" borderId="4" xfId="0" applyFont="1" applyFill="1" applyBorder="1" applyProtection="1">
      <protection hidden="1"/>
    </xf>
    <xf numFmtId="0" fontId="0" fillId="0" borderId="12" xfId="0" applyBorder="1" applyProtection="1">
      <protection hidden="1"/>
    </xf>
    <xf numFmtId="0" fontId="12" fillId="6" borderId="42" xfId="0" applyFont="1" applyFill="1" applyBorder="1" applyAlignment="1" applyProtection="1">
      <alignment horizontal="center" wrapText="1"/>
      <protection hidden="1"/>
    </xf>
    <xf numFmtId="49" fontId="12" fillId="0" borderId="0" xfId="0" applyNumberFormat="1" applyFont="1" applyProtection="1">
      <protection hidden="1"/>
    </xf>
    <xf numFmtId="42" fontId="7" fillId="0" borderId="0" xfId="0" applyNumberFormat="1" applyFont="1" applyProtection="1">
      <protection hidden="1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/>
    <xf numFmtId="0" fontId="0" fillId="2" borderId="1" xfId="0" applyFill="1" applyBorder="1"/>
    <xf numFmtId="165" fontId="0" fillId="3" borderId="5" xfId="2" applyNumberFormat="1" applyFont="1" applyFill="1" applyBorder="1" applyAlignment="1">
      <alignment vertical="center"/>
    </xf>
    <xf numFmtId="3" fontId="12" fillId="6" borderId="23" xfId="2" applyNumberFormat="1" applyFont="1" applyFill="1" applyBorder="1" applyAlignment="1" applyProtection="1">
      <alignment horizontal="center" vertical="center"/>
      <protection hidden="1"/>
    </xf>
    <xf numFmtId="4" fontId="12" fillId="6" borderId="23" xfId="2" applyNumberFormat="1" applyFont="1" applyFill="1" applyBorder="1" applyAlignment="1" applyProtection="1">
      <alignment horizontal="center" vertical="center"/>
      <protection hidden="1"/>
    </xf>
    <xf numFmtId="3" fontId="12" fillId="6" borderId="34" xfId="2" applyNumberFormat="1" applyFont="1" applyFill="1" applyBorder="1" applyAlignment="1" applyProtection="1">
      <alignment horizontal="center" vertical="center"/>
      <protection locked="0"/>
    </xf>
    <xf numFmtId="3" fontId="12" fillId="6" borderId="34" xfId="2" applyNumberFormat="1" applyFont="1" applyFill="1" applyBorder="1" applyAlignment="1" applyProtection="1">
      <alignment horizontal="center" vertical="center"/>
      <protection hidden="1"/>
    </xf>
    <xf numFmtId="42" fontId="12" fillId="6" borderId="23" xfId="2" applyNumberFormat="1" applyFont="1" applyFill="1" applyBorder="1" applyAlignment="1" applyProtection="1">
      <alignment horizontal="right" vertical="center"/>
      <protection hidden="1"/>
    </xf>
    <xf numFmtId="0" fontId="21" fillId="6" borderId="18" xfId="0" applyFont="1" applyFill="1" applyBorder="1" applyAlignment="1" applyProtection="1">
      <alignment horizontal="center"/>
      <protection hidden="1"/>
    </xf>
    <xf numFmtId="0" fontId="23" fillId="6" borderId="18" xfId="0" applyFont="1" applyFill="1" applyBorder="1" applyAlignment="1" applyProtection="1">
      <alignment vertical="center"/>
      <protection hidden="1"/>
    </xf>
    <xf numFmtId="3" fontId="26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vertical="center" wrapText="1"/>
    </xf>
    <xf numFmtId="0" fontId="0" fillId="4" borderId="39" xfId="0" applyFill="1" applyBorder="1"/>
    <xf numFmtId="1" fontId="0" fillId="2" borderId="1" xfId="0" applyNumberFormat="1" applyFill="1" applyBorder="1" applyAlignment="1">
      <alignment vertical="center"/>
    </xf>
    <xf numFmtId="0" fontId="28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horizontal="left" vertical="center"/>
      <protection hidden="1"/>
    </xf>
    <xf numFmtId="0" fontId="29" fillId="0" borderId="0" xfId="0" applyFont="1" applyAlignment="1">
      <alignment wrapText="1"/>
    </xf>
    <xf numFmtId="0" fontId="29" fillId="0" borderId="0" xfId="0" applyFont="1" applyProtection="1">
      <protection hidden="1"/>
    </xf>
    <xf numFmtId="165" fontId="0" fillId="3" borderId="26" xfId="2" applyNumberFormat="1" applyFont="1" applyFill="1" applyBorder="1"/>
    <xf numFmtId="165" fontId="0" fillId="3" borderId="23" xfId="2" applyNumberFormat="1" applyFont="1" applyFill="1" applyBorder="1"/>
    <xf numFmtId="1" fontId="3" fillId="0" borderId="0" xfId="0" applyNumberFormat="1" applyFont="1" applyAlignment="1">
      <alignment vertical="center" wrapText="1"/>
    </xf>
    <xf numFmtId="1" fontId="0" fillId="0" borderId="0" xfId="0" applyNumberFormat="1" applyAlignment="1">
      <alignment vertical="center" wrapText="1"/>
    </xf>
    <xf numFmtId="164" fontId="0" fillId="4" borderId="3" xfId="2" applyNumberFormat="1" applyFont="1" applyFill="1" applyBorder="1" applyAlignment="1">
      <alignment horizontal="left" vertical="center" wrapText="1"/>
    </xf>
    <xf numFmtId="0" fontId="0" fillId="0" borderId="3" xfId="0" quotePrefix="1" applyBorder="1" applyAlignment="1">
      <alignment vertical="center" wrapText="1"/>
    </xf>
    <xf numFmtId="1" fontId="0" fillId="0" borderId="3" xfId="0" applyNumberForma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165" fontId="0" fillId="3" borderId="43" xfId="2" applyNumberFormat="1" applyFont="1" applyFill="1" applyBorder="1"/>
    <xf numFmtId="0" fontId="0" fillId="0" borderId="44" xfId="0" applyBorder="1" applyAlignment="1">
      <alignment vertical="center" wrapText="1"/>
    </xf>
    <xf numFmtId="0" fontId="7" fillId="0" borderId="34" xfId="0" applyFont="1" applyBorder="1" applyProtection="1">
      <protection hidden="1"/>
    </xf>
    <xf numFmtId="0" fontId="0" fillId="0" borderId="45" xfId="0" applyBorder="1"/>
    <xf numFmtId="6" fontId="0" fillId="3" borderId="9" xfId="0" applyNumberFormat="1" applyFill="1" applyBorder="1" applyAlignment="1">
      <alignment vertical="center" wrapText="1"/>
    </xf>
    <xf numFmtId="6" fontId="0" fillId="3" borderId="5" xfId="0" applyNumberFormat="1" applyFill="1" applyBorder="1" applyAlignment="1">
      <alignment vertical="center" wrapText="1"/>
    </xf>
    <xf numFmtId="165" fontId="0" fillId="3" borderId="5" xfId="1" applyNumberFormat="1" applyFont="1" applyFill="1" applyBorder="1" applyAlignment="1">
      <alignment vertical="center" wrapText="1"/>
    </xf>
    <xf numFmtId="3" fontId="11" fillId="8" borderId="36" xfId="0" applyNumberFormat="1" applyFont="1" applyFill="1" applyBorder="1" applyAlignment="1" applyProtection="1">
      <alignment horizontal="center" vertical="center"/>
      <protection hidden="1"/>
    </xf>
    <xf numFmtId="0" fontId="11" fillId="0" borderId="37" xfId="0" applyFont="1" applyBorder="1" applyProtection="1">
      <protection hidden="1"/>
    </xf>
    <xf numFmtId="0" fontId="6" fillId="0" borderId="37" xfId="0" applyFont="1" applyBorder="1" applyAlignment="1" applyProtection="1">
      <alignment vertical="center"/>
      <protection hidden="1"/>
    </xf>
    <xf numFmtId="0" fontId="6" fillId="0" borderId="38" xfId="0" applyFont="1" applyBorder="1" applyAlignment="1" applyProtection="1">
      <alignment vertical="center"/>
      <protection hidden="1"/>
    </xf>
    <xf numFmtId="41" fontId="22" fillId="0" borderId="36" xfId="0" applyNumberFormat="1" applyFont="1" applyBorder="1" applyAlignment="1" applyProtection="1">
      <alignment horizontal="right" vertical="center"/>
      <protection hidden="1"/>
    </xf>
    <xf numFmtId="0" fontId="7" fillId="0" borderId="46" xfId="0" applyFont="1" applyBorder="1" applyProtection="1">
      <protection hidden="1"/>
    </xf>
    <xf numFmtId="3" fontId="7" fillId="0" borderId="46" xfId="0" applyNumberFormat="1" applyFont="1" applyBorder="1" applyAlignment="1" applyProtection="1">
      <alignment vertical="center"/>
      <protection hidden="1"/>
    </xf>
    <xf numFmtId="0" fontId="0" fillId="0" borderId="47" xfId="0" applyBorder="1" applyAlignment="1">
      <alignment horizontal="center" vertical="center"/>
    </xf>
    <xf numFmtId="1" fontId="0" fillId="3" borderId="46" xfId="0" applyNumberFormat="1" applyFill="1" applyBorder="1" applyAlignment="1">
      <alignment vertical="center" wrapText="1"/>
    </xf>
    <xf numFmtId="165" fontId="0" fillId="3" borderId="46" xfId="2" applyNumberFormat="1" applyFont="1" applyFill="1" applyBorder="1"/>
    <xf numFmtId="0" fontId="21" fillId="0" borderId="46" xfId="0" applyFont="1" applyBorder="1" applyAlignment="1" applyProtection="1">
      <alignment horizontal="center" vertical="center"/>
      <protection hidden="1"/>
    </xf>
    <xf numFmtId="165" fontId="0" fillId="9" borderId="6" xfId="2" applyNumberFormat="1" applyFont="1" applyFill="1" applyBorder="1"/>
    <xf numFmtId="0" fontId="0" fillId="0" borderId="48" xfId="0" applyBorder="1"/>
    <xf numFmtId="165" fontId="0" fillId="2" borderId="1" xfId="0" applyNumberFormat="1" applyFill="1" applyBorder="1" applyAlignment="1">
      <alignment vertical="center" wrapText="1"/>
    </xf>
    <xf numFmtId="165" fontId="0" fillId="9" borderId="49" xfId="2" applyNumberFormat="1" applyFont="1" applyFill="1" applyBorder="1"/>
    <xf numFmtId="0" fontId="10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0" fillId="0" borderId="50" xfId="0" applyBorder="1"/>
    <xf numFmtId="0" fontId="0" fillId="0" borderId="7" xfId="0" quotePrefix="1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 wrapText="1"/>
    </xf>
    <xf numFmtId="1" fontId="0" fillId="0" borderId="40" xfId="0" applyNumberFormat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" fillId="0" borderId="12" xfId="4" applyBorder="1" applyAlignment="1" applyProtection="1">
      <alignment horizontal="right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7" fillId="5" borderId="0" xfId="0" applyFont="1" applyFill="1" applyAlignment="1" applyProtection="1">
      <alignment horizontal="center" vertical="center" wrapText="1"/>
      <protection locked="0" hidden="1"/>
    </xf>
    <xf numFmtId="0" fontId="7" fillId="6" borderId="0" xfId="0" applyFont="1" applyFill="1" applyAlignment="1" applyProtection="1">
      <alignment horizontal="center" vertical="center" wrapText="1"/>
      <protection hidden="1"/>
    </xf>
    <xf numFmtId="0" fontId="0" fillId="6" borderId="0" xfId="0" applyFill="1" applyAlignment="1" applyProtection="1">
      <alignment horizontal="center" vertical="center" wrapText="1"/>
      <protection hidden="1"/>
    </xf>
    <xf numFmtId="167" fontId="12" fillId="0" borderId="23" xfId="0" applyNumberFormat="1" applyFont="1" applyBorder="1" applyAlignment="1" applyProtection="1">
      <alignment vertical="center" wrapText="1"/>
      <protection hidden="1"/>
    </xf>
    <xf numFmtId="0" fontId="0" fillId="0" borderId="23" xfId="0" applyBorder="1" applyAlignment="1" applyProtection="1">
      <alignment vertical="center" wrapText="1"/>
      <protection hidden="1"/>
    </xf>
    <xf numFmtId="0" fontId="7" fillId="5" borderId="0" xfId="0" applyFont="1" applyFill="1" applyAlignment="1" applyProtection="1">
      <alignment horizontal="center" vertical="center"/>
      <protection locked="0" hidden="1"/>
    </xf>
    <xf numFmtId="166" fontId="7" fillId="6" borderId="0" xfId="0" applyNumberFormat="1" applyFont="1" applyFill="1" applyAlignment="1" applyProtection="1">
      <alignment horizontal="center" vertical="center" wrapText="1"/>
      <protection hidden="1"/>
    </xf>
    <xf numFmtId="166" fontId="0" fillId="6" borderId="0" xfId="0" applyNumberForma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7" fillId="7" borderId="0" xfId="0" applyFont="1" applyFill="1" applyAlignment="1" applyProtection="1">
      <alignment horizontal="center" vertical="center" wrapText="1"/>
      <protection locked="0" hidden="1"/>
    </xf>
    <xf numFmtId="0" fontId="0" fillId="7" borderId="0" xfId="0" applyFill="1" applyAlignment="1" applyProtection="1">
      <alignment horizontal="center" vertical="center" wrapText="1"/>
      <protection locked="0" hidden="1"/>
    </xf>
    <xf numFmtId="0" fontId="16" fillId="6" borderId="14" xfId="0" applyFont="1" applyFill="1" applyBorder="1" applyAlignment="1" applyProtection="1">
      <alignment vertical="center"/>
      <protection hidden="1"/>
    </xf>
    <xf numFmtId="0" fontId="12" fillId="6" borderId="10" xfId="0" applyFont="1" applyFill="1" applyBorder="1" applyAlignment="1" applyProtection="1">
      <alignment horizontal="center" wrapText="1"/>
      <protection hidden="1"/>
    </xf>
    <xf numFmtId="0" fontId="0" fillId="0" borderId="19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2" fillId="5" borderId="13" xfId="0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/>
    <xf numFmtId="0" fontId="0" fillId="0" borderId="10" xfId="0" applyBorder="1" applyAlignment="1"/>
    <xf numFmtId="0" fontId="0" fillId="0" borderId="20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12" fillId="5" borderId="17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20" xfId="0" applyFont="1" applyBorder="1" applyAlignment="1" applyProtection="1">
      <alignment horizontal="center" vertical="center" wrapText="1"/>
      <protection hidden="1"/>
    </xf>
    <xf numFmtId="0" fontId="7" fillId="3" borderId="26" xfId="0" applyFont="1" applyFill="1" applyBorder="1" applyAlignment="1" applyProtection="1">
      <alignment horizontal="left" vertical="center"/>
      <protection locked="0"/>
    </xf>
    <xf numFmtId="0" fontId="7" fillId="3" borderId="2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26" xfId="0" applyFont="1" applyFill="1" applyBorder="1" applyAlignment="1" applyProtection="1">
      <protection locked="0"/>
    </xf>
    <xf numFmtId="0" fontId="7" fillId="3" borderId="23" xfId="0" applyFont="1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12" fillId="6" borderId="41" xfId="0" applyFont="1" applyFill="1" applyBorder="1" applyAlignment="1" applyProtection="1">
      <alignment horizontal="left" vertical="center"/>
      <protection hidden="1"/>
    </xf>
    <xf numFmtId="0" fontId="12" fillId="6" borderId="23" xfId="0" applyFont="1" applyFill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7" fillId="3" borderId="26" xfId="0" applyFont="1" applyFill="1" applyBorder="1" applyAlignment="1" applyProtection="1">
      <alignment horizontal="left"/>
      <protection locked="0"/>
    </xf>
    <xf numFmtId="0" fontId="7" fillId="3" borderId="23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12" fillId="6" borderId="22" xfId="0" applyFont="1" applyFill="1" applyBorder="1" applyAlignment="1" applyProtection="1">
      <alignment horizontal="left" vertical="center"/>
      <protection hidden="1"/>
    </xf>
    <xf numFmtId="0" fontId="12" fillId="6" borderId="24" xfId="0" applyFont="1" applyFill="1" applyBorder="1" applyAlignment="1" applyProtection="1">
      <alignment horizontal="left" vertical="center"/>
      <protection hidden="1"/>
    </xf>
    <xf numFmtId="0" fontId="7" fillId="3" borderId="3" xfId="0" applyFont="1" applyFill="1" applyBorder="1" applyAlignment="1" applyProtection="1">
      <protection locked="0" hidden="1"/>
    </xf>
    <xf numFmtId="0" fontId="0" fillId="3" borderId="3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7" fillId="0" borderId="34" xfId="0" applyFont="1" applyBorder="1" applyAlignment="1" applyProtection="1">
      <protection hidden="1"/>
    </xf>
    <xf numFmtId="0" fontId="7" fillId="3" borderId="3" xfId="0" applyFont="1" applyFill="1" applyBorder="1" applyAlignment="1" applyProtection="1">
      <alignment vertical="center"/>
      <protection locked="0" hidden="1"/>
    </xf>
    <xf numFmtId="0" fontId="0" fillId="3" borderId="3" xfId="0" applyFill="1" applyBorder="1" applyAlignment="1" applyProtection="1">
      <alignment vertical="center"/>
      <protection locked="0"/>
    </xf>
    <xf numFmtId="10" fontId="12" fillId="3" borderId="26" xfId="0" applyNumberFormat="1" applyFont="1" applyFill="1" applyBorder="1" applyAlignment="1" applyProtection="1">
      <alignment horizontal="center"/>
      <protection locked="0"/>
    </xf>
    <xf numFmtId="10" fontId="12" fillId="3" borderId="5" xfId="0" applyNumberFormat="1" applyFont="1" applyFill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left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</cellXfs>
  <cellStyles count="5">
    <cellStyle name="Currency" xfId="1" builtinId="4"/>
    <cellStyle name="Currency 3 2" xfId="2" xr:uid="{7BB14214-F13B-4577-AEBC-42BE27C8ED92}"/>
    <cellStyle name="Hyperlink" xfId="4" builtinId="8"/>
    <cellStyle name="Normal" xfId="0" builtinId="0"/>
    <cellStyle name="Percent 3 2" xfId="3" xr:uid="{D12BCF18-FA27-4C51-B28A-33B36492B090}"/>
  </cellStyles>
  <dxfs count="1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8F97D-EF20-4E45-9616-E1FCB7E54522}">
  <sheetPr>
    <tabColor rgb="FFFF0000"/>
  </sheetPr>
  <dimension ref="A1:F24"/>
  <sheetViews>
    <sheetView showGridLines="0" zoomScale="90" zoomScaleNormal="90" workbookViewId="0"/>
  </sheetViews>
  <sheetFormatPr defaultRowHeight="15" x14ac:dyDescent="0.25"/>
  <cols>
    <col min="1" max="1" width="23.140625" customWidth="1"/>
    <col min="2" max="2" width="36.85546875" style="4" customWidth="1"/>
    <col min="3" max="3" width="17.7109375" customWidth="1"/>
    <col min="4" max="4" width="19.28515625" style="5" customWidth="1"/>
    <col min="5" max="5" width="22.7109375" style="205" customWidth="1"/>
  </cols>
  <sheetData>
    <row r="1" spans="1:6" s="1" customFormat="1" ht="18.75" x14ac:dyDescent="0.3">
      <c r="A1" s="1" t="s">
        <v>0</v>
      </c>
      <c r="B1" s="2"/>
      <c r="D1" s="3"/>
      <c r="E1" s="204"/>
    </row>
    <row r="2" spans="1:6" s="1" customFormat="1" ht="18.75" x14ac:dyDescent="0.3">
      <c r="A2" s="1" t="s">
        <v>1</v>
      </c>
      <c r="B2" s="2"/>
      <c r="D2" s="3"/>
      <c r="E2" s="204"/>
    </row>
    <row r="3" spans="1:6" ht="15.75" thickBot="1" x14ac:dyDescent="0.3"/>
    <row r="4" spans="1:6" ht="15.75" thickBot="1" x14ac:dyDescent="0.3">
      <c r="A4" s="229" t="s">
        <v>2</v>
      </c>
      <c r="B4" s="230"/>
    </row>
    <row r="5" spans="1:6" x14ac:dyDescent="0.25">
      <c r="A5" s="213" t="s">
        <v>3</v>
      </c>
      <c r="B5" s="214">
        <v>200</v>
      </c>
    </row>
    <row r="6" spans="1:6" x14ac:dyDescent="0.25">
      <c r="A6" s="213" t="s">
        <v>4</v>
      </c>
      <c r="B6" s="215">
        <v>1000</v>
      </c>
    </row>
    <row r="7" spans="1:6" x14ac:dyDescent="0.25">
      <c r="A7" s="213" t="s">
        <v>5</v>
      </c>
      <c r="B7" s="225">
        <v>5</v>
      </c>
    </row>
    <row r="8" spans="1:6" x14ac:dyDescent="0.25">
      <c r="A8" s="213" t="s">
        <v>6</v>
      </c>
      <c r="B8" s="216">
        <v>500</v>
      </c>
    </row>
    <row r="10" spans="1:6" ht="15.75" thickBot="1" x14ac:dyDescent="0.3">
      <c r="A10" s="6" t="s">
        <v>7</v>
      </c>
      <c r="B10" s="7" t="s">
        <v>8</v>
      </c>
      <c r="C10" s="6" t="s">
        <v>9</v>
      </c>
      <c r="D10" s="8" t="s">
        <v>10</v>
      </c>
      <c r="E10" s="206" t="s">
        <v>11</v>
      </c>
    </row>
    <row r="11" spans="1:6" ht="21" customHeight="1" thickBot="1" x14ac:dyDescent="0.3">
      <c r="A11" s="237" t="s">
        <v>12</v>
      </c>
      <c r="B11" s="211" t="s">
        <v>13</v>
      </c>
      <c r="C11" s="13"/>
      <c r="D11" s="11">
        <f>C11</f>
        <v>0</v>
      </c>
      <c r="E11" s="239" t="s">
        <v>14</v>
      </c>
      <c r="F11" s="10"/>
    </row>
    <row r="12" spans="1:6" ht="22.9" customHeight="1" thickBot="1" x14ac:dyDescent="0.3">
      <c r="A12" s="238"/>
      <c r="B12" s="209" t="s">
        <v>15</v>
      </c>
      <c r="C12" s="13"/>
      <c r="D12" s="226">
        <f>C12</f>
        <v>0</v>
      </c>
      <c r="E12" s="240"/>
      <c r="F12" s="10"/>
    </row>
    <row r="13" spans="1:6" ht="15.75" thickBot="1" x14ac:dyDescent="0.3">
      <c r="A13" s="6" t="s">
        <v>16</v>
      </c>
      <c r="B13" s="7" t="s">
        <v>8</v>
      </c>
      <c r="C13" s="195" t="s">
        <v>9</v>
      </c>
      <c r="D13" s="8" t="s">
        <v>10</v>
      </c>
      <c r="E13" s="206" t="s">
        <v>11</v>
      </c>
    </row>
    <row r="14" spans="1:6" ht="45.75" thickBot="1" x14ac:dyDescent="0.3">
      <c r="B14" s="194" t="s">
        <v>17</v>
      </c>
      <c r="C14" s="184"/>
      <c r="D14" s="228"/>
      <c r="E14" s="9" t="s">
        <v>18</v>
      </c>
      <c r="F14" s="10"/>
    </row>
    <row r="15" spans="1:6" ht="15.75" thickBot="1" x14ac:dyDescent="0.3">
      <c r="B15" s="194" t="s">
        <v>19</v>
      </c>
      <c r="C15" s="231"/>
      <c r="D15" s="202">
        <f>SummerPDEducators*SummerPDCost</f>
        <v>0</v>
      </c>
      <c r="E15" s="207" t="s">
        <v>20</v>
      </c>
      <c r="F15" s="10"/>
    </row>
    <row r="16" spans="1:6" ht="45.75" thickBot="1" x14ac:dyDescent="0.3">
      <c r="B16" s="9" t="s">
        <v>21</v>
      </c>
      <c r="C16" s="184"/>
      <c r="D16" s="203">
        <f>EligibleStipendTeachers*StipendRate*SummerPDDays</f>
        <v>0</v>
      </c>
      <c r="E16" s="9" t="s">
        <v>22</v>
      </c>
      <c r="F16" s="10"/>
    </row>
    <row r="17" spans="1:6" ht="30" x14ac:dyDescent="0.25">
      <c r="A17" s="224" t="s">
        <v>23</v>
      </c>
      <c r="B17" s="194" t="s">
        <v>24</v>
      </c>
      <c r="C17" s="13"/>
      <c r="D17" s="203">
        <f>C17</f>
        <v>0</v>
      </c>
      <c r="E17" s="207" t="s">
        <v>25</v>
      </c>
      <c r="F17" s="10"/>
    </row>
    <row r="18" spans="1:6" x14ac:dyDescent="0.25">
      <c r="A18" s="6" t="s">
        <v>26</v>
      </c>
      <c r="B18" s="7" t="s">
        <v>8</v>
      </c>
      <c r="C18" s="6" t="s">
        <v>9</v>
      </c>
      <c r="D18" s="8" t="s">
        <v>10</v>
      </c>
      <c r="E18" s="206" t="s">
        <v>11</v>
      </c>
      <c r="F18" s="12"/>
    </row>
    <row r="19" spans="1:6" s="183" customFormat="1" ht="33" customHeight="1" thickBot="1" x14ac:dyDescent="0.3">
      <c r="A19" s="182"/>
      <c r="B19" s="241" t="s">
        <v>27</v>
      </c>
      <c r="C19" s="242"/>
      <c r="D19" s="242"/>
      <c r="E19" s="243"/>
      <c r="F19" s="12"/>
    </row>
    <row r="20" spans="1:6" ht="45" x14ac:dyDescent="0.25">
      <c r="A20" s="200"/>
      <c r="B20" s="209" t="s">
        <v>28</v>
      </c>
      <c r="C20" s="184"/>
      <c r="D20" s="210">
        <f>2*FollowUpPDTeachers*StipendRate</f>
        <v>0</v>
      </c>
      <c r="E20" s="208" t="s">
        <v>29</v>
      </c>
      <c r="F20" s="10"/>
    </row>
    <row r="21" spans="1:6" ht="30" x14ac:dyDescent="0.25">
      <c r="A21" s="224" t="s">
        <v>23</v>
      </c>
      <c r="B21" s="194" t="s">
        <v>30</v>
      </c>
      <c r="C21" s="13"/>
      <c r="D21" s="11">
        <f>C21</f>
        <v>0</v>
      </c>
      <c r="E21" s="9" t="s">
        <v>25</v>
      </c>
      <c r="F21" s="10"/>
    </row>
    <row r="22" spans="1:6" ht="15.75" thickBot="1" x14ac:dyDescent="0.3">
      <c r="A22" s="6" t="s">
        <v>31</v>
      </c>
      <c r="B22" s="7" t="s">
        <v>8</v>
      </c>
      <c r="C22" s="6" t="s">
        <v>9</v>
      </c>
      <c r="D22" s="8" t="s">
        <v>10</v>
      </c>
      <c r="E22" s="206" t="s">
        <v>11</v>
      </c>
      <c r="F22" s="12"/>
    </row>
    <row r="23" spans="1:6" ht="105.75" thickBot="1" x14ac:dyDescent="0.3">
      <c r="A23" s="236"/>
      <c r="B23" s="194" t="s">
        <v>32</v>
      </c>
      <c r="C23" s="196"/>
      <c r="D23" s="185">
        <f>TeacherDevices*500</f>
        <v>0</v>
      </c>
      <c r="E23" s="208" t="s">
        <v>33</v>
      </c>
      <c r="F23" s="12"/>
    </row>
    <row r="24" spans="1:6" x14ac:dyDescent="0.25">
      <c r="C24" s="7" t="s">
        <v>34</v>
      </c>
      <c r="D24" s="14">
        <f>ROUND(SUM(D11:D23),1)</f>
        <v>0</v>
      </c>
    </row>
  </sheetData>
  <mergeCells count="3">
    <mergeCell ref="A11:A12"/>
    <mergeCell ref="E11:E12"/>
    <mergeCell ref="B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E8C2-67E8-4D8B-81F5-428C0EE86CB5}">
  <sheetPr>
    <tabColor theme="2" tint="-9.9978637043366805E-2"/>
  </sheetPr>
  <dimension ref="A1:AB68"/>
  <sheetViews>
    <sheetView tabSelected="1" workbookViewId="0"/>
  </sheetViews>
  <sheetFormatPr defaultColWidth="9.140625" defaultRowHeight="15" x14ac:dyDescent="0.25"/>
  <cols>
    <col min="1" max="1" width="4" style="18" customWidth="1"/>
    <col min="2" max="2" width="1.42578125" style="18" customWidth="1"/>
    <col min="3" max="3" width="3.85546875" style="18" customWidth="1"/>
    <col min="4" max="4" width="2.85546875" style="18" customWidth="1"/>
    <col min="5" max="5" width="3" style="18" customWidth="1"/>
    <col min="6" max="6" width="15.42578125" style="18" customWidth="1"/>
    <col min="7" max="7" width="17.85546875" style="18" customWidth="1"/>
    <col min="8" max="8" width="4.85546875" style="18" customWidth="1"/>
    <col min="9" max="9" width="9.85546875" style="18" customWidth="1"/>
    <col min="10" max="10" width="8.5703125" style="18" customWidth="1"/>
    <col min="11" max="11" width="6.85546875" style="18" customWidth="1"/>
    <col min="12" max="14" width="6.85546875" style="18" hidden="1" customWidth="1"/>
    <col min="15" max="15" width="2.42578125" style="18" customWidth="1"/>
    <col min="16" max="16" width="12.5703125" style="18" customWidth="1"/>
    <col min="17" max="17" width="2.140625" style="18" customWidth="1"/>
    <col min="18" max="26" width="13.140625" style="18" hidden="1" customWidth="1"/>
    <col min="27" max="27" width="28.42578125" style="19" customWidth="1"/>
    <col min="28" max="16384" width="9.140625" style="18"/>
  </cols>
  <sheetData>
    <row r="1" spans="1:27" ht="6" customHeight="1" thickBot="1" x14ac:dyDescent="0.3">
      <c r="A1" s="15"/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44"/>
      <c r="T1" s="244"/>
      <c r="U1" s="244"/>
      <c r="V1" s="244"/>
      <c r="W1" s="244"/>
      <c r="X1" s="244"/>
      <c r="Y1" s="17"/>
    </row>
    <row r="2" spans="1:27" ht="8.25" customHeight="1" x14ac:dyDescent="0.25">
      <c r="A2" s="20"/>
      <c r="B2" s="20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1"/>
      <c r="U2" s="21"/>
      <c r="V2" s="21"/>
      <c r="W2" s="21"/>
      <c r="X2" s="21"/>
      <c r="Y2" s="21"/>
    </row>
    <row r="3" spans="1:27" ht="30.6" customHeight="1" x14ac:dyDescent="0.25">
      <c r="A3" s="20"/>
      <c r="B3" s="20"/>
      <c r="C3" s="232"/>
      <c r="D3" s="232"/>
      <c r="E3" s="232"/>
      <c r="F3" s="296" t="s">
        <v>35</v>
      </c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1"/>
      <c r="U3" s="21"/>
      <c r="V3" s="21"/>
      <c r="W3" s="21"/>
      <c r="X3" s="21"/>
      <c r="Y3" s="21"/>
    </row>
    <row r="4" spans="1:27" ht="26.25" customHeight="1" x14ac:dyDescent="0.25">
      <c r="A4" s="20"/>
      <c r="B4" s="246" t="s">
        <v>36</v>
      </c>
      <c r="C4" s="247"/>
      <c r="D4" s="247"/>
      <c r="E4" s="247"/>
      <c r="F4" s="248"/>
      <c r="G4" s="248"/>
      <c r="H4" s="22"/>
      <c r="I4" s="233" t="s">
        <v>37</v>
      </c>
      <c r="J4" s="232"/>
      <c r="K4" s="248"/>
      <c r="L4" s="248"/>
      <c r="M4" s="248"/>
      <c r="N4" s="248"/>
      <c r="O4" s="248"/>
      <c r="P4" s="248"/>
      <c r="R4" s="249"/>
      <c r="S4" s="250"/>
      <c r="T4" s="21"/>
      <c r="U4" s="21"/>
      <c r="V4" s="21"/>
      <c r="W4" s="21"/>
      <c r="X4" s="21"/>
      <c r="Y4" s="21"/>
    </row>
    <row r="5" spans="1:27" ht="14.45" customHeight="1" x14ac:dyDescent="0.25">
      <c r="A5" s="20"/>
      <c r="B5" s="20"/>
      <c r="C5" s="23"/>
      <c r="D5" s="23"/>
      <c r="E5" s="23"/>
      <c r="F5" s="197" t="s">
        <v>38</v>
      </c>
      <c r="G5" s="24"/>
      <c r="H5" s="24"/>
      <c r="I5" s="233"/>
      <c r="J5" s="198"/>
      <c r="K5" s="199" t="s">
        <v>39</v>
      </c>
      <c r="L5" s="24"/>
      <c r="M5" s="24"/>
      <c r="N5" s="24"/>
      <c r="O5" s="25"/>
      <c r="S5" s="232"/>
      <c r="T5" s="21"/>
      <c r="U5" s="21"/>
      <c r="V5" s="21"/>
      <c r="W5" s="21"/>
      <c r="X5" s="21"/>
      <c r="Y5" s="21"/>
    </row>
    <row r="6" spans="1:27" ht="7.35" customHeight="1" x14ac:dyDescent="0.25">
      <c r="A6" s="20"/>
      <c r="B6" s="20"/>
      <c r="C6" s="23"/>
      <c r="D6" s="23"/>
      <c r="E6" s="23"/>
      <c r="F6" s="24"/>
      <c r="G6" s="24"/>
      <c r="H6" s="24"/>
      <c r="I6" s="233"/>
      <c r="J6" s="232"/>
      <c r="K6" s="24"/>
      <c r="L6" s="24"/>
      <c r="M6" s="24"/>
      <c r="N6" s="24"/>
      <c r="O6" s="25"/>
      <c r="S6" s="232"/>
      <c r="T6" s="21"/>
      <c r="U6" s="21"/>
      <c r="V6" s="21"/>
      <c r="W6" s="21"/>
      <c r="X6" s="21"/>
      <c r="Y6" s="21"/>
    </row>
    <row r="7" spans="1:27" ht="28.5" customHeight="1" x14ac:dyDescent="0.25">
      <c r="A7" s="20"/>
      <c r="B7" s="246" t="s">
        <v>40</v>
      </c>
      <c r="C7" s="247"/>
      <c r="D7" s="247"/>
      <c r="E7" s="247"/>
      <c r="F7" s="26">
        <v>2023</v>
      </c>
      <c r="G7" s="24"/>
      <c r="H7" s="24"/>
      <c r="I7" s="233" t="s">
        <v>41</v>
      </c>
      <c r="J7" s="27"/>
      <c r="K7" s="253" t="s">
        <v>42</v>
      </c>
      <c r="L7" s="253"/>
      <c r="M7" s="253"/>
      <c r="N7" s="253"/>
      <c r="O7" s="253"/>
      <c r="P7" s="253"/>
      <c r="R7" s="254"/>
      <c r="S7" s="255"/>
      <c r="T7" s="21"/>
      <c r="U7" s="21"/>
      <c r="V7" s="21"/>
      <c r="W7" s="21"/>
      <c r="X7" s="21"/>
      <c r="Y7" s="21"/>
    </row>
    <row r="8" spans="1:27" ht="6.75" customHeight="1" x14ac:dyDescent="0.25">
      <c r="A8" s="20"/>
      <c r="B8" s="20"/>
      <c r="C8" s="25"/>
      <c r="D8" s="25"/>
      <c r="E8" s="25"/>
      <c r="F8" s="25"/>
      <c r="G8" s="25"/>
      <c r="H8" s="25"/>
      <c r="I8" s="233"/>
      <c r="J8" s="27"/>
      <c r="K8" s="28"/>
      <c r="L8" s="25"/>
      <c r="M8" s="25"/>
      <c r="N8" s="25"/>
      <c r="O8" s="25"/>
      <c r="S8" s="232"/>
      <c r="T8" s="21"/>
      <c r="U8" s="21"/>
      <c r="V8" s="21"/>
      <c r="W8" s="21"/>
      <c r="X8" s="21"/>
      <c r="Y8" s="21"/>
    </row>
    <row r="9" spans="1:27" ht="28.5" customHeight="1" x14ac:dyDescent="0.25">
      <c r="A9" s="20"/>
      <c r="B9" s="246"/>
      <c r="C9" s="247"/>
      <c r="D9" s="247"/>
      <c r="E9" s="247"/>
      <c r="F9" s="25"/>
      <c r="G9" s="25"/>
      <c r="H9" s="25"/>
      <c r="I9" s="233" t="s">
        <v>43</v>
      </c>
      <c r="J9" s="232"/>
      <c r="K9" s="248" t="s">
        <v>44</v>
      </c>
      <c r="L9" s="248"/>
      <c r="M9" s="248"/>
      <c r="N9" s="248"/>
      <c r="O9" s="248"/>
      <c r="P9" s="248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</row>
    <row r="10" spans="1:27" ht="12" customHeight="1" thickBot="1" x14ac:dyDescent="0.3">
      <c r="A10" s="20"/>
      <c r="B10" s="233"/>
      <c r="C10" s="234"/>
      <c r="D10" s="234"/>
      <c r="E10" s="234"/>
      <c r="F10" s="25"/>
      <c r="G10" s="25"/>
      <c r="H10" s="25"/>
      <c r="I10" s="233"/>
      <c r="J10" s="232"/>
      <c r="K10" s="233"/>
      <c r="L10" s="233"/>
      <c r="M10" s="233"/>
      <c r="N10" s="233"/>
      <c r="O10" s="233"/>
      <c r="P10" s="233"/>
      <c r="R10" s="257"/>
      <c r="S10" s="258"/>
      <c r="T10" s="21"/>
      <c r="U10" s="21"/>
      <c r="V10" s="21"/>
      <c r="W10" s="21"/>
      <c r="X10" s="21"/>
      <c r="Y10" s="21"/>
    </row>
    <row r="11" spans="1:27" ht="16.5" thickBot="1" x14ac:dyDescent="0.3">
      <c r="A11" s="29"/>
      <c r="B11" s="30"/>
      <c r="C11" s="31"/>
      <c r="D11" s="32"/>
      <c r="E11" s="32"/>
      <c r="F11" s="32"/>
      <c r="G11" s="32"/>
      <c r="H11" s="33"/>
      <c r="I11" s="33"/>
      <c r="J11" s="33"/>
      <c r="K11" s="33"/>
      <c r="L11" s="33"/>
      <c r="M11" s="33"/>
      <c r="N11" s="33"/>
      <c r="O11" s="33"/>
      <c r="P11" s="34"/>
      <c r="Q11" s="35"/>
      <c r="R11" s="259"/>
      <c r="S11" s="259"/>
      <c r="T11" s="259"/>
      <c r="U11" s="259"/>
      <c r="V11" s="259"/>
      <c r="W11" s="259"/>
      <c r="X11" s="36"/>
      <c r="Y11" s="37"/>
      <c r="Z11" s="37"/>
      <c r="AA11" s="260"/>
    </row>
    <row r="12" spans="1:27" ht="11.1" customHeight="1" x14ac:dyDescent="0.25">
      <c r="A12" s="29"/>
      <c r="B12" s="38"/>
      <c r="C12" s="263" t="s">
        <v>45</v>
      </c>
      <c r="D12" s="264"/>
      <c r="E12" s="264"/>
      <c r="F12" s="264"/>
      <c r="G12" s="264"/>
      <c r="H12" s="264"/>
      <c r="I12" s="264"/>
      <c r="J12" s="264"/>
      <c r="K12" s="265"/>
      <c r="L12" s="39"/>
      <c r="M12" s="39"/>
      <c r="N12" s="39"/>
      <c r="O12" s="39"/>
      <c r="P12" s="269" t="s">
        <v>46</v>
      </c>
      <c r="Q12" s="40"/>
      <c r="R12" s="21"/>
      <c r="S12" s="21"/>
      <c r="T12" s="21"/>
      <c r="U12" s="21"/>
      <c r="V12" s="271"/>
      <c r="W12" s="41"/>
      <c r="AA12" s="261"/>
    </row>
    <row r="13" spans="1:27" ht="16.5" thickBot="1" x14ac:dyDescent="0.3">
      <c r="A13" s="29"/>
      <c r="B13" s="38"/>
      <c r="C13" s="266"/>
      <c r="D13" s="267"/>
      <c r="E13" s="267"/>
      <c r="F13" s="267"/>
      <c r="G13" s="267"/>
      <c r="H13" s="267"/>
      <c r="I13" s="267"/>
      <c r="J13" s="267"/>
      <c r="K13" s="268"/>
      <c r="L13" s="42"/>
      <c r="M13" s="42"/>
      <c r="N13" s="42"/>
      <c r="O13" s="43"/>
      <c r="P13" s="270"/>
      <c r="Q13" s="44"/>
      <c r="R13" s="21"/>
      <c r="S13" s="21"/>
      <c r="T13" s="21"/>
      <c r="U13" s="21"/>
      <c r="V13" s="272"/>
      <c r="W13" s="41"/>
      <c r="AA13" s="261"/>
    </row>
    <row r="14" spans="1:27" ht="9" customHeight="1" x14ac:dyDescent="0.25">
      <c r="A14" s="29"/>
      <c r="B14" s="38"/>
      <c r="C14" s="45"/>
      <c r="D14" s="46"/>
      <c r="E14" s="46"/>
      <c r="F14" s="46"/>
      <c r="G14" s="46"/>
      <c r="H14" s="39"/>
      <c r="I14" s="39"/>
      <c r="J14" s="39"/>
      <c r="K14" s="39"/>
      <c r="L14" s="39"/>
      <c r="M14" s="39"/>
      <c r="N14" s="39"/>
      <c r="O14" s="39"/>
      <c r="P14" s="39"/>
      <c r="Q14" s="47"/>
      <c r="R14" s="48"/>
      <c r="S14" s="48"/>
      <c r="T14" s="48"/>
      <c r="U14" s="48"/>
      <c r="V14" s="48"/>
      <c r="W14" s="49"/>
      <c r="AA14" s="262"/>
    </row>
    <row r="15" spans="1:27" ht="30" customHeight="1" x14ac:dyDescent="0.25">
      <c r="A15" s="50"/>
      <c r="B15" s="51"/>
      <c r="C15" s="52">
        <v>1</v>
      </c>
      <c r="D15" s="251" t="s">
        <v>47</v>
      </c>
      <c r="E15" s="251"/>
      <c r="F15" s="251"/>
      <c r="G15" s="252"/>
      <c r="H15" s="53"/>
      <c r="I15" s="54" t="s">
        <v>48</v>
      </c>
      <c r="J15" s="55" t="s">
        <v>49</v>
      </c>
      <c r="K15" s="227"/>
      <c r="L15" s="56"/>
      <c r="M15" s="56"/>
      <c r="N15" s="56"/>
      <c r="O15" s="57"/>
      <c r="P15" s="58" t="s">
        <v>50</v>
      </c>
      <c r="Q15" s="59"/>
      <c r="R15" s="60"/>
      <c r="S15" s="60"/>
      <c r="T15" s="60"/>
      <c r="U15" s="60"/>
      <c r="V15" s="60"/>
      <c r="W15" s="61"/>
      <c r="AA15" s="62" t="s">
        <v>51</v>
      </c>
    </row>
    <row r="16" spans="1:27" ht="25.5" x14ac:dyDescent="0.25">
      <c r="A16" s="15"/>
      <c r="B16" s="63"/>
      <c r="C16" s="64"/>
      <c r="D16" s="276" t="s">
        <v>52</v>
      </c>
      <c r="E16" s="277"/>
      <c r="F16" s="277"/>
      <c r="G16" s="278"/>
      <c r="H16" s="16"/>
      <c r="I16" s="65">
        <v>1</v>
      </c>
      <c r="J16" s="66" t="s">
        <v>53</v>
      </c>
      <c r="K16" s="67"/>
      <c r="L16" s="68" t="b">
        <v>0</v>
      </c>
      <c r="M16" s="16"/>
      <c r="N16" s="16">
        <f>IF(L16,P16,0)</f>
        <v>0</v>
      </c>
      <c r="O16" s="39"/>
      <c r="P16" s="69">
        <f>POCSalary</f>
        <v>0</v>
      </c>
      <c r="Q16" s="59"/>
      <c r="R16" s="70" t="b">
        <v>0</v>
      </c>
      <c r="S16" s="71">
        <v>0</v>
      </c>
      <c r="T16" s="72" t="s">
        <v>54</v>
      </c>
      <c r="U16" s="73" t="s">
        <v>54</v>
      </c>
      <c r="V16" s="74"/>
      <c r="W16" s="41"/>
      <c r="AA16" s="75" t="s">
        <v>55</v>
      </c>
    </row>
    <row r="17" spans="1:28" ht="13.35" customHeight="1" x14ac:dyDescent="0.25">
      <c r="A17" s="15"/>
      <c r="B17" s="63"/>
      <c r="C17" s="64"/>
      <c r="D17" s="276"/>
      <c r="E17" s="277"/>
      <c r="F17" s="277"/>
      <c r="G17" s="278"/>
      <c r="H17" s="16"/>
      <c r="I17" s="65"/>
      <c r="J17" s="66" t="s">
        <v>53</v>
      </c>
      <c r="K17" s="67"/>
      <c r="L17" s="68" t="b">
        <v>0</v>
      </c>
      <c r="M17" s="16"/>
      <c r="N17" s="16">
        <f>IF(L17,P17,0)</f>
        <v>0</v>
      </c>
      <c r="O17" s="39"/>
      <c r="P17" s="76"/>
      <c r="Q17" s="59"/>
      <c r="R17" s="217" t="b">
        <v>0</v>
      </c>
      <c r="S17" s="218">
        <v>0</v>
      </c>
      <c r="T17" s="219" t="s">
        <v>54</v>
      </c>
      <c r="U17" s="220" t="s">
        <v>54</v>
      </c>
      <c r="V17" s="74"/>
      <c r="W17" s="41"/>
      <c r="AA17" s="75"/>
    </row>
    <row r="18" spans="1:28" ht="9.9499999999999993" customHeight="1" x14ac:dyDescent="0.25">
      <c r="A18" s="15"/>
      <c r="B18" s="63"/>
      <c r="C18" s="77"/>
      <c r="D18" s="78"/>
      <c r="E18" s="78"/>
      <c r="F18" s="78"/>
      <c r="G18" s="78"/>
      <c r="H18" s="16"/>
      <c r="I18" s="16"/>
      <c r="J18" s="79"/>
      <c r="K18" s="80"/>
      <c r="L18" s="68"/>
      <c r="M18" s="68"/>
      <c r="N18" s="16"/>
      <c r="O18" s="39"/>
      <c r="P18" s="81"/>
      <c r="Q18" s="82"/>
      <c r="R18" s="217"/>
      <c r="S18" s="83"/>
      <c r="T18" s="74"/>
      <c r="U18" s="74"/>
      <c r="V18" s="74"/>
      <c r="W18" s="41"/>
      <c r="AA18" s="111"/>
    </row>
    <row r="19" spans="1:28" ht="12.75" customHeight="1" x14ac:dyDescent="0.25">
      <c r="A19" s="84"/>
      <c r="B19" s="85"/>
      <c r="C19" s="279" t="s">
        <v>56</v>
      </c>
      <c r="D19" s="280"/>
      <c r="E19" s="280"/>
      <c r="F19" s="280"/>
      <c r="G19" s="280"/>
      <c r="H19" s="186"/>
      <c r="I19" s="186"/>
      <c r="J19" s="187"/>
      <c r="K19" s="186"/>
      <c r="L19" s="188" t="b">
        <v>0</v>
      </c>
      <c r="M19" s="189">
        <f>SUM(M16:M17)</f>
        <v>0</v>
      </c>
      <c r="N19" s="189">
        <f>SUM(N16:N17)</f>
        <v>0</v>
      </c>
      <c r="O19" s="89"/>
      <c r="P19" s="190">
        <f>SUM(P16:P17)</f>
        <v>0</v>
      </c>
      <c r="Q19" s="91"/>
      <c r="R19" s="221"/>
      <c r="S19" s="92"/>
      <c r="T19" s="93" t="s">
        <v>54</v>
      </c>
      <c r="U19" s="94" t="s">
        <v>54</v>
      </c>
      <c r="V19" s="95"/>
      <c r="W19" s="96"/>
      <c r="AA19" s="117"/>
    </row>
    <row r="20" spans="1:28" ht="30" customHeight="1" x14ac:dyDescent="0.25">
      <c r="A20" s="15"/>
      <c r="B20" s="63"/>
      <c r="C20" s="97">
        <v>4</v>
      </c>
      <c r="D20" s="281" t="s">
        <v>57</v>
      </c>
      <c r="E20" s="281"/>
      <c r="F20" s="281"/>
      <c r="G20" s="281"/>
      <c r="H20" s="98" t="s">
        <v>58</v>
      </c>
      <c r="I20" s="23" t="s">
        <v>59</v>
      </c>
      <c r="J20" s="23" t="s">
        <v>60</v>
      </c>
      <c r="K20" s="99"/>
      <c r="L20" s="100" t="b">
        <v>0</v>
      </c>
      <c r="M20" s="100"/>
      <c r="N20" s="56"/>
      <c r="O20" s="191"/>
      <c r="P20" s="101" t="s">
        <v>50</v>
      </c>
      <c r="Q20" s="102"/>
      <c r="R20" s="103"/>
      <c r="S20" s="21"/>
      <c r="T20" s="74"/>
      <c r="U20" s="74"/>
      <c r="V20" s="74"/>
      <c r="W20" s="104"/>
      <c r="AA20" s="62" t="s">
        <v>51</v>
      </c>
    </row>
    <row r="21" spans="1:28" ht="25.5" x14ac:dyDescent="0.25">
      <c r="A21" s="15"/>
      <c r="B21" s="63"/>
      <c r="C21" s="64"/>
      <c r="D21" s="273" t="s">
        <v>61</v>
      </c>
      <c r="E21" s="274"/>
      <c r="F21" s="274"/>
      <c r="G21" s="275"/>
      <c r="H21" s="65">
        <v>1</v>
      </c>
      <c r="I21" s="105">
        <f>POCStipend</f>
        <v>0</v>
      </c>
      <c r="J21" s="66" t="s">
        <v>62</v>
      </c>
      <c r="K21" s="67"/>
      <c r="L21" s="68" t="b">
        <v>0</v>
      </c>
      <c r="M21" s="16">
        <f>IF(L21,H21,0)</f>
        <v>0</v>
      </c>
      <c r="N21" s="16">
        <f>IF(L21,P21,0)</f>
        <v>0</v>
      </c>
      <c r="O21" s="39"/>
      <c r="P21" s="69">
        <f>POCStipend</f>
        <v>0</v>
      </c>
      <c r="Q21" s="106"/>
      <c r="R21" s="103"/>
      <c r="S21" s="21"/>
      <c r="T21" s="74"/>
      <c r="U21" s="74"/>
      <c r="V21" s="74"/>
      <c r="W21" s="104"/>
      <c r="AA21" s="75" t="s">
        <v>55</v>
      </c>
    </row>
    <row r="22" spans="1:28" ht="12.6" customHeight="1" x14ac:dyDescent="0.25">
      <c r="A22" s="15"/>
      <c r="B22" s="63"/>
      <c r="C22" s="64"/>
      <c r="D22" s="282"/>
      <c r="E22" s="283"/>
      <c r="F22" s="283"/>
      <c r="G22" s="284"/>
      <c r="H22" s="65"/>
      <c r="I22" s="105"/>
      <c r="J22" s="66"/>
      <c r="K22" s="67"/>
      <c r="L22" s="68" t="b">
        <v>0</v>
      </c>
      <c r="M22" s="16">
        <f>IF(L22,H22,0)</f>
        <v>0</v>
      </c>
      <c r="N22" s="16">
        <f>IF(L22,P22,0)</f>
        <v>0</v>
      </c>
      <c r="O22" s="39"/>
      <c r="P22" s="69">
        <v>0</v>
      </c>
      <c r="Q22" s="106"/>
      <c r="R22" s="103"/>
      <c r="S22" s="21"/>
      <c r="T22" s="74"/>
      <c r="U22" s="74"/>
      <c r="V22" s="74"/>
      <c r="W22" s="104"/>
      <c r="AA22" s="75"/>
    </row>
    <row r="23" spans="1:28" ht="12.6" customHeight="1" x14ac:dyDescent="0.25">
      <c r="A23" s="15"/>
      <c r="B23" s="63"/>
      <c r="C23" s="64"/>
      <c r="D23" s="282"/>
      <c r="E23" s="283"/>
      <c r="F23" s="283"/>
      <c r="G23" s="284"/>
      <c r="H23" s="65"/>
      <c r="I23" s="105"/>
      <c r="J23" s="66"/>
      <c r="K23" s="67"/>
      <c r="L23" s="68" t="b">
        <v>1</v>
      </c>
      <c r="M23" s="16">
        <f>IF(L23,H23,0)</f>
        <v>0</v>
      </c>
      <c r="N23" s="16">
        <f>IF(L23,P23,0)</f>
        <v>0</v>
      </c>
      <c r="O23" s="39"/>
      <c r="P23" s="69">
        <v>0</v>
      </c>
      <c r="Q23" s="106"/>
      <c r="R23" s="103"/>
      <c r="S23" s="21"/>
      <c r="T23" s="74"/>
      <c r="U23" s="74"/>
      <c r="V23" s="74"/>
      <c r="W23" s="104"/>
      <c r="AA23" s="75"/>
    </row>
    <row r="24" spans="1:28" ht="12.6" customHeight="1" x14ac:dyDescent="0.25">
      <c r="A24" s="15"/>
      <c r="B24" s="63"/>
      <c r="C24" s="64"/>
      <c r="D24" s="282"/>
      <c r="E24" s="283"/>
      <c r="F24" s="283"/>
      <c r="G24" s="284"/>
      <c r="H24" s="65"/>
      <c r="I24" s="105"/>
      <c r="J24" s="66"/>
      <c r="K24" s="67"/>
      <c r="L24" s="68" t="b">
        <v>0</v>
      </c>
      <c r="M24" s="16">
        <f>IF(L24,H24,0)</f>
        <v>0</v>
      </c>
      <c r="N24" s="16">
        <f>IF(L24,P24,0)</f>
        <v>0</v>
      </c>
      <c r="O24" s="39"/>
      <c r="P24" s="69">
        <v>0</v>
      </c>
      <c r="Q24" s="106"/>
      <c r="R24" s="103"/>
      <c r="S24" s="21"/>
      <c r="T24" s="74"/>
      <c r="U24" s="74"/>
      <c r="V24" s="74"/>
      <c r="W24" s="104"/>
      <c r="AA24" s="75"/>
    </row>
    <row r="25" spans="1:28" ht="8.1" customHeight="1" x14ac:dyDescent="0.25">
      <c r="A25" s="15"/>
      <c r="B25" s="63"/>
      <c r="C25" s="77"/>
      <c r="D25" s="212"/>
      <c r="E25" s="212"/>
      <c r="F25" s="212"/>
      <c r="G25" s="107"/>
      <c r="H25" s="212"/>
      <c r="I25" s="212"/>
      <c r="J25" s="108"/>
      <c r="K25" s="80"/>
      <c r="L25" s="68"/>
      <c r="M25" s="68"/>
      <c r="N25" s="16"/>
      <c r="O25" s="109"/>
      <c r="P25" s="110"/>
      <c r="Q25" s="106"/>
      <c r="R25" s="103"/>
      <c r="S25" s="21"/>
      <c r="T25" s="74"/>
      <c r="U25" s="74"/>
      <c r="V25" s="74"/>
      <c r="W25" s="104"/>
      <c r="AA25" s="111"/>
    </row>
    <row r="26" spans="1:28" ht="12.75" customHeight="1" x14ac:dyDescent="0.25">
      <c r="A26" s="15"/>
      <c r="B26" s="85"/>
      <c r="C26" s="285" t="s">
        <v>56</v>
      </c>
      <c r="D26" s="286"/>
      <c r="E26" s="286"/>
      <c r="F26" s="286"/>
      <c r="G26" s="286"/>
      <c r="H26" s="86"/>
      <c r="I26" s="86"/>
      <c r="J26" s="87"/>
      <c r="K26" s="86"/>
      <c r="L26" s="88" t="b">
        <v>0</v>
      </c>
      <c r="M26" s="89">
        <f>SUM(M21:M24)</f>
        <v>0</v>
      </c>
      <c r="N26" s="89">
        <f>SUM(N21:N24)</f>
        <v>0</v>
      </c>
      <c r="O26" s="89"/>
      <c r="P26" s="90">
        <f>SUM(P21:P24)</f>
        <v>0</v>
      </c>
      <c r="Q26" s="112"/>
      <c r="R26" s="113"/>
      <c r="S26" s="114"/>
      <c r="T26" s="114" t="s">
        <v>54</v>
      </c>
      <c r="U26" s="115" t="s">
        <v>54</v>
      </c>
      <c r="V26" s="116"/>
      <c r="W26" s="104"/>
      <c r="AA26" s="117"/>
    </row>
    <row r="27" spans="1:28" ht="29.25" customHeight="1" x14ac:dyDescent="0.25">
      <c r="A27" s="15"/>
      <c r="B27" s="63"/>
      <c r="C27" s="52">
        <v>6</v>
      </c>
      <c r="D27" s="118" t="s">
        <v>63</v>
      </c>
      <c r="E27" s="53"/>
      <c r="F27" s="53"/>
      <c r="G27" s="53"/>
      <c r="H27" s="53"/>
      <c r="I27" s="54" t="s">
        <v>59</v>
      </c>
      <c r="J27" s="54" t="s">
        <v>60</v>
      </c>
      <c r="K27" s="227"/>
      <c r="L27" s="119"/>
      <c r="M27" s="119"/>
      <c r="N27" s="119"/>
      <c r="O27" s="192"/>
      <c r="P27" s="58" t="s">
        <v>50</v>
      </c>
      <c r="Q27" s="102"/>
      <c r="R27" s="120"/>
      <c r="S27" s="120"/>
      <c r="T27" s="120"/>
      <c r="U27" s="120"/>
      <c r="V27" s="120"/>
      <c r="W27" s="104"/>
      <c r="AA27" s="62" t="s">
        <v>51</v>
      </c>
    </row>
    <row r="28" spans="1:28" x14ac:dyDescent="0.25">
      <c r="A28" s="15"/>
      <c r="B28" s="63"/>
      <c r="C28" s="64"/>
      <c r="D28" s="282" t="s">
        <v>64</v>
      </c>
      <c r="E28" s="283"/>
      <c r="F28" s="283"/>
      <c r="G28" s="284"/>
      <c r="H28" s="16"/>
      <c r="I28" s="105">
        <f>SummerPDCost</f>
        <v>1000</v>
      </c>
      <c r="J28" s="66" t="s">
        <v>62</v>
      </c>
      <c r="K28" s="67"/>
      <c r="L28" s="16"/>
      <c r="M28" s="16"/>
      <c r="N28" s="16"/>
      <c r="O28" s="109"/>
      <c r="P28" s="69">
        <f>TotSummerPDCost</f>
        <v>0</v>
      </c>
      <c r="Q28" s="106"/>
      <c r="R28" s="121"/>
      <c r="S28" s="121"/>
      <c r="T28" s="121"/>
      <c r="U28" s="121"/>
      <c r="V28" s="121"/>
      <c r="W28" s="104"/>
      <c r="AA28" s="75" t="s">
        <v>65</v>
      </c>
    </row>
    <row r="29" spans="1:28" ht="36" x14ac:dyDescent="0.25">
      <c r="A29" s="15"/>
      <c r="B29" s="63"/>
      <c r="C29" s="64"/>
      <c r="D29" s="273" t="s">
        <v>64</v>
      </c>
      <c r="E29" s="274"/>
      <c r="F29" s="274"/>
      <c r="G29" s="275"/>
      <c r="H29" s="16"/>
      <c r="I29" s="105">
        <f>StipendRate</f>
        <v>200</v>
      </c>
      <c r="J29" s="66" t="s">
        <v>66</v>
      </c>
      <c r="K29" s="67"/>
      <c r="L29" s="16" t="b">
        <v>0</v>
      </c>
      <c r="M29" s="16"/>
      <c r="N29" s="16"/>
      <c r="O29" s="109"/>
      <c r="P29" s="69">
        <f>TotSummerPDStipend</f>
        <v>0</v>
      </c>
      <c r="Q29" s="106"/>
      <c r="R29" s="121"/>
      <c r="S29" s="121"/>
      <c r="T29" s="121" t="s">
        <v>54</v>
      </c>
      <c r="U29" s="121"/>
      <c r="V29" s="121"/>
      <c r="W29" s="104"/>
      <c r="AA29" s="122" t="s">
        <v>67</v>
      </c>
    </row>
    <row r="30" spans="1:28" ht="36" x14ac:dyDescent="0.25">
      <c r="A30" s="15"/>
      <c r="B30" s="63"/>
      <c r="C30" s="64"/>
      <c r="D30" s="273" t="s">
        <v>64</v>
      </c>
      <c r="E30" s="274"/>
      <c r="F30" s="274"/>
      <c r="G30" s="275"/>
      <c r="H30" s="16"/>
      <c r="I30" s="105">
        <f>StipendRate</f>
        <v>200</v>
      </c>
      <c r="J30" s="66" t="s">
        <v>66</v>
      </c>
      <c r="K30" s="67"/>
      <c r="L30" s="16"/>
      <c r="M30" s="16"/>
      <c r="N30" s="16"/>
      <c r="O30" s="109"/>
      <c r="P30" s="69">
        <f>TeacherSYStipend</f>
        <v>0</v>
      </c>
      <c r="Q30" s="106"/>
      <c r="R30" s="121"/>
      <c r="S30" s="121"/>
      <c r="T30" s="121"/>
      <c r="U30" s="121"/>
      <c r="V30" s="121"/>
      <c r="W30" s="104"/>
      <c r="AA30" s="123" t="s">
        <v>68</v>
      </c>
      <c r="AB30" s="201"/>
    </row>
    <row r="31" spans="1:28" x14ac:dyDescent="0.25">
      <c r="A31" s="15"/>
      <c r="B31" s="63"/>
      <c r="C31" s="64"/>
      <c r="D31" s="273"/>
      <c r="E31" s="274"/>
      <c r="F31" s="274"/>
      <c r="G31" s="275"/>
      <c r="H31" s="16"/>
      <c r="I31" s="105"/>
      <c r="J31" s="66"/>
      <c r="K31" s="67"/>
      <c r="L31" s="16"/>
      <c r="M31" s="16"/>
      <c r="N31" s="16"/>
      <c r="O31" s="109"/>
      <c r="P31" s="69">
        <v>0</v>
      </c>
      <c r="Q31" s="106"/>
      <c r="R31" s="121"/>
      <c r="S31" s="121"/>
      <c r="T31" s="121"/>
      <c r="U31" s="121"/>
      <c r="V31" s="121"/>
      <c r="W31" s="104"/>
      <c r="AA31" s="75"/>
    </row>
    <row r="32" spans="1:28" ht="12.6" customHeight="1" x14ac:dyDescent="0.25">
      <c r="A32" s="15"/>
      <c r="B32" s="63"/>
      <c r="C32" s="64"/>
      <c r="D32" s="282"/>
      <c r="E32" s="283"/>
      <c r="F32" s="283"/>
      <c r="G32" s="284"/>
      <c r="H32" s="16"/>
      <c r="I32" s="105"/>
      <c r="J32" s="66"/>
      <c r="K32" s="67"/>
      <c r="L32" s="16"/>
      <c r="M32" s="16"/>
      <c r="N32" s="16"/>
      <c r="O32" s="109"/>
      <c r="P32" s="69">
        <v>0</v>
      </c>
      <c r="Q32" s="106"/>
      <c r="R32" s="121"/>
      <c r="S32" s="121"/>
      <c r="T32" s="121" t="s">
        <v>54</v>
      </c>
      <c r="U32" s="121"/>
      <c r="V32" s="121"/>
      <c r="W32" s="104"/>
      <c r="AA32" s="75"/>
    </row>
    <row r="33" spans="1:27" ht="12.6" customHeight="1" x14ac:dyDescent="0.25">
      <c r="A33" s="15"/>
      <c r="B33" s="63"/>
      <c r="C33" s="64"/>
      <c r="D33" s="282"/>
      <c r="E33" s="283"/>
      <c r="F33" s="283"/>
      <c r="G33" s="284"/>
      <c r="H33" s="16"/>
      <c r="I33" s="105"/>
      <c r="J33" s="66"/>
      <c r="K33" s="67"/>
      <c r="L33" s="16"/>
      <c r="M33" s="16"/>
      <c r="N33" s="16"/>
      <c r="O33" s="109"/>
      <c r="P33" s="69">
        <v>0</v>
      </c>
      <c r="Q33" s="106"/>
      <c r="R33" s="121"/>
      <c r="S33" s="121"/>
      <c r="T33" s="121" t="s">
        <v>54</v>
      </c>
      <c r="U33" s="121"/>
      <c r="V33" s="121"/>
      <c r="W33" s="104"/>
      <c r="AA33" s="75"/>
    </row>
    <row r="34" spans="1:27" ht="8.1" customHeight="1" x14ac:dyDescent="0.25">
      <c r="A34" s="15"/>
      <c r="B34" s="63"/>
      <c r="C34" s="77"/>
      <c r="D34" s="124"/>
      <c r="E34" s="212"/>
      <c r="F34" s="212"/>
      <c r="G34" s="212"/>
      <c r="H34" s="212"/>
      <c r="I34" s="212"/>
      <c r="J34" s="212"/>
      <c r="K34" s="80"/>
      <c r="L34" s="16"/>
      <c r="M34" s="16"/>
      <c r="N34" s="16"/>
      <c r="O34" s="39"/>
      <c r="P34" s="125"/>
      <c r="Q34" s="126"/>
      <c r="R34" s="121"/>
      <c r="S34" s="121"/>
      <c r="T34" s="121"/>
      <c r="U34" s="121"/>
      <c r="V34" s="121"/>
      <c r="W34" s="104"/>
      <c r="AA34" s="111"/>
    </row>
    <row r="35" spans="1:27" ht="12.75" customHeight="1" x14ac:dyDescent="0.25">
      <c r="A35" s="84"/>
      <c r="B35" s="85"/>
      <c r="C35" s="285" t="s">
        <v>56</v>
      </c>
      <c r="D35" s="286"/>
      <c r="E35" s="286"/>
      <c r="F35" s="286"/>
      <c r="G35" s="286"/>
      <c r="H35" s="86"/>
      <c r="I35" s="86"/>
      <c r="J35" s="127"/>
      <c r="K35" s="127"/>
      <c r="L35" s="128"/>
      <c r="M35" s="128"/>
      <c r="N35" s="128"/>
      <c r="O35" s="128"/>
      <c r="P35" s="129">
        <f>SUM(P28:P33)</f>
        <v>0</v>
      </c>
      <c r="Q35" s="130"/>
      <c r="R35" s="131"/>
      <c r="S35" s="131"/>
      <c r="T35" s="131"/>
      <c r="U35" s="131"/>
      <c r="V35" s="131"/>
      <c r="W35" s="96"/>
      <c r="AA35" s="117"/>
    </row>
    <row r="36" spans="1:27" ht="29.25" customHeight="1" x14ac:dyDescent="0.25">
      <c r="A36" s="132"/>
      <c r="B36" s="133"/>
      <c r="C36" s="52">
        <v>7</v>
      </c>
      <c r="D36" s="118" t="s">
        <v>69</v>
      </c>
      <c r="E36" s="53"/>
      <c r="F36" s="53"/>
      <c r="G36" s="53"/>
      <c r="H36" s="134"/>
      <c r="I36" s="134"/>
      <c r="J36" s="134"/>
      <c r="K36" s="222"/>
      <c r="L36" s="16"/>
      <c r="M36" s="16"/>
      <c r="N36" s="16"/>
      <c r="O36" s="109"/>
      <c r="P36" s="58" t="s">
        <v>50</v>
      </c>
      <c r="Q36" s="102"/>
      <c r="R36" s="121"/>
      <c r="S36" s="121"/>
      <c r="T36" s="121"/>
      <c r="U36" s="121"/>
      <c r="V36" s="121"/>
      <c r="W36" s="104"/>
      <c r="AA36" s="62" t="s">
        <v>51</v>
      </c>
    </row>
    <row r="37" spans="1:27" x14ac:dyDescent="0.25">
      <c r="A37" s="132"/>
      <c r="B37" s="133"/>
      <c r="C37" s="64"/>
      <c r="D37" s="276" t="s">
        <v>70</v>
      </c>
      <c r="E37" s="277"/>
      <c r="F37" s="277"/>
      <c r="G37" s="277"/>
      <c r="H37" s="289"/>
      <c r="I37" s="289"/>
      <c r="J37" s="278"/>
      <c r="K37" s="67"/>
      <c r="L37" s="16"/>
      <c r="M37" s="16"/>
      <c r="N37" s="16"/>
      <c r="O37" s="109"/>
      <c r="P37" s="69">
        <f>MaterialsCost</f>
        <v>0</v>
      </c>
      <c r="Q37" s="106"/>
      <c r="R37" s="121"/>
      <c r="S37" s="121"/>
      <c r="T37" s="121"/>
      <c r="U37" s="121"/>
      <c r="V37" s="121"/>
      <c r="W37" s="104"/>
      <c r="AA37" s="75" t="s">
        <v>71</v>
      </c>
    </row>
    <row r="38" spans="1:27" ht="12.6" customHeight="1" x14ac:dyDescent="0.25">
      <c r="A38" s="132"/>
      <c r="B38" s="133"/>
      <c r="C38" s="64"/>
      <c r="D38" s="276"/>
      <c r="E38" s="277"/>
      <c r="F38" s="277"/>
      <c r="G38" s="277"/>
      <c r="H38" s="289"/>
      <c r="I38" s="289"/>
      <c r="J38" s="278"/>
      <c r="K38" s="67"/>
      <c r="L38" s="16"/>
      <c r="M38" s="16"/>
      <c r="N38" s="16"/>
      <c r="O38" s="109"/>
      <c r="P38" s="69">
        <v>0</v>
      </c>
      <c r="Q38" s="106"/>
      <c r="R38" s="121"/>
      <c r="S38" s="121"/>
      <c r="T38" s="121"/>
      <c r="U38" s="121"/>
      <c r="V38" s="121"/>
      <c r="W38" s="104"/>
      <c r="AA38" s="75"/>
    </row>
    <row r="39" spans="1:27" ht="12.6" customHeight="1" x14ac:dyDescent="0.25">
      <c r="A39" s="132"/>
      <c r="B39" s="133"/>
      <c r="C39" s="64"/>
      <c r="D39" s="276"/>
      <c r="E39" s="277"/>
      <c r="F39" s="277"/>
      <c r="G39" s="277"/>
      <c r="H39" s="289"/>
      <c r="I39" s="289"/>
      <c r="J39" s="278"/>
      <c r="K39" s="67"/>
      <c r="L39" s="16"/>
      <c r="M39" s="16"/>
      <c r="N39" s="16"/>
      <c r="O39" s="109"/>
      <c r="P39" s="69">
        <v>0</v>
      </c>
      <c r="Q39" s="106"/>
      <c r="R39" s="121"/>
      <c r="S39" s="121"/>
      <c r="T39" s="121" t="s">
        <v>72</v>
      </c>
      <c r="U39" s="121"/>
      <c r="V39" s="121"/>
      <c r="W39" s="104"/>
      <c r="AA39" s="75"/>
    </row>
    <row r="40" spans="1:27" ht="12.6" customHeight="1" x14ac:dyDescent="0.25">
      <c r="A40" s="132"/>
      <c r="B40" s="133"/>
      <c r="C40" s="64"/>
      <c r="D40" s="276"/>
      <c r="E40" s="277"/>
      <c r="F40" s="277"/>
      <c r="G40" s="277"/>
      <c r="H40" s="289"/>
      <c r="I40" s="289"/>
      <c r="J40" s="278"/>
      <c r="K40" s="67"/>
      <c r="L40" s="16"/>
      <c r="M40" s="16"/>
      <c r="N40" s="16"/>
      <c r="O40" s="109"/>
      <c r="P40" s="69">
        <v>0</v>
      </c>
      <c r="Q40" s="106"/>
      <c r="R40" s="121"/>
      <c r="S40" s="121"/>
      <c r="T40" s="121" t="s">
        <v>54</v>
      </c>
      <c r="U40" s="121"/>
      <c r="V40" s="121"/>
      <c r="W40" s="104"/>
      <c r="AA40" s="75"/>
    </row>
    <row r="41" spans="1:27" ht="9.9499999999999993" customHeight="1" x14ac:dyDescent="0.25">
      <c r="A41" s="15"/>
      <c r="B41" s="63"/>
      <c r="C41" s="77"/>
      <c r="D41" s="290"/>
      <c r="E41" s="290"/>
      <c r="F41" s="290"/>
      <c r="G41" s="212"/>
      <c r="H41" s="212"/>
      <c r="I41" s="212"/>
      <c r="J41" s="212"/>
      <c r="K41" s="80"/>
      <c r="L41" s="16"/>
      <c r="M41" s="16"/>
      <c r="N41" s="16"/>
      <c r="O41" s="39"/>
      <c r="P41" s="135"/>
      <c r="Q41" s="126"/>
      <c r="R41" s="121"/>
      <c r="S41" s="121"/>
      <c r="T41" s="121"/>
      <c r="U41" s="121"/>
      <c r="V41" s="121"/>
      <c r="W41" s="104"/>
      <c r="AA41" s="111"/>
    </row>
    <row r="42" spans="1:27" ht="12.75" customHeight="1" x14ac:dyDescent="0.25">
      <c r="A42" s="84"/>
      <c r="B42" s="85"/>
      <c r="C42" s="285" t="s">
        <v>56</v>
      </c>
      <c r="D42" s="286"/>
      <c r="E42" s="286"/>
      <c r="F42" s="286"/>
      <c r="G42" s="286"/>
      <c r="H42" s="86"/>
      <c r="I42" s="86"/>
      <c r="J42" s="127"/>
      <c r="K42" s="127"/>
      <c r="L42" s="128"/>
      <c r="M42" s="128"/>
      <c r="N42" s="128"/>
      <c r="O42" s="128"/>
      <c r="P42" s="129">
        <f>SUM(P37:P40)</f>
        <v>0</v>
      </c>
      <c r="Q42" s="130"/>
      <c r="R42" s="131"/>
      <c r="S42" s="131"/>
      <c r="T42" s="131"/>
      <c r="U42" s="131"/>
      <c r="V42" s="131"/>
      <c r="W42" s="96"/>
      <c r="AA42" s="117"/>
    </row>
    <row r="43" spans="1:27" ht="30" customHeight="1" x14ac:dyDescent="0.25">
      <c r="A43" s="15"/>
      <c r="B43" s="63"/>
      <c r="C43" s="52">
        <v>8</v>
      </c>
      <c r="D43" s="118" t="s">
        <v>73</v>
      </c>
      <c r="E43" s="53"/>
      <c r="F43" s="53"/>
      <c r="G43" s="53"/>
      <c r="H43" s="53"/>
      <c r="I43" s="53"/>
      <c r="J43" s="53"/>
      <c r="K43" s="222"/>
      <c r="L43" s="16"/>
      <c r="M43" s="16"/>
      <c r="N43" s="16"/>
      <c r="O43" s="109"/>
      <c r="P43" s="58" t="s">
        <v>50</v>
      </c>
      <c r="Q43" s="102"/>
      <c r="R43" s="121"/>
      <c r="S43" s="121"/>
      <c r="T43" s="121"/>
      <c r="U43" s="121"/>
      <c r="V43" s="121"/>
      <c r="W43" s="104"/>
      <c r="AA43" s="62" t="s">
        <v>51</v>
      </c>
    </row>
    <row r="44" spans="1:27" ht="25.5" x14ac:dyDescent="0.25">
      <c r="A44" s="15"/>
      <c r="B44" s="63"/>
      <c r="C44" s="64"/>
      <c r="D44" s="291" t="s">
        <v>74</v>
      </c>
      <c r="E44" s="292"/>
      <c r="F44" s="292"/>
      <c r="G44" s="292"/>
      <c r="H44" s="292"/>
      <c r="I44" s="292"/>
      <c r="J44" s="292"/>
      <c r="K44" s="67"/>
      <c r="L44" s="16"/>
      <c r="M44" s="16"/>
      <c r="N44" s="16"/>
      <c r="O44" s="109"/>
      <c r="P44" s="69">
        <f>SummerPDTravel</f>
        <v>0</v>
      </c>
      <c r="Q44" s="106"/>
      <c r="R44" s="121"/>
      <c r="S44" s="121"/>
      <c r="T44" s="121"/>
      <c r="U44" s="121"/>
      <c r="V44" s="121"/>
      <c r="W44" s="104"/>
      <c r="AA44" s="75" t="s">
        <v>75</v>
      </c>
    </row>
    <row r="45" spans="1:27" ht="24" x14ac:dyDescent="0.25">
      <c r="A45" s="15"/>
      <c r="B45" s="63"/>
      <c r="C45" s="64"/>
      <c r="D45" s="287" t="s">
        <v>74</v>
      </c>
      <c r="E45" s="288"/>
      <c r="F45" s="288"/>
      <c r="G45" s="288"/>
      <c r="H45" s="288"/>
      <c r="I45" s="288"/>
      <c r="J45" s="288"/>
      <c r="K45" s="67"/>
      <c r="L45" s="16"/>
      <c r="M45" s="16"/>
      <c r="N45" s="16"/>
      <c r="O45" s="109"/>
      <c r="P45" s="69">
        <f>TeacherSYTravel</f>
        <v>0</v>
      </c>
      <c r="Q45" s="106"/>
      <c r="R45" s="121"/>
      <c r="S45" s="121"/>
      <c r="T45" s="121"/>
      <c r="U45" s="121"/>
      <c r="V45" s="121"/>
      <c r="W45" s="104"/>
      <c r="AA45" s="123" t="s">
        <v>76</v>
      </c>
    </row>
    <row r="46" spans="1:27" x14ac:dyDescent="0.25">
      <c r="A46" s="15"/>
      <c r="B46" s="63"/>
      <c r="C46" s="64"/>
      <c r="D46" s="291"/>
      <c r="E46" s="292"/>
      <c r="F46" s="292"/>
      <c r="G46" s="292"/>
      <c r="H46" s="292"/>
      <c r="I46" s="292"/>
      <c r="J46" s="292"/>
      <c r="K46" s="67"/>
      <c r="L46" s="16"/>
      <c r="M46" s="16"/>
      <c r="N46" s="16"/>
      <c r="O46" s="109"/>
      <c r="P46" s="69">
        <v>0</v>
      </c>
      <c r="Q46" s="106"/>
      <c r="R46" s="121"/>
      <c r="S46" s="121"/>
      <c r="T46" s="121"/>
      <c r="U46" s="121"/>
      <c r="V46" s="121"/>
      <c r="W46" s="104"/>
      <c r="AA46" s="75"/>
    </row>
    <row r="47" spans="1:27" ht="12.6" customHeight="1" x14ac:dyDescent="0.25">
      <c r="A47" s="15"/>
      <c r="B47" s="63"/>
      <c r="C47" s="64"/>
      <c r="D47" s="287"/>
      <c r="E47" s="288"/>
      <c r="F47" s="288"/>
      <c r="G47" s="288"/>
      <c r="H47" s="288"/>
      <c r="I47" s="288"/>
      <c r="J47" s="288"/>
      <c r="K47" s="67"/>
      <c r="L47" s="16"/>
      <c r="M47" s="16"/>
      <c r="N47" s="16"/>
      <c r="O47" s="109"/>
      <c r="P47" s="69">
        <v>0</v>
      </c>
      <c r="Q47" s="106"/>
      <c r="R47" s="121"/>
      <c r="S47" s="121"/>
      <c r="T47" s="121"/>
      <c r="U47" s="121"/>
      <c r="V47" s="121"/>
      <c r="W47" s="104"/>
      <c r="AA47" s="75"/>
    </row>
    <row r="48" spans="1:27" ht="12.75" customHeight="1" x14ac:dyDescent="0.25">
      <c r="A48" s="15"/>
      <c r="B48" s="63"/>
      <c r="C48" s="77"/>
      <c r="D48" s="212"/>
      <c r="E48" s="212"/>
      <c r="F48" s="212"/>
      <c r="G48" s="212"/>
      <c r="H48" s="212"/>
      <c r="I48" s="212"/>
      <c r="J48" s="212"/>
      <c r="K48" s="80"/>
      <c r="L48" s="16"/>
      <c r="M48" s="16"/>
      <c r="N48" s="16"/>
      <c r="O48" s="39"/>
      <c r="P48" s="136"/>
      <c r="Q48" s="47"/>
      <c r="R48" s="121"/>
      <c r="S48" s="121"/>
      <c r="T48" s="121"/>
      <c r="U48" s="121"/>
      <c r="V48" s="121"/>
      <c r="W48" s="104"/>
      <c r="AA48" s="111"/>
    </row>
    <row r="49" spans="1:27" ht="12.75" customHeight="1" x14ac:dyDescent="0.25">
      <c r="A49" s="84"/>
      <c r="B49" s="85"/>
      <c r="C49" s="285" t="s">
        <v>56</v>
      </c>
      <c r="D49" s="286"/>
      <c r="E49" s="286"/>
      <c r="F49" s="286"/>
      <c r="G49" s="286"/>
      <c r="H49" s="86"/>
      <c r="I49" s="86"/>
      <c r="J49" s="127"/>
      <c r="K49" s="127"/>
      <c r="L49" s="128"/>
      <c r="M49" s="128"/>
      <c r="N49" s="128"/>
      <c r="O49" s="128"/>
      <c r="P49" s="129">
        <f>SUM(P44:P47)</f>
        <v>0</v>
      </c>
      <c r="Q49" s="130"/>
      <c r="R49" s="131"/>
      <c r="S49" s="131"/>
      <c r="T49" s="131"/>
      <c r="U49" s="131"/>
      <c r="V49" s="131"/>
      <c r="W49" s="96"/>
      <c r="AA49" s="117"/>
    </row>
    <row r="50" spans="1:27" ht="15.75" customHeight="1" x14ac:dyDescent="0.25">
      <c r="A50" s="84"/>
      <c r="B50" s="85"/>
      <c r="C50" s="137"/>
      <c r="D50" s="138"/>
      <c r="E50" s="138"/>
      <c r="F50" s="138"/>
      <c r="G50" s="138"/>
      <c r="H50" s="139"/>
      <c r="I50" s="139" t="s">
        <v>77</v>
      </c>
      <c r="J50" s="140"/>
      <c r="K50" s="223"/>
      <c r="L50" s="141"/>
      <c r="M50" s="141"/>
      <c r="N50" s="141"/>
      <c r="O50" s="142"/>
      <c r="P50" s="143"/>
      <c r="Q50" s="144"/>
      <c r="R50" s="74"/>
      <c r="S50" s="74"/>
      <c r="T50" s="74"/>
      <c r="U50" s="74"/>
      <c r="V50" s="74"/>
      <c r="W50" s="145"/>
      <c r="AA50" s="62" t="s">
        <v>51</v>
      </c>
    </row>
    <row r="51" spans="1:27" ht="22.5" customHeight="1" x14ac:dyDescent="0.25">
      <c r="A51" s="15"/>
      <c r="B51" s="63"/>
      <c r="C51" s="146">
        <v>10</v>
      </c>
      <c r="D51" s="147" t="s">
        <v>78</v>
      </c>
      <c r="E51" s="147"/>
      <c r="F51" s="147"/>
      <c r="G51" s="16"/>
      <c r="H51" s="148"/>
      <c r="I51" s="293"/>
      <c r="J51" s="294"/>
      <c r="K51" s="67"/>
      <c r="L51" s="16"/>
      <c r="M51" s="16"/>
      <c r="N51" s="16"/>
      <c r="O51" s="109"/>
      <c r="P51" s="149"/>
      <c r="Q51" s="144"/>
      <c r="R51" s="131"/>
      <c r="S51" s="131"/>
      <c r="T51" s="131"/>
      <c r="U51" s="131"/>
      <c r="V51" s="131"/>
      <c r="W51" s="104"/>
      <c r="AA51" s="193" t="s">
        <v>79</v>
      </c>
    </row>
    <row r="52" spans="1:27" ht="9" customHeight="1" x14ac:dyDescent="0.25">
      <c r="A52" s="15"/>
      <c r="B52" s="63"/>
      <c r="C52" s="150"/>
      <c r="D52" s="16"/>
      <c r="E52" s="16"/>
      <c r="F52" s="16"/>
      <c r="G52" s="16"/>
      <c r="H52" s="16"/>
      <c r="I52" s="151"/>
      <c r="J52" s="151"/>
      <c r="K52" s="67"/>
      <c r="L52" s="16"/>
      <c r="M52" s="16"/>
      <c r="N52" s="16"/>
      <c r="O52" s="109"/>
      <c r="P52" s="152"/>
      <c r="Q52" s="144"/>
      <c r="R52" s="121"/>
      <c r="S52" s="121"/>
      <c r="T52" s="121"/>
      <c r="U52" s="121"/>
      <c r="V52" s="121"/>
      <c r="W52" s="104"/>
      <c r="AA52" s="111"/>
    </row>
    <row r="53" spans="1:27" ht="12.75" customHeight="1" x14ac:dyDescent="0.25">
      <c r="A53" s="15"/>
      <c r="B53" s="63"/>
      <c r="C53" s="153"/>
      <c r="D53" s="154"/>
      <c r="E53" s="154"/>
      <c r="F53" s="154"/>
      <c r="G53" s="154"/>
      <c r="H53" s="154"/>
      <c r="I53" s="155"/>
      <c r="J53" s="155"/>
      <c r="K53" s="154"/>
      <c r="L53" s="154"/>
      <c r="M53" s="154"/>
      <c r="N53" s="154"/>
      <c r="O53" s="109"/>
      <c r="P53" s="154"/>
      <c r="Q53" s="144"/>
      <c r="R53" s="156"/>
      <c r="S53" s="156"/>
      <c r="T53" s="156"/>
      <c r="U53" s="156"/>
      <c r="V53" s="156"/>
      <c r="W53" s="104"/>
      <c r="AA53" s="117"/>
    </row>
    <row r="54" spans="1:27" ht="9" customHeight="1" x14ac:dyDescent="0.25">
      <c r="A54" s="15"/>
      <c r="B54" s="63"/>
      <c r="C54" s="157"/>
      <c r="D54" s="134"/>
      <c r="E54" s="158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222"/>
      <c r="R54" s="159"/>
      <c r="S54" s="159"/>
      <c r="T54" s="159"/>
      <c r="U54" s="159"/>
      <c r="V54" s="159"/>
      <c r="W54" s="104"/>
      <c r="AA54" s="160"/>
    </row>
    <row r="55" spans="1:27" ht="15.75" customHeight="1" x14ac:dyDescent="0.25">
      <c r="A55" s="161"/>
      <c r="B55" s="162"/>
      <c r="C55" s="295" t="s">
        <v>80</v>
      </c>
      <c r="D55" s="281"/>
      <c r="E55" s="281"/>
      <c r="F55" s="281"/>
      <c r="G55" s="281"/>
      <c r="H55" s="281"/>
      <c r="I55" s="281"/>
      <c r="J55" s="281"/>
      <c r="K55" s="235"/>
      <c r="L55" s="235"/>
      <c r="M55" s="235"/>
      <c r="N55" s="235"/>
      <c r="O55" s="235"/>
      <c r="P55" s="163">
        <f>valTILn1+valTILn4+valTILn6+valTILn7+valTILn8+valTILn10</f>
        <v>0</v>
      </c>
      <c r="Q55" s="164"/>
      <c r="R55" s="159"/>
      <c r="S55" s="159"/>
      <c r="T55" s="159"/>
      <c r="U55" s="159"/>
      <c r="V55" s="159"/>
      <c r="W55" s="104"/>
      <c r="AA55" s="117"/>
    </row>
    <row r="56" spans="1:27" ht="6.6" customHeight="1" x14ac:dyDescent="0.25">
      <c r="A56" s="161"/>
      <c r="B56" s="165"/>
      <c r="C56" s="166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8"/>
      <c r="Q56" s="169"/>
      <c r="R56" s="170"/>
      <c r="S56" s="159"/>
      <c r="T56" s="159"/>
      <c r="U56" s="159"/>
      <c r="V56" s="159"/>
      <c r="W56" s="159"/>
      <c r="X56" s="104"/>
      <c r="AA56" s="160"/>
    </row>
    <row r="57" spans="1:27" ht="8.25" customHeight="1" thickBot="1" x14ac:dyDescent="0.3">
      <c r="A57" s="15"/>
      <c r="B57" s="171"/>
      <c r="C57" s="172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4"/>
      <c r="R57" s="173"/>
      <c r="S57" s="175"/>
      <c r="T57" s="175"/>
      <c r="U57" s="175"/>
      <c r="V57" s="175"/>
      <c r="W57" s="175"/>
      <c r="X57" s="176"/>
      <c r="Y57" s="177"/>
      <c r="Z57" s="177"/>
      <c r="AA57" s="178"/>
    </row>
    <row r="58" spans="1:27" x14ac:dyDescent="0.25">
      <c r="A58" s="15"/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21"/>
      <c r="U58" s="121"/>
      <c r="V58" s="121"/>
      <c r="W58" s="121"/>
      <c r="X58" s="121"/>
      <c r="Y58" s="121"/>
    </row>
    <row r="59" spans="1:27" x14ac:dyDescent="0.25">
      <c r="A59" s="15"/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21"/>
      <c r="U59" s="121"/>
      <c r="V59" s="121"/>
      <c r="W59" s="121"/>
      <c r="X59" s="121"/>
      <c r="Y59" s="121"/>
    </row>
    <row r="60" spans="1:27" x14ac:dyDescent="0.25">
      <c r="A60" s="15"/>
      <c r="B60" s="179"/>
      <c r="C60" s="16"/>
      <c r="D60" s="147"/>
      <c r="E60" s="16"/>
      <c r="F60" s="180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81"/>
      <c r="S60" s="16"/>
      <c r="T60" s="121"/>
      <c r="U60" s="121"/>
      <c r="V60" s="121"/>
      <c r="W60" s="121"/>
      <c r="X60" s="121"/>
      <c r="Y60" s="121"/>
    </row>
    <row r="61" spans="1:27" x14ac:dyDescent="0.25">
      <c r="A61" s="15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80"/>
      <c r="Q61" s="16"/>
      <c r="R61" s="16"/>
      <c r="S61" s="16"/>
      <c r="T61" s="121"/>
      <c r="U61" s="121"/>
      <c r="V61" s="121"/>
      <c r="W61" s="121"/>
      <c r="X61" s="121"/>
      <c r="Y61" s="121"/>
    </row>
    <row r="62" spans="1:27" x14ac:dyDescent="0.25">
      <c r="A62" s="15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21"/>
      <c r="U62" s="121"/>
      <c r="V62" s="121"/>
      <c r="W62" s="121"/>
      <c r="X62" s="121"/>
      <c r="Y62" s="121"/>
    </row>
    <row r="63" spans="1:27" x14ac:dyDescent="0.25">
      <c r="A63" s="15"/>
      <c r="B63" s="15"/>
      <c r="C63" s="16"/>
      <c r="D63" s="16"/>
      <c r="E63" s="16"/>
      <c r="F63" s="16"/>
      <c r="G63" s="16"/>
      <c r="H63" s="16"/>
      <c r="I63" s="180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21"/>
      <c r="U63" s="121"/>
      <c r="V63" s="121"/>
      <c r="W63" s="121"/>
      <c r="X63" s="121"/>
      <c r="Y63" s="121"/>
    </row>
    <row r="64" spans="1:27" x14ac:dyDescent="0.25">
      <c r="A64" s="15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21"/>
      <c r="U64" s="121"/>
      <c r="V64" s="121"/>
      <c r="W64" s="121"/>
      <c r="X64" s="121"/>
      <c r="Y64" s="121"/>
    </row>
    <row r="65" spans="1:25" x14ac:dyDescent="0.25">
      <c r="A65" s="15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21"/>
      <c r="U65" s="121"/>
      <c r="V65" s="121"/>
      <c r="W65" s="121"/>
      <c r="X65" s="121"/>
      <c r="Y65" s="121"/>
    </row>
    <row r="66" spans="1:25" x14ac:dyDescent="0.25">
      <c r="A66" s="15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21"/>
      <c r="U66" s="121"/>
      <c r="V66" s="121"/>
      <c r="W66" s="121"/>
      <c r="X66" s="121"/>
      <c r="Y66" s="121"/>
    </row>
    <row r="67" spans="1:25" x14ac:dyDescent="0.25">
      <c r="A67" s="15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21"/>
      <c r="U67" s="121"/>
      <c r="V67" s="121"/>
      <c r="W67" s="121"/>
      <c r="X67" s="121"/>
      <c r="Y67" s="121"/>
    </row>
    <row r="68" spans="1:25" x14ac:dyDescent="0.25">
      <c r="A68" s="15"/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21"/>
      <c r="U68" s="121"/>
      <c r="V68" s="121"/>
      <c r="W68" s="121"/>
      <c r="X68" s="121"/>
      <c r="Y68" s="121"/>
    </row>
  </sheetData>
  <mergeCells count="47">
    <mergeCell ref="D46:J46"/>
    <mergeCell ref="D47:J47"/>
    <mergeCell ref="C49:G49"/>
    <mergeCell ref="I51:J51"/>
    <mergeCell ref="C55:J55"/>
    <mergeCell ref="D45:J45"/>
    <mergeCell ref="D31:G31"/>
    <mergeCell ref="D32:G32"/>
    <mergeCell ref="D33:G33"/>
    <mergeCell ref="C35:G35"/>
    <mergeCell ref="D37:J37"/>
    <mergeCell ref="D38:J38"/>
    <mergeCell ref="D39:J39"/>
    <mergeCell ref="D40:J40"/>
    <mergeCell ref="D41:F41"/>
    <mergeCell ref="C42:G42"/>
    <mergeCell ref="D44:J44"/>
    <mergeCell ref="D30:G30"/>
    <mergeCell ref="D16:G16"/>
    <mergeCell ref="D17:G17"/>
    <mergeCell ref="C19:G19"/>
    <mergeCell ref="D20:G20"/>
    <mergeCell ref="D21:G21"/>
    <mergeCell ref="D22:G22"/>
    <mergeCell ref="D23:G23"/>
    <mergeCell ref="D24:G24"/>
    <mergeCell ref="C26:G26"/>
    <mergeCell ref="D28:G28"/>
    <mergeCell ref="D29:G29"/>
    <mergeCell ref="D15:G15"/>
    <mergeCell ref="B7:E7"/>
    <mergeCell ref="K7:P7"/>
    <mergeCell ref="R7:S7"/>
    <mergeCell ref="B9:E9"/>
    <mergeCell ref="K9:AA9"/>
    <mergeCell ref="R10:S10"/>
    <mergeCell ref="R11:W11"/>
    <mergeCell ref="AA11:AA14"/>
    <mergeCell ref="C12:K13"/>
    <mergeCell ref="P12:P13"/>
    <mergeCell ref="V12:V13"/>
    <mergeCell ref="S1:X1"/>
    <mergeCell ref="C2:S2"/>
    <mergeCell ref="B4:E4"/>
    <mergeCell ref="F4:G4"/>
    <mergeCell ref="K4:P4"/>
    <mergeCell ref="R4:S4"/>
  </mergeCells>
  <conditionalFormatting sqref="J48">
    <cfRule type="expression" dxfId="133" priority="144" stopIfTrue="1">
      <formula>AND($P48&gt;0,$J48=0)</formula>
    </cfRule>
  </conditionalFormatting>
  <conditionalFormatting sqref="I16">
    <cfRule type="expression" dxfId="132" priority="143" stopIfTrue="1">
      <formula>AND($P16&gt;0,$I16="")</formula>
    </cfRule>
  </conditionalFormatting>
  <conditionalFormatting sqref="I17">
    <cfRule type="expression" dxfId="131" priority="142" stopIfTrue="1">
      <formula>AND($P17&gt;0,$I17="")</formula>
    </cfRule>
  </conditionalFormatting>
  <conditionalFormatting sqref="I18">
    <cfRule type="expression" dxfId="130" priority="141" stopIfTrue="1">
      <formula>AND($P18&gt;0,$I18="")</formula>
    </cfRule>
  </conditionalFormatting>
  <conditionalFormatting sqref="I20">
    <cfRule type="expression" dxfId="129" priority="140" stopIfTrue="1">
      <formula>AND($P20&gt;0,$I20="")</formula>
    </cfRule>
  </conditionalFormatting>
  <conditionalFormatting sqref="I21">
    <cfRule type="expression" dxfId="128" priority="139" stopIfTrue="1">
      <formula>AND($P21&gt;0,$I21="")</formula>
    </cfRule>
  </conditionalFormatting>
  <conditionalFormatting sqref="I48">
    <cfRule type="expression" dxfId="127" priority="138" stopIfTrue="1">
      <formula>AND($P48&gt;0,$I48="")</formula>
    </cfRule>
  </conditionalFormatting>
  <conditionalFormatting sqref="D16:G16">
    <cfRule type="expression" dxfId="126" priority="137" stopIfTrue="1">
      <formula>AND($P16&gt;0,$D16="")</formula>
    </cfRule>
  </conditionalFormatting>
  <conditionalFormatting sqref="D17:G17">
    <cfRule type="expression" dxfId="125" priority="136" stopIfTrue="1">
      <formula>AND($P17&gt;0,$D17="")</formula>
    </cfRule>
  </conditionalFormatting>
  <conditionalFormatting sqref="D18:G18">
    <cfRule type="expression" dxfId="124" priority="135" stopIfTrue="1">
      <formula>AND($P18&gt;0,$D18="")</formula>
    </cfRule>
  </conditionalFormatting>
  <conditionalFormatting sqref="D19:G19">
    <cfRule type="expression" dxfId="123" priority="134" stopIfTrue="1">
      <formula>AND($P19&gt;0,$D19="")</formula>
    </cfRule>
  </conditionalFormatting>
  <conditionalFormatting sqref="D20:G20">
    <cfRule type="expression" dxfId="122" priority="133" stopIfTrue="1">
      <formula>AND($P20&gt;0,$D20="")</formula>
    </cfRule>
  </conditionalFormatting>
  <conditionalFormatting sqref="D21:G24">
    <cfRule type="expression" dxfId="121" priority="132" stopIfTrue="1">
      <formula>AND($P21&gt;0,$D21="")</formula>
    </cfRule>
  </conditionalFormatting>
  <conditionalFormatting sqref="D48:G48">
    <cfRule type="expression" dxfId="120" priority="131" stopIfTrue="1">
      <formula>AND($P48&gt;0,$D48="")</formula>
    </cfRule>
  </conditionalFormatting>
  <conditionalFormatting sqref="D49:G49">
    <cfRule type="expression" dxfId="119" priority="130" stopIfTrue="1">
      <formula>AND($P49&gt;0,$D49="")</formula>
    </cfRule>
  </conditionalFormatting>
  <conditionalFormatting sqref="D50:J50 D52:J53">
    <cfRule type="expression" dxfId="118" priority="129" stopIfTrue="1">
      <formula>AND($D50="",$P50&gt;0)</formula>
    </cfRule>
  </conditionalFormatting>
  <conditionalFormatting sqref="D51:J51">
    <cfRule type="expression" dxfId="117" priority="128" stopIfTrue="1">
      <formula>AND($D51="",$P51&gt;0)</formula>
    </cfRule>
  </conditionalFormatting>
  <conditionalFormatting sqref="P80">
    <cfRule type="expression" dxfId="116" priority="127" stopIfTrue="1">
      <formula>$P$80&gt;valTIAlloc</formula>
    </cfRule>
  </conditionalFormatting>
  <conditionalFormatting sqref="J18">
    <cfRule type="expression" dxfId="115" priority="126" stopIfTrue="1">
      <formula>AND($J18="",$P18&gt;0)</formula>
    </cfRule>
  </conditionalFormatting>
  <conditionalFormatting sqref="J20">
    <cfRule type="expression" dxfId="114" priority="125" stopIfTrue="1">
      <formula>AND($J20="",$P20&gt;0)</formula>
    </cfRule>
  </conditionalFormatting>
  <conditionalFormatting sqref="J21">
    <cfRule type="expression" dxfId="113" priority="124" stopIfTrue="1">
      <formula>AND($J21="",$P21&gt;0)</formula>
    </cfRule>
  </conditionalFormatting>
  <conditionalFormatting sqref="P72">
    <cfRule type="expression" dxfId="112" priority="123" stopIfTrue="1">
      <formula>AND($I$72&lt;&gt;"",$P$72="")</formula>
    </cfRule>
  </conditionalFormatting>
  <conditionalFormatting sqref="I72:J72">
    <cfRule type="expression" dxfId="111" priority="122" stopIfTrue="1">
      <formula>AND($P$72&lt;&gt;"",$I$72="")</formula>
    </cfRule>
  </conditionalFormatting>
  <conditionalFormatting sqref="D26:G26">
    <cfRule type="expression" dxfId="110" priority="109" stopIfTrue="1">
      <formula>AND($P26&gt;0,$D26="")</formula>
    </cfRule>
  </conditionalFormatting>
  <conditionalFormatting sqref="J23">
    <cfRule type="expression" dxfId="109" priority="121" stopIfTrue="1">
      <formula>AND($P23&gt;0,$J23=0)</formula>
    </cfRule>
  </conditionalFormatting>
  <conditionalFormatting sqref="J24">
    <cfRule type="expression" dxfId="108" priority="120" stopIfTrue="1">
      <formula>AND($P24&gt;0,$J24=0)</formula>
    </cfRule>
  </conditionalFormatting>
  <conditionalFormatting sqref="J25">
    <cfRule type="expression" dxfId="107" priority="119" stopIfTrue="1">
      <formula>AND($P25&gt;0,$J25=0)</formula>
    </cfRule>
  </conditionalFormatting>
  <conditionalFormatting sqref="I23">
    <cfRule type="expression" dxfId="106" priority="118" stopIfTrue="1">
      <formula>AND($P23&gt;0,$I23="")</formula>
    </cfRule>
  </conditionalFormatting>
  <conditionalFormatting sqref="I24">
    <cfRule type="expression" dxfId="105" priority="117" stopIfTrue="1">
      <formula>AND($P24&gt;0,$I24="")</formula>
    </cfRule>
  </conditionalFormatting>
  <conditionalFormatting sqref="I25">
    <cfRule type="expression" dxfId="104" priority="116" stopIfTrue="1">
      <formula>AND($P25&gt;0,$I25="")</formula>
    </cfRule>
  </conditionalFormatting>
  <conditionalFormatting sqref="H23">
    <cfRule type="expression" dxfId="103" priority="115" stopIfTrue="1">
      <formula>AND(P23&gt;0,$H23="")</formula>
    </cfRule>
  </conditionalFormatting>
  <conditionalFormatting sqref="H24">
    <cfRule type="expression" dxfId="102" priority="114" stopIfTrue="1">
      <formula>AND(P24&gt;0,$H24="")</formula>
    </cfRule>
  </conditionalFormatting>
  <conditionalFormatting sqref="H25">
    <cfRule type="expression" dxfId="101" priority="113" stopIfTrue="1">
      <formula>AND(P25&gt;0,$H25="")</formula>
    </cfRule>
  </conditionalFormatting>
  <conditionalFormatting sqref="D23:G23">
    <cfRule type="expression" dxfId="100" priority="112" stopIfTrue="1">
      <formula>AND($P23&gt;0,$D23="")</formula>
    </cfRule>
  </conditionalFormatting>
  <conditionalFormatting sqref="D24:G24">
    <cfRule type="expression" dxfId="99" priority="111" stopIfTrue="1">
      <formula>AND($P24&gt;0,$D24="")</formula>
    </cfRule>
  </conditionalFormatting>
  <conditionalFormatting sqref="D25:G25">
    <cfRule type="expression" dxfId="98" priority="110" stopIfTrue="1">
      <formula>AND($P25&gt;0,$D25="")</formula>
    </cfRule>
  </conditionalFormatting>
  <conditionalFormatting sqref="J28">
    <cfRule type="expression" dxfId="97" priority="108" stopIfTrue="1">
      <formula>AND($P28&gt;0,$J28=0)</formula>
    </cfRule>
  </conditionalFormatting>
  <conditionalFormatting sqref="J29">
    <cfRule type="expression" dxfId="96" priority="107" stopIfTrue="1">
      <formula>AND($P29&gt;0,$J29=0)</formula>
    </cfRule>
  </conditionalFormatting>
  <conditionalFormatting sqref="J30">
    <cfRule type="expression" dxfId="95" priority="106" stopIfTrue="1">
      <formula>AND($P30&gt;0,$J30=0)</formula>
    </cfRule>
  </conditionalFormatting>
  <conditionalFormatting sqref="J31">
    <cfRule type="expression" dxfId="94" priority="105" stopIfTrue="1">
      <formula>AND($P31&gt;0,$J31=0)</formula>
    </cfRule>
  </conditionalFormatting>
  <conditionalFormatting sqref="J32">
    <cfRule type="expression" dxfId="93" priority="104" stopIfTrue="1">
      <formula>AND($P32&gt;0,$J32=0)</formula>
    </cfRule>
  </conditionalFormatting>
  <conditionalFormatting sqref="I28">
    <cfRule type="expression" dxfId="92" priority="103" stopIfTrue="1">
      <formula>AND($P28&gt;0,$I28="")</formula>
    </cfRule>
  </conditionalFormatting>
  <conditionalFormatting sqref="I29">
    <cfRule type="expression" dxfId="91" priority="102" stopIfTrue="1">
      <formula>AND($P29&gt;0,$I29="")</formula>
    </cfRule>
  </conditionalFormatting>
  <conditionalFormatting sqref="I30">
    <cfRule type="expression" dxfId="90" priority="101" stopIfTrue="1">
      <formula>AND($P30&gt;0,$I30="")</formula>
    </cfRule>
  </conditionalFormatting>
  <conditionalFormatting sqref="I31">
    <cfRule type="expression" dxfId="89" priority="100" stopIfTrue="1">
      <formula>AND($P31&gt;0,$I31="")</formula>
    </cfRule>
  </conditionalFormatting>
  <conditionalFormatting sqref="I32">
    <cfRule type="expression" dxfId="88" priority="99" stopIfTrue="1">
      <formula>AND($P32&gt;0,$I32="")</formula>
    </cfRule>
  </conditionalFormatting>
  <conditionalFormatting sqref="D28:G28">
    <cfRule type="expression" dxfId="87" priority="98" stopIfTrue="1">
      <formula>AND($P28&gt;0,$D28="")</formula>
    </cfRule>
  </conditionalFormatting>
  <conditionalFormatting sqref="D29:G29">
    <cfRule type="expression" dxfId="86" priority="97" stopIfTrue="1">
      <formula>AND($P29&gt;0,$D29="")</formula>
    </cfRule>
  </conditionalFormatting>
  <conditionalFormatting sqref="D30:G30">
    <cfRule type="expression" dxfId="85" priority="96" stopIfTrue="1">
      <formula>AND($P30&gt;0,$D30="")</formula>
    </cfRule>
  </conditionalFormatting>
  <conditionalFormatting sqref="D32:G32">
    <cfRule type="expression" dxfId="84" priority="94" stopIfTrue="1">
      <formula>AND($P32&gt;0,$D32="")</formula>
    </cfRule>
  </conditionalFormatting>
  <conditionalFormatting sqref="J28">
    <cfRule type="expression" dxfId="83" priority="93" stopIfTrue="1">
      <formula>AND($P28&gt;0,$J28=0)</formula>
    </cfRule>
  </conditionalFormatting>
  <conditionalFormatting sqref="J29">
    <cfRule type="expression" dxfId="82" priority="92" stopIfTrue="1">
      <formula>AND($P29&gt;0,$J29=0)</formula>
    </cfRule>
  </conditionalFormatting>
  <conditionalFormatting sqref="J30">
    <cfRule type="expression" dxfId="81" priority="91" stopIfTrue="1">
      <formula>AND($P30&gt;0,$J30=0)</formula>
    </cfRule>
  </conditionalFormatting>
  <conditionalFormatting sqref="J31">
    <cfRule type="expression" dxfId="80" priority="90" stopIfTrue="1">
      <formula>AND($P31&gt;0,$J31=0)</formula>
    </cfRule>
  </conditionalFormatting>
  <conditionalFormatting sqref="J32">
    <cfRule type="expression" dxfId="79" priority="89" stopIfTrue="1">
      <formula>AND($P32&gt;0,$J32=0)</formula>
    </cfRule>
  </conditionalFormatting>
  <conditionalFormatting sqref="J33">
    <cfRule type="expression" dxfId="78" priority="88" stopIfTrue="1">
      <formula>AND($P33&gt;0,$J33=0)</formula>
    </cfRule>
  </conditionalFormatting>
  <conditionalFormatting sqref="I16">
    <cfRule type="expression" dxfId="77" priority="87" stopIfTrue="1">
      <formula>AND($P16&gt;0,$I16="")</formula>
    </cfRule>
  </conditionalFormatting>
  <conditionalFormatting sqref="I17">
    <cfRule type="expression" dxfId="76" priority="86" stopIfTrue="1">
      <formula>AND($P17&gt;0,$I17="")</formula>
    </cfRule>
  </conditionalFormatting>
  <conditionalFormatting sqref="I29">
    <cfRule type="expression" dxfId="75" priority="85" stopIfTrue="1">
      <formula>AND($P29&gt;0,$I29="")</formula>
    </cfRule>
  </conditionalFormatting>
  <conditionalFormatting sqref="I30">
    <cfRule type="expression" dxfId="74" priority="84" stopIfTrue="1">
      <formula>AND($P30&gt;0,$I30="")</formula>
    </cfRule>
  </conditionalFormatting>
  <conditionalFormatting sqref="I31">
    <cfRule type="expression" dxfId="73" priority="83" stopIfTrue="1">
      <formula>AND($P31&gt;0,$I31="")</formula>
    </cfRule>
  </conditionalFormatting>
  <conditionalFormatting sqref="I32">
    <cfRule type="expression" dxfId="72" priority="82" stopIfTrue="1">
      <formula>AND($P32&gt;0,$I32="")</formula>
    </cfRule>
  </conditionalFormatting>
  <conditionalFormatting sqref="I33">
    <cfRule type="expression" dxfId="71" priority="81" stopIfTrue="1">
      <formula>AND($P33&gt;0,$I33="")</formula>
    </cfRule>
  </conditionalFormatting>
  <conditionalFormatting sqref="I28">
    <cfRule type="expression" dxfId="70" priority="80" stopIfTrue="1">
      <formula>AND($P28&gt;0,$I28="")</formula>
    </cfRule>
  </conditionalFormatting>
  <conditionalFormatting sqref="D16:G16">
    <cfRule type="expression" dxfId="69" priority="79" stopIfTrue="1">
      <formula>AND($P16&gt;0,$D16="")</formula>
    </cfRule>
  </conditionalFormatting>
  <conditionalFormatting sqref="D17:G17">
    <cfRule type="expression" dxfId="68" priority="78" stopIfTrue="1">
      <formula>AND($P17&gt;0,$D17="")</formula>
    </cfRule>
  </conditionalFormatting>
  <conditionalFormatting sqref="D28:G28">
    <cfRule type="expression" dxfId="67" priority="77" stopIfTrue="1">
      <formula>AND($P28&gt;0,$D28="")</formula>
    </cfRule>
  </conditionalFormatting>
  <conditionalFormatting sqref="D29:G29">
    <cfRule type="expression" dxfId="66" priority="76" stopIfTrue="1">
      <formula>AND($P29&gt;0,$D29="")</formula>
    </cfRule>
  </conditionalFormatting>
  <conditionalFormatting sqref="D30:G30">
    <cfRule type="expression" dxfId="65" priority="75" stopIfTrue="1">
      <formula>AND($P30&gt;0,$D30="")</formula>
    </cfRule>
  </conditionalFormatting>
  <conditionalFormatting sqref="D32:G32">
    <cfRule type="expression" dxfId="64" priority="73" stopIfTrue="1">
      <formula>AND($P32&gt;0,$D32="")</formula>
    </cfRule>
  </conditionalFormatting>
  <conditionalFormatting sqref="D33:G33">
    <cfRule type="expression" dxfId="63" priority="72" stopIfTrue="1">
      <formula>AND($P33&gt;0,$D33="")</formula>
    </cfRule>
  </conditionalFormatting>
  <conditionalFormatting sqref="D37:J37">
    <cfRule type="expression" dxfId="62" priority="71" stopIfTrue="1">
      <formula>AND($D37="",$P37&gt;0)</formula>
    </cfRule>
  </conditionalFormatting>
  <conditionalFormatting sqref="D38:J38">
    <cfRule type="expression" dxfId="61" priority="70" stopIfTrue="1">
      <formula>AND($D38="",$P38&gt;0)</formula>
    </cfRule>
  </conditionalFormatting>
  <conditionalFormatting sqref="D39:J39">
    <cfRule type="expression" dxfId="60" priority="69" stopIfTrue="1">
      <formula>AND($D39="",$P39&gt;0)</formula>
    </cfRule>
  </conditionalFormatting>
  <conditionalFormatting sqref="D40:J40">
    <cfRule type="expression" dxfId="59" priority="68" stopIfTrue="1">
      <formula>AND($D40="",$P40&gt;0)</formula>
    </cfRule>
  </conditionalFormatting>
  <conditionalFormatting sqref="P51">
    <cfRule type="expression" dxfId="58" priority="67" stopIfTrue="1">
      <formula>AND($I$51&lt;&gt;"",$P$51="")</formula>
    </cfRule>
  </conditionalFormatting>
  <conditionalFormatting sqref="I51:J51">
    <cfRule type="expression" dxfId="57" priority="66" stopIfTrue="1">
      <formula>AND($P$51&lt;&gt;"",$I$51="")</formula>
    </cfRule>
  </conditionalFormatting>
  <conditionalFormatting sqref="J21">
    <cfRule type="expression" dxfId="56" priority="65" stopIfTrue="1">
      <formula>AND($P21&gt;0,$J21=0)</formula>
    </cfRule>
  </conditionalFormatting>
  <conditionalFormatting sqref="J22">
    <cfRule type="expression" dxfId="55" priority="64" stopIfTrue="1">
      <formula>AND($P22&gt;0,$J22=0)</formula>
    </cfRule>
  </conditionalFormatting>
  <conditionalFormatting sqref="J23">
    <cfRule type="expression" dxfId="54" priority="63" stopIfTrue="1">
      <formula>AND($P23&gt;0,$J23=0)</formula>
    </cfRule>
  </conditionalFormatting>
  <conditionalFormatting sqref="J24">
    <cfRule type="expression" dxfId="53" priority="62" stopIfTrue="1">
      <formula>AND($P24&gt;0,$J24=0)</formula>
    </cfRule>
  </conditionalFormatting>
  <conditionalFormatting sqref="I21">
    <cfRule type="expression" dxfId="52" priority="61" stopIfTrue="1">
      <formula>AND($P21&gt;0,$I21="")</formula>
    </cfRule>
  </conditionalFormatting>
  <conditionalFormatting sqref="I22">
    <cfRule type="expression" dxfId="51" priority="60" stopIfTrue="1">
      <formula>AND($P22&gt;0,$I22="")</formula>
    </cfRule>
  </conditionalFormatting>
  <conditionalFormatting sqref="I23">
    <cfRule type="expression" dxfId="50" priority="59" stopIfTrue="1">
      <formula>AND($P23&gt;0,$I23="")</formula>
    </cfRule>
  </conditionalFormatting>
  <conditionalFormatting sqref="I24">
    <cfRule type="expression" dxfId="49" priority="58" stopIfTrue="1">
      <formula>AND($P24&gt;0,$I24="")</formula>
    </cfRule>
  </conditionalFormatting>
  <conditionalFormatting sqref="H21">
    <cfRule type="expression" dxfId="48" priority="57" stopIfTrue="1">
      <formula>AND(P21&gt;0,$H21="")</formula>
    </cfRule>
  </conditionalFormatting>
  <conditionalFormatting sqref="H22">
    <cfRule type="expression" dxfId="47" priority="56" stopIfTrue="1">
      <formula>AND(P22&gt;0,$H22="")</formula>
    </cfRule>
  </conditionalFormatting>
  <conditionalFormatting sqref="H23">
    <cfRule type="expression" dxfId="46" priority="55" stopIfTrue="1">
      <formula>AND(P23&gt;0,$H23="")</formula>
    </cfRule>
  </conditionalFormatting>
  <conditionalFormatting sqref="H24">
    <cfRule type="expression" dxfId="45" priority="54" stopIfTrue="1">
      <formula>AND(P24&gt;0,$H24="")</formula>
    </cfRule>
  </conditionalFormatting>
  <conditionalFormatting sqref="D21:G24">
    <cfRule type="expression" dxfId="44" priority="53" stopIfTrue="1">
      <formula>AND($P21&gt;0,$D21="")</formula>
    </cfRule>
  </conditionalFormatting>
  <conditionalFormatting sqref="D22:G22">
    <cfRule type="expression" dxfId="43" priority="52" stopIfTrue="1">
      <formula>AND($P22&gt;0,$D22="")</formula>
    </cfRule>
  </conditionalFormatting>
  <conditionalFormatting sqref="D23:G23">
    <cfRule type="expression" dxfId="42" priority="51" stopIfTrue="1">
      <formula>AND($P23&gt;0,$D23="")</formula>
    </cfRule>
  </conditionalFormatting>
  <conditionalFormatting sqref="D24:G24">
    <cfRule type="expression" dxfId="41" priority="50" stopIfTrue="1">
      <formula>AND($P24&gt;0,$D24="")</formula>
    </cfRule>
  </conditionalFormatting>
  <conditionalFormatting sqref="P55">
    <cfRule type="expression" dxfId="40" priority="49" stopIfTrue="1">
      <formula>$P$55&lt;&gt;valTIAlloc</formula>
    </cfRule>
  </conditionalFormatting>
  <conditionalFormatting sqref="J16:J17">
    <cfRule type="expression" dxfId="39" priority="47">
      <formula>AND($P16&gt;0,$J16="")</formula>
    </cfRule>
    <cfRule type="expression" dxfId="38" priority="48">
      <formula>AND(J16="","P17&lt;&gt;")</formula>
    </cfRule>
  </conditionalFormatting>
  <conditionalFormatting sqref="AA16">
    <cfRule type="expression" dxfId="37" priority="46" stopIfTrue="1">
      <formula>AND(#REF!&gt;0,#REF!="")</formula>
    </cfRule>
  </conditionalFormatting>
  <conditionalFormatting sqref="AA16">
    <cfRule type="expression" dxfId="36" priority="45" stopIfTrue="1">
      <formula>AND(#REF!&gt;0,#REF!="")</formula>
    </cfRule>
  </conditionalFormatting>
  <conditionalFormatting sqref="AA17">
    <cfRule type="expression" dxfId="35" priority="44" stopIfTrue="1">
      <formula>AND($P17&gt;0,$I17="")</formula>
    </cfRule>
  </conditionalFormatting>
  <conditionalFormatting sqref="AA17">
    <cfRule type="expression" dxfId="34" priority="43" stopIfTrue="1">
      <formula>AND($P17&gt;0,$I17="")</formula>
    </cfRule>
  </conditionalFormatting>
  <conditionalFormatting sqref="AA24">
    <cfRule type="expression" dxfId="33" priority="38" stopIfTrue="1">
      <formula>AND($P24&gt;0,$I24="")</formula>
    </cfRule>
  </conditionalFormatting>
  <conditionalFormatting sqref="AA24">
    <cfRule type="expression" dxfId="32" priority="37" stopIfTrue="1">
      <formula>AND($P24&gt;0,$I24="")</formula>
    </cfRule>
  </conditionalFormatting>
  <conditionalFormatting sqref="AA22">
    <cfRule type="expression" dxfId="31" priority="42" stopIfTrue="1">
      <formula>AND($P22&gt;0,$I22="")</formula>
    </cfRule>
  </conditionalFormatting>
  <conditionalFormatting sqref="AA22">
    <cfRule type="expression" dxfId="30" priority="41" stopIfTrue="1">
      <formula>AND($P22&gt;0,$I22="")</formula>
    </cfRule>
  </conditionalFormatting>
  <conditionalFormatting sqref="AA23">
    <cfRule type="expression" dxfId="29" priority="40" stopIfTrue="1">
      <formula>AND($P23&gt;0,$I23="")</formula>
    </cfRule>
  </conditionalFormatting>
  <conditionalFormatting sqref="AA23">
    <cfRule type="expression" dxfId="28" priority="39" stopIfTrue="1">
      <formula>AND($P23&gt;0,$I23="")</formula>
    </cfRule>
  </conditionalFormatting>
  <conditionalFormatting sqref="AA28">
    <cfRule type="expression" dxfId="27" priority="36" stopIfTrue="1">
      <formula>AND($P28&gt;0,$I28="")</formula>
    </cfRule>
  </conditionalFormatting>
  <conditionalFormatting sqref="AA28">
    <cfRule type="expression" dxfId="26" priority="35" stopIfTrue="1">
      <formula>AND($P28&gt;0,$I28="")</formula>
    </cfRule>
  </conditionalFormatting>
  <conditionalFormatting sqref="AA29">
    <cfRule type="expression" dxfId="25" priority="34" stopIfTrue="1">
      <formula>AND($P29&gt;0,$I29="")</formula>
    </cfRule>
  </conditionalFormatting>
  <conditionalFormatting sqref="AA29">
    <cfRule type="expression" dxfId="24" priority="33" stopIfTrue="1">
      <formula>AND($P29&gt;0,$I29="")</formula>
    </cfRule>
  </conditionalFormatting>
  <conditionalFormatting sqref="AA30">
    <cfRule type="expression" dxfId="23" priority="32" stopIfTrue="1">
      <formula>AND($P30&gt;0,$I30="")</formula>
    </cfRule>
  </conditionalFormatting>
  <conditionalFormatting sqref="AA30">
    <cfRule type="expression" dxfId="22" priority="31" stopIfTrue="1">
      <formula>AND($P30&gt;0,$I30="")</formula>
    </cfRule>
  </conditionalFormatting>
  <conditionalFormatting sqref="AA31">
    <cfRule type="expression" dxfId="21" priority="30" stopIfTrue="1">
      <formula>AND($P31&gt;0,$I31="")</formula>
    </cfRule>
  </conditionalFormatting>
  <conditionalFormatting sqref="AA31">
    <cfRule type="expression" dxfId="20" priority="29" stopIfTrue="1">
      <formula>AND($P31&gt;0,$I31="")</formula>
    </cfRule>
  </conditionalFormatting>
  <conditionalFormatting sqref="AA32">
    <cfRule type="expression" dxfId="19" priority="28" stopIfTrue="1">
      <formula>AND($P32&gt;0,$I32="")</formula>
    </cfRule>
  </conditionalFormatting>
  <conditionalFormatting sqref="AA32">
    <cfRule type="expression" dxfId="18" priority="27" stopIfTrue="1">
      <formula>AND($P32&gt;0,$I32="")</formula>
    </cfRule>
  </conditionalFormatting>
  <conditionalFormatting sqref="AA33">
    <cfRule type="expression" dxfId="17" priority="26" stopIfTrue="1">
      <formula>AND($P33&gt;0,$I33="")</formula>
    </cfRule>
  </conditionalFormatting>
  <conditionalFormatting sqref="AA33">
    <cfRule type="expression" dxfId="16" priority="25" stopIfTrue="1">
      <formula>AND($P33&gt;0,$I33="")</formula>
    </cfRule>
  </conditionalFormatting>
  <conditionalFormatting sqref="AA38">
    <cfRule type="expression" dxfId="15" priority="22" stopIfTrue="1">
      <formula>AND($P38&gt;0,$I38="")</formula>
    </cfRule>
  </conditionalFormatting>
  <conditionalFormatting sqref="AA38">
    <cfRule type="expression" dxfId="14" priority="21" stopIfTrue="1">
      <formula>AND($P38&gt;0,$I38="")</formula>
    </cfRule>
  </conditionalFormatting>
  <conditionalFormatting sqref="AA39">
    <cfRule type="expression" dxfId="13" priority="20" stopIfTrue="1">
      <formula>AND($P39&gt;0,$I39="")</formula>
    </cfRule>
  </conditionalFormatting>
  <conditionalFormatting sqref="AA39">
    <cfRule type="expression" dxfId="12" priority="19" stopIfTrue="1">
      <formula>AND($P39&gt;0,$I39="")</formula>
    </cfRule>
  </conditionalFormatting>
  <conditionalFormatting sqref="AA40">
    <cfRule type="expression" dxfId="11" priority="18" stopIfTrue="1">
      <formula>AND($P40&gt;0,$I40="")</formula>
    </cfRule>
  </conditionalFormatting>
  <conditionalFormatting sqref="AA40">
    <cfRule type="expression" dxfId="10" priority="17" stopIfTrue="1">
      <formula>AND($P40&gt;0,$I40="")</formula>
    </cfRule>
  </conditionalFormatting>
  <conditionalFormatting sqref="AA51">
    <cfRule type="expression" dxfId="9" priority="12" stopIfTrue="1">
      <formula>AND($P51&gt;0,$I51="")</formula>
    </cfRule>
  </conditionalFormatting>
  <conditionalFormatting sqref="AA51">
    <cfRule type="expression" dxfId="8" priority="11" stopIfTrue="1">
      <formula>AND($P51&gt;0,$I51="")</formula>
    </cfRule>
  </conditionalFormatting>
  <conditionalFormatting sqref="AA21">
    <cfRule type="expression" dxfId="7" priority="10" stopIfTrue="1">
      <formula>AND($P21&gt;0,$I21="")</formula>
    </cfRule>
  </conditionalFormatting>
  <conditionalFormatting sqref="AA21">
    <cfRule type="expression" dxfId="6" priority="9" stopIfTrue="1">
      <formula>AND($P21&gt;0,$I21="")</formula>
    </cfRule>
  </conditionalFormatting>
  <conditionalFormatting sqref="AA47">
    <cfRule type="expression" dxfId="5" priority="8" stopIfTrue="1">
      <formula>AND($P47&gt;0,$I47="")</formula>
    </cfRule>
  </conditionalFormatting>
  <conditionalFormatting sqref="AA47">
    <cfRule type="expression" dxfId="4" priority="7" stopIfTrue="1">
      <formula>AND($P47&gt;0,$I47="")</formula>
    </cfRule>
  </conditionalFormatting>
  <conditionalFormatting sqref="AA46">
    <cfRule type="expression" dxfId="3" priority="6" stopIfTrue="1">
      <formula>AND($P46&gt;0,$I46="")</formula>
    </cfRule>
  </conditionalFormatting>
  <conditionalFormatting sqref="AA46">
    <cfRule type="expression" dxfId="2" priority="5" stopIfTrue="1">
      <formula>AND($P46&gt;0,$I46="")</formula>
    </cfRule>
  </conditionalFormatting>
  <conditionalFormatting sqref="D31:G31">
    <cfRule type="expression" dxfId="1" priority="2" stopIfTrue="1">
      <formula>AND($P31&gt;0,$D31="")</formula>
    </cfRule>
  </conditionalFormatting>
  <conditionalFormatting sqref="D31:G31">
    <cfRule type="expression" dxfId="0" priority="1" stopIfTrue="1">
      <formula>AND($P31&gt;0,$D31="")</formula>
    </cfRule>
  </conditionalFormatting>
  <dataValidations count="9">
    <dataValidation type="list" allowBlank="1" showInputMessage="1" showErrorMessage="1" sqref="D16:G17" xr:uid="{466F98A8-34D6-4E56-AB08-E82818A21018}">
      <formula1>lstLn1</formula1>
    </dataValidation>
    <dataValidation type="list" allowBlank="1" showInputMessage="1" showErrorMessage="1" sqref="R10:S10" xr:uid="{82642331-2E73-4C3F-8B2A-589499D4B2A4}">
      <formula1>"Yes"</formula1>
    </dataValidation>
    <dataValidation type="list" allowBlank="1" showInputMessage="1" showErrorMessage="1" sqref="D21:G24" xr:uid="{06F5CDFE-52DD-4E8D-9C13-28C78E4B303D}">
      <formula1>lstLn4</formula1>
    </dataValidation>
    <dataValidation type="list" allowBlank="1" showInputMessage="1" showErrorMessage="1" sqref="D44:J47" xr:uid="{E68E1C1B-F5D8-461E-8A89-2C7F5AE057DA}">
      <formula1>Line8Travel</formula1>
    </dataValidation>
    <dataValidation type="list" allowBlank="1" showInputMessage="1" showErrorMessage="1" sqref="J28:J33 J21:J24" xr:uid="{B2E87A21-091A-4D06-A6B1-4DBF5AA1B07C}">
      <formula1>",per hour, per day, flat"</formula1>
    </dataValidation>
    <dataValidation type="list" allowBlank="1" showInputMessage="1" showErrorMessage="1" sqref="D37:J40" xr:uid="{E54E7A75-6232-4F24-8769-F5F3A7E04D2F}">
      <formula1>lstLn7</formula1>
    </dataValidation>
    <dataValidation type="list" allowBlank="1" showInputMessage="1" showErrorMessage="1" sqref="D28:G33" xr:uid="{5B089A6F-5A03-4B85-9EDE-F364F1E4906E}">
      <formula1>lstLn6</formula1>
    </dataValidation>
    <dataValidation type="whole" allowBlank="1" showInputMessage="1" showErrorMessage="1" error="Please enter a numeric value." prompt="IMPORTANT - if you are contributing to MTRS you must click the MTRS box - 9% will be calculated automatically_x000a_" sqref="P18:Q18" xr:uid="{35011648-4548-418F-BD0E-C637D0324037}">
      <formula1>0</formula1>
      <formula2>10000000</formula2>
    </dataValidation>
    <dataValidation type="whole" allowBlank="1" showInputMessage="1" showErrorMessage="1" error="Please enter a numeric value." sqref="P21:Q25" xr:uid="{1A2F5F69-72F1-4275-99B7-8BAD4B11E646}">
      <formula1>0</formula1>
      <formula2>10000000</formula2>
    </dataValidation>
  </dataValidations>
  <hyperlinks>
    <hyperlink ref="S1:X1" location="'Table of Contents'!A1" tooltip="Back to Table of Contents" display="Back to Table of Contents" xr:uid="{38191F6E-8665-48B1-BF11-93A288EF2E3A}"/>
  </hyperlink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DESE-231-74477</_dlc_DocId>
    <_dlc_DocIdUrl xmlns="733efe1c-5bbe-4968-87dc-d400e65c879f">
      <Url>https://sharepoint.doemass.org/ese/webteam/cps/_layouts/DocIdRedir.aspx?ID=DESE-231-74477</Url>
      <Description>DESE-231-74477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85D2A8AD-65D0-4935-99FF-24EF1ECD8D01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0a4e05da-b9bc-4326-ad73-01ef31b95567"/>
    <ds:schemaRef ds:uri="733efe1c-5bbe-4968-87dc-d400e65c879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6C1A0B-9CDA-4445-9B9D-6A0D32348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7BF608-0195-4A6B-9D66-8E0CC4BD6D9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CCA166B-2D7D-49B5-9FD5-40432DD586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Start Here</vt:lpstr>
      <vt:lpstr>Final Budget</vt:lpstr>
      <vt:lpstr>EligibleStipendTeachers</vt:lpstr>
      <vt:lpstr>FollowUpPDTeachers</vt:lpstr>
      <vt:lpstr>MaterialsCost</vt:lpstr>
      <vt:lpstr>NoviceTeachers</vt:lpstr>
      <vt:lpstr>POCSalary</vt:lpstr>
      <vt:lpstr>POCStipend</vt:lpstr>
      <vt:lpstr>StipendRate</vt:lpstr>
      <vt:lpstr>SubRate</vt:lpstr>
      <vt:lpstr>SummerPDCost</vt:lpstr>
      <vt:lpstr>SummerPDDays</vt:lpstr>
      <vt:lpstr>SummerPDEducators</vt:lpstr>
      <vt:lpstr>SummerPDTravel</vt:lpstr>
      <vt:lpstr>SummitTeachers</vt:lpstr>
      <vt:lpstr>TeacherDevices</vt:lpstr>
      <vt:lpstr>TeacherSYStipend</vt:lpstr>
      <vt:lpstr>TeacherSYTravel</vt:lpstr>
      <vt:lpstr>TotSummerPDCost</vt:lpstr>
      <vt:lpstr>TotSummerPDStipend</vt:lpstr>
      <vt:lpstr>valTILn1</vt:lpstr>
      <vt:lpstr>valTILn10</vt:lpstr>
      <vt:lpstr>valTILn4</vt:lpstr>
      <vt:lpstr>valTILn6</vt:lpstr>
      <vt:lpstr>valTILn7</vt:lpstr>
      <vt:lpstr>valTILn8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FY2023 FC 147 Digital Literacy Now Part II</dc:title>
  <dc:subject/>
  <dc:creator>DESE</dc:creator>
  <cp:keywords/>
  <dc:description/>
  <cp:lastModifiedBy>Zou, Dong (EOE)</cp:lastModifiedBy>
  <cp:revision/>
  <dcterms:created xsi:type="dcterms:W3CDTF">2021-09-03T19:06:03Z</dcterms:created>
  <dcterms:modified xsi:type="dcterms:W3CDTF">2021-10-18T20:22:42Z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18 2021</vt:lpwstr>
  </property>
</Properties>
</file>