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hidePivotFieldList="1"/>
  <mc:AlternateContent xmlns:mc="http://schemas.openxmlformats.org/markup-compatibility/2006">
    <mc:Choice Requires="x15">
      <x15ac:absPath xmlns:x15ac="http://schemas.microsoft.com/office/spreadsheetml/2010/11/ac" url="C:\Users\dzou\Desktop\21082\"/>
    </mc:Choice>
  </mc:AlternateContent>
  <xr:revisionPtr revIDLastSave="0" documentId="13_ncr:1_{9EE441EA-E0ED-427C-94D4-A2DECC531643}" xr6:coauthVersionLast="45" xr6:coauthVersionMax="46" xr10:uidLastSave="{00000000-0000-0000-0000-000000000000}"/>
  <workbookProtection workbookAlgorithmName="SHA-512" workbookHashValue="DXSUK+TNlLuPlBGqnbbxYabeEt6pj5LSL5DfqSTKR7nW86+yu4f+EhBpNmSLgKCTXcPwp+g2wnRnyaWgLSOa3A==" workbookSaltValue="4SP/HxVPzDJoSRKD11t+5A==" workbookSpinCount="100000" lockStructure="1"/>
  <bookViews>
    <workbookView xWindow="-120" yWindow="-120" windowWidth="29040" windowHeight="15840" tabRatio="746" xr2:uid="{00000000-000D-0000-FFFF-FFFF00000000}"/>
  </bookViews>
  <sheets>
    <sheet name="Instructions" sheetId="50" r:id="rId1"/>
    <sheet name="Signature Page" sheetId="27" r:id="rId2"/>
    <sheet name="Part II-Schools Served" sheetId="51" state="hidden" r:id="rId3"/>
    <sheet name="OPTIONAL Budget Workbook" sheetId="54" r:id="rId4"/>
    <sheet name="Indirect Costs" sheetId="35" r:id="rId5"/>
    <sheet name="Eligible Schools" sheetId="53" state="hidden" r:id="rId6"/>
    <sheet name="Amounts 8.2019" sheetId="52" state="hidden" r:id="rId7"/>
  </sheets>
  <externalReferences>
    <externalReference r:id="rId8"/>
    <externalReference r:id="rId9"/>
  </externalReferences>
  <definedNames>
    <definedName name="BudgetWkbk">#REF!</definedName>
    <definedName name="distName">'Amounts 8.2019'!$C$3:$C$42</definedName>
    <definedName name="districtcode">#REF!</definedName>
    <definedName name="DistrictList">#REF!</definedName>
    <definedName name="distrList2">#REF!</definedName>
    <definedName name="Eligible">'Eligible Schools'!$B$4:$J$133</definedName>
    <definedName name="Line_11">[1]dataLookupValues!$A$158:$A$160</definedName>
    <definedName name="Line8Travel">[1]dataLookupValues!$A$138:$A$143</definedName>
    <definedName name="Line9OtherCosts">[1]dataLookupValues!$A$146:$A$154</definedName>
    <definedName name="Lists">#REF!</definedName>
    <definedName name="lstLn1">[1]dataLookupValues!$A$73:$A$75</definedName>
    <definedName name="lstLn2">[1]dataLookupValues!$A$78:$A$89</definedName>
    <definedName name="lstLn3">[1]dataLookupValues!$A$93:$A$97</definedName>
    <definedName name="lstLn4">[1]dataLookupValues!$A$100:$A$108</definedName>
    <definedName name="lstLn6">[1]dataLookupValues!$A$117:$A$125</definedName>
    <definedName name="lstLn7">[1]dataLookupValues!$A$128:$A$135</definedName>
    <definedName name="MSV_TSV_Source">'[2]Requiring Assistance'!$A$2:$E$257</definedName>
    <definedName name="newList">'Amounts 8.2019'!$A$3:$F$42</definedName>
    <definedName name="PDoptions">#REF!</definedName>
    <definedName name="_xlnm.Print_Area" localSheetId="4">'Indirect Costs'!$A$1:$E$30</definedName>
    <definedName name="_xlnm.Print_Area" localSheetId="1">'Signature Page'!$B$1:$P$27</definedName>
    <definedName name="school">#REF!</definedName>
    <definedName name="schooldata">#REF!</definedName>
    <definedName name="schoollist">#REF!</definedName>
    <definedName name="SchoolList48">#REF!</definedName>
    <definedName name="suptlist">#REF!</definedName>
    <definedName name="uniqueSchLookup">#REF!</definedName>
    <definedName name="valorg4code">'Signature Page'!$O$5</definedName>
    <definedName name="valTIAlloc">#REF!</definedName>
    <definedName name="Z_04338FC1_9755_11D7_870D_00B0D047BED8_.wvu.PrintArea" localSheetId="1" hidden="1">'Signature Page'!$A$2:$P$30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52" l="1"/>
  <c r="F6" i="52"/>
  <c r="F7" i="52"/>
  <c r="F8" i="52"/>
  <c r="F9" i="52"/>
  <c r="F10" i="52"/>
  <c r="F11" i="52"/>
  <c r="F12" i="52"/>
  <c r="F13" i="52"/>
  <c r="F14" i="52"/>
  <c r="F15" i="52"/>
  <c r="F16" i="52"/>
  <c r="F17" i="52"/>
  <c r="F18" i="52"/>
  <c r="F19" i="52"/>
  <c r="F20" i="52"/>
  <c r="F21" i="52"/>
  <c r="F22" i="52"/>
  <c r="F23" i="52"/>
  <c r="F24" i="52"/>
  <c r="F25" i="52"/>
  <c r="F26" i="52"/>
  <c r="F27" i="52"/>
  <c r="F28" i="52"/>
  <c r="F29" i="52"/>
  <c r="F30" i="52"/>
  <c r="F31" i="52"/>
  <c r="F32" i="52"/>
  <c r="F4" i="52"/>
  <c r="O5" i="27" l="1"/>
  <c r="O15" i="27" l="1"/>
  <c r="H1" i="51" l="1"/>
  <c r="I36" i="51"/>
  <c r="I35" i="51"/>
  <c r="I34" i="51"/>
  <c r="I33" i="51"/>
  <c r="I32" i="51"/>
  <c r="I31" i="51"/>
  <c r="I30" i="51"/>
  <c r="I29" i="51"/>
  <c r="I28" i="51"/>
  <c r="I27" i="51"/>
  <c r="I26" i="51"/>
  <c r="I25" i="51"/>
  <c r="I24" i="51"/>
  <c r="I23" i="51"/>
  <c r="I22" i="51"/>
  <c r="I21" i="51"/>
  <c r="I20" i="51"/>
  <c r="I19" i="51"/>
  <c r="I18" i="51"/>
  <c r="I17" i="51"/>
  <c r="I16" i="51"/>
  <c r="I15" i="51"/>
  <c r="I14" i="51"/>
  <c r="I13" i="51"/>
  <c r="I12" i="51"/>
  <c r="I11" i="51"/>
  <c r="I10" i="51"/>
  <c r="I47" i="51" s="1"/>
  <c r="I37" i="51"/>
  <c r="I38" i="51"/>
  <c r="I39" i="51"/>
  <c r="I40" i="51"/>
  <c r="I41" i="51"/>
  <c r="I42" i="51"/>
  <c r="I43" i="51"/>
  <c r="I44" i="51"/>
  <c r="I45" i="51"/>
  <c r="I46" i="51"/>
  <c r="I9" i="51"/>
  <c r="O14" i="27"/>
  <c r="E44" i="52"/>
  <c r="D44" i="52"/>
  <c r="H47" i="51"/>
  <c r="G47" i="51"/>
  <c r="A47" i="51"/>
  <c r="A37" i="51"/>
  <c r="A38" i="51" s="1"/>
  <c r="A39" i="51" s="1"/>
  <c r="A40" i="51" s="1"/>
  <c r="A41" i="51"/>
  <c r="A42" i="51" s="1"/>
  <c r="A43" i="51" s="1"/>
  <c r="A44" i="51" s="1"/>
  <c r="A45" i="51" s="1"/>
  <c r="A46" i="51" s="1"/>
  <c r="D21" i="35"/>
  <c r="D22" i="35"/>
  <c r="C21" i="35"/>
  <c r="C22" i="35" s="1"/>
  <c r="D12" i="35"/>
  <c r="D13" i="35" s="1"/>
  <c r="C12" i="35"/>
  <c r="C13" i="35" s="1"/>
  <c r="O16" i="27" l="1"/>
  <c r="K19" i="51"/>
  <c r="K67" i="51"/>
  <c r="K103" i="51"/>
  <c r="K14" i="51"/>
  <c r="K78" i="51"/>
  <c r="K54" i="51"/>
  <c r="K113" i="51"/>
  <c r="K80" i="51"/>
  <c r="K50" i="51"/>
  <c r="K90" i="51"/>
  <c r="K24" i="51"/>
  <c r="K121" i="51"/>
  <c r="K89" i="51"/>
  <c r="K35" i="51"/>
  <c r="K71" i="51"/>
  <c r="K115" i="51"/>
  <c r="K36" i="51"/>
  <c r="K12" i="51"/>
  <c r="K70" i="51"/>
  <c r="K134" i="51"/>
  <c r="K88" i="51"/>
  <c r="K110" i="51"/>
  <c r="K98" i="51"/>
  <c r="K56" i="51"/>
  <c r="K142" i="51"/>
  <c r="K132" i="51"/>
  <c r="K137" i="51"/>
  <c r="K100" i="51"/>
  <c r="K39" i="51"/>
  <c r="K83" i="51"/>
  <c r="K131" i="51"/>
  <c r="K41" i="51"/>
  <c r="K28" i="51"/>
  <c r="K92" i="51"/>
  <c r="K140" i="51"/>
  <c r="K109" i="51"/>
  <c r="K21" i="51"/>
  <c r="K120" i="51"/>
  <c r="K93" i="51"/>
  <c r="K16" i="51"/>
  <c r="K51" i="51"/>
  <c r="K99" i="51"/>
  <c r="K135" i="51"/>
  <c r="K57" i="51"/>
  <c r="K49" i="51"/>
  <c r="K97" i="51"/>
  <c r="K37" i="51"/>
  <c r="K53" i="51"/>
  <c r="K13" i="51"/>
  <c r="K29" i="51"/>
  <c r="F44" i="52"/>
  <c r="K11" i="51"/>
  <c r="K27" i="51"/>
  <c r="K43" i="51"/>
  <c r="K59" i="51"/>
  <c r="K75" i="51"/>
  <c r="K91" i="51"/>
  <c r="K107" i="51"/>
  <c r="K123" i="51"/>
  <c r="K139" i="51"/>
  <c r="K25" i="51"/>
  <c r="K46" i="51"/>
  <c r="K68" i="51"/>
  <c r="K17" i="51"/>
  <c r="K38" i="51"/>
  <c r="K60" i="51"/>
  <c r="K81" i="51"/>
  <c r="K102" i="51"/>
  <c r="K124" i="51"/>
  <c r="K9" i="51"/>
  <c r="L9" i="51" s="1"/>
  <c r="K58" i="51"/>
  <c r="K94" i="51"/>
  <c r="K122" i="51"/>
  <c r="K82" i="51"/>
  <c r="K138" i="51"/>
  <c r="K32" i="51"/>
  <c r="K74" i="51"/>
  <c r="K105" i="51"/>
  <c r="K133" i="51"/>
  <c r="K34" i="51"/>
  <c r="K77" i="51"/>
  <c r="K106" i="51"/>
  <c r="K136" i="51"/>
  <c r="K144" i="51"/>
  <c r="K61" i="51"/>
  <c r="K104" i="51"/>
  <c r="K15" i="51"/>
  <c r="K31" i="51"/>
  <c r="K47" i="51"/>
  <c r="K63" i="51"/>
  <c r="K79" i="51"/>
  <c r="K95" i="51"/>
  <c r="K111" i="51"/>
  <c r="K127" i="51"/>
  <c r="K143" i="51"/>
  <c r="K30" i="51"/>
  <c r="K52" i="51"/>
  <c r="K73" i="51"/>
  <c r="K22" i="51"/>
  <c r="K44" i="51"/>
  <c r="K65" i="51"/>
  <c r="K86" i="51"/>
  <c r="K108" i="51"/>
  <c r="K129" i="51"/>
  <c r="K26" i="51"/>
  <c r="K69" i="51"/>
  <c r="K101" i="51"/>
  <c r="K130" i="51"/>
  <c r="K96" i="51"/>
  <c r="K10" i="51"/>
  <c r="L10" i="51" s="1"/>
  <c r="K42" i="51"/>
  <c r="K84" i="51"/>
  <c r="K112" i="51"/>
  <c r="K141" i="51"/>
  <c r="K45" i="51"/>
  <c r="K85" i="51"/>
  <c r="K114" i="51"/>
  <c r="K18" i="51"/>
  <c r="K72" i="51"/>
  <c r="K117" i="51"/>
  <c r="K40" i="51"/>
  <c r="K128" i="51"/>
  <c r="K66" i="51"/>
  <c r="K126" i="51"/>
  <c r="K64" i="51"/>
  <c r="K125" i="51"/>
  <c r="K116" i="51"/>
  <c r="K48" i="51"/>
  <c r="K118" i="51"/>
  <c r="K76" i="51"/>
  <c r="K33" i="51"/>
  <c r="K62" i="51"/>
  <c r="K20" i="51"/>
  <c r="K119" i="51"/>
  <c r="K87" i="51"/>
  <c r="K55" i="51"/>
  <c r="K23" i="51"/>
  <c r="L62" i="51" l="1"/>
  <c r="L30" i="51"/>
  <c r="L17" i="51"/>
  <c r="L11" i="51"/>
  <c r="L55" i="51"/>
  <c r="L117" i="51"/>
  <c r="L84" i="51"/>
  <c r="L119" i="51"/>
  <c r="L76" i="51"/>
  <c r="L125" i="51"/>
  <c r="L128" i="51"/>
  <c r="L18" i="51"/>
  <c r="L141" i="51"/>
  <c r="L69" i="51"/>
  <c r="L86" i="51"/>
  <c r="L73" i="51"/>
  <c r="L127" i="51"/>
  <c r="L63" i="51"/>
  <c r="L104" i="51"/>
  <c r="L106" i="51"/>
  <c r="L105" i="51"/>
  <c r="L82" i="51"/>
  <c r="L60" i="51"/>
  <c r="L107" i="51"/>
  <c r="L43" i="51"/>
  <c r="L29" i="51"/>
  <c r="L97" i="51"/>
  <c r="L99" i="51"/>
  <c r="L120" i="51"/>
  <c r="L92" i="51"/>
  <c r="L83" i="51"/>
  <c r="L132" i="51"/>
  <c r="L110" i="51"/>
  <c r="L12" i="51"/>
  <c r="L35" i="51"/>
  <c r="L90" i="51"/>
  <c r="L67" i="51"/>
  <c r="L23" i="51"/>
  <c r="L20" i="51"/>
  <c r="L118" i="51"/>
  <c r="L64" i="51"/>
  <c r="L40" i="51"/>
  <c r="L114" i="51"/>
  <c r="L112" i="51"/>
  <c r="L96" i="51"/>
  <c r="L26" i="51"/>
  <c r="L65" i="51"/>
  <c r="L111" i="51"/>
  <c r="L61" i="51"/>
  <c r="L77" i="51"/>
  <c r="L74" i="51"/>
  <c r="L122" i="51"/>
  <c r="L124" i="51"/>
  <c r="L38" i="51"/>
  <c r="L25" i="51"/>
  <c r="L91" i="51"/>
  <c r="L27" i="51"/>
  <c r="L13" i="51"/>
  <c r="L21" i="51"/>
  <c r="L28" i="51"/>
  <c r="L39" i="51"/>
  <c r="L142" i="51"/>
  <c r="L88" i="51"/>
  <c r="L36" i="51"/>
  <c r="L89" i="51"/>
  <c r="L78" i="51"/>
  <c r="L19" i="51"/>
  <c r="L85" i="51"/>
  <c r="L129" i="51"/>
  <c r="L31" i="51"/>
  <c r="L32" i="51"/>
  <c r="L102" i="51"/>
  <c r="L75" i="51"/>
  <c r="L57" i="51"/>
  <c r="L16" i="51"/>
  <c r="L109" i="51"/>
  <c r="L41" i="51"/>
  <c r="L100" i="51"/>
  <c r="L56" i="51"/>
  <c r="L134" i="51"/>
  <c r="L115" i="51"/>
  <c r="L121" i="51"/>
  <c r="L80" i="51"/>
  <c r="L14" i="51"/>
  <c r="L126" i="51"/>
  <c r="L130" i="51"/>
  <c r="L95" i="51"/>
  <c r="L144" i="51"/>
  <c r="L34" i="51"/>
  <c r="L94" i="51"/>
  <c r="L139" i="51"/>
  <c r="L87" i="51"/>
  <c r="L33" i="51"/>
  <c r="L116" i="51"/>
  <c r="L66" i="51"/>
  <c r="L42" i="51"/>
  <c r="L101" i="51"/>
  <c r="L108" i="51"/>
  <c r="L22" i="51"/>
  <c r="L143" i="51"/>
  <c r="L79" i="51"/>
  <c r="L15" i="51"/>
  <c r="L136" i="51"/>
  <c r="L133" i="51"/>
  <c r="L138" i="51"/>
  <c r="L58" i="51"/>
  <c r="L81" i="51"/>
  <c r="L68" i="51"/>
  <c r="L123" i="51"/>
  <c r="L59" i="51"/>
  <c r="L37" i="51"/>
  <c r="L135" i="51"/>
  <c r="L93" i="51"/>
  <c r="L140" i="51"/>
  <c r="L131" i="51"/>
  <c r="L137" i="51"/>
  <c r="L98" i="51"/>
  <c r="L70" i="51"/>
  <c r="L71" i="51"/>
  <c r="L24" i="51"/>
  <c r="L113" i="51"/>
  <c r="L103" i="51"/>
  <c r="L72" i="51"/>
  <c r="L46" i="51"/>
  <c r="L54" i="51"/>
  <c r="L52" i="51"/>
  <c r="L47" i="51"/>
  <c r="L49" i="51"/>
  <c r="L51" i="51"/>
  <c r="L50" i="51"/>
  <c r="L53" i="51"/>
  <c r="L48" i="51"/>
  <c r="L44" i="51"/>
  <c r="L45" i="51"/>
  <c r="M9" i="51" l="1"/>
  <c r="N9" i="51"/>
  <c r="M125" i="51"/>
  <c r="M31" i="51"/>
  <c r="C31" i="51" s="1"/>
  <c r="M135" i="51"/>
  <c r="M95" i="51"/>
  <c r="N58" i="51"/>
  <c r="M97" i="51"/>
  <c r="N128" i="51"/>
  <c r="N106" i="51"/>
  <c r="M118" i="51"/>
  <c r="M54" i="51"/>
  <c r="N95" i="51"/>
  <c r="N31" i="51"/>
  <c r="D31" i="51" s="1"/>
  <c r="M63" i="51"/>
  <c r="M55" i="51"/>
  <c r="N134" i="51"/>
  <c r="N101" i="51"/>
  <c r="N82" i="51"/>
  <c r="M123" i="51"/>
  <c r="N103" i="51"/>
  <c r="N14" i="51"/>
  <c r="D14" i="51" s="1"/>
  <c r="M94" i="51"/>
  <c r="M30" i="51"/>
  <c r="C30" i="51" s="1"/>
  <c r="N87" i="51"/>
  <c r="N23" i="51"/>
  <c r="D23" i="51" s="1"/>
  <c r="N104" i="51"/>
  <c r="N22" i="51"/>
  <c r="D22" i="51" s="1"/>
  <c r="M17" i="51"/>
  <c r="C17" i="51" s="1"/>
  <c r="M127" i="51"/>
  <c r="N96" i="51"/>
  <c r="N54" i="51"/>
  <c r="N110" i="51"/>
  <c r="N127" i="51"/>
  <c r="N60" i="51"/>
  <c r="N10" i="51"/>
  <c r="D10" i="51" s="1"/>
  <c r="M86" i="51"/>
  <c r="M22" i="51"/>
  <c r="C22" i="51" s="1"/>
  <c r="N63" i="51"/>
  <c r="M23" i="51"/>
  <c r="C23" i="51" s="1"/>
  <c r="N121" i="51"/>
  <c r="N80" i="51"/>
  <c r="M105" i="51"/>
  <c r="N46" i="51"/>
  <c r="D46" i="51" s="1"/>
  <c r="M126" i="51"/>
  <c r="M62" i="51"/>
  <c r="M10" i="51"/>
  <c r="C10" i="51" s="1"/>
  <c r="N55" i="51"/>
  <c r="M87" i="51"/>
  <c r="N130" i="51"/>
  <c r="M115" i="51"/>
  <c r="M131" i="51"/>
  <c r="N88" i="51"/>
  <c r="N115" i="51"/>
  <c r="M137" i="51"/>
  <c r="M103" i="51"/>
  <c r="N124" i="51"/>
  <c r="N62" i="51"/>
  <c r="N94" i="51"/>
  <c r="M107" i="51"/>
  <c r="N133" i="51"/>
  <c r="N102" i="51"/>
  <c r="N123" i="51"/>
  <c r="N74" i="51"/>
  <c r="M111" i="51"/>
  <c r="N132" i="51"/>
  <c r="M13" i="51"/>
  <c r="M29" i="51"/>
  <c r="C29" i="51" s="1"/>
  <c r="M37" i="51"/>
  <c r="C37" i="51" s="1"/>
  <c r="M53" i="51"/>
  <c r="M69" i="51"/>
  <c r="M85" i="51"/>
  <c r="N13" i="51"/>
  <c r="D13" i="51" s="1"/>
  <c r="N29" i="51"/>
  <c r="D29" i="51" s="1"/>
  <c r="N45" i="51"/>
  <c r="N61" i="51"/>
  <c r="N77" i="51"/>
  <c r="M12" i="51"/>
  <c r="C12" i="51" s="1"/>
  <c r="M28" i="51"/>
  <c r="M44" i="51"/>
  <c r="C44" i="51" s="1"/>
  <c r="M60" i="51"/>
  <c r="M76" i="51"/>
  <c r="M92" i="51"/>
  <c r="M108" i="51"/>
  <c r="M124" i="51"/>
  <c r="N12" i="51"/>
  <c r="D12" i="51" s="1"/>
  <c r="N28" i="51"/>
  <c r="D28" i="51" s="1"/>
  <c r="N44" i="51"/>
  <c r="D44" i="51" s="1"/>
  <c r="M21" i="51"/>
  <c r="M45" i="51"/>
  <c r="C45" i="51" s="1"/>
  <c r="M61" i="51"/>
  <c r="M77" i="51"/>
  <c r="M93" i="51"/>
  <c r="N21" i="51"/>
  <c r="D21" i="51" s="1"/>
  <c r="N37" i="51"/>
  <c r="D37" i="51" s="1"/>
  <c r="N53" i="51"/>
  <c r="N69" i="51"/>
  <c r="N85" i="51"/>
  <c r="N93" i="51"/>
  <c r="M20" i="51"/>
  <c r="C20" i="51" s="1"/>
  <c r="M36" i="51"/>
  <c r="C36" i="51" s="1"/>
  <c r="M52" i="51"/>
  <c r="M68" i="51"/>
  <c r="M84" i="51"/>
  <c r="M100" i="51"/>
  <c r="M116" i="51"/>
  <c r="M132" i="51"/>
  <c r="N20" i="51"/>
  <c r="D20" i="51" s="1"/>
  <c r="N36" i="51"/>
  <c r="D36" i="51" s="1"/>
  <c r="N52" i="51"/>
  <c r="N105" i="51"/>
  <c r="N118" i="51"/>
  <c r="N125" i="51"/>
  <c r="N86" i="51"/>
  <c r="M119" i="51"/>
  <c r="N131" i="51"/>
  <c r="N72" i="51"/>
  <c r="N109" i="51"/>
  <c r="M117" i="51"/>
  <c r="N92" i="51"/>
  <c r="N38" i="51"/>
  <c r="M110" i="51"/>
  <c r="M78" i="51"/>
  <c r="M46" i="51"/>
  <c r="C46" i="51" s="1"/>
  <c r="M14" i="51"/>
  <c r="C14" i="51" s="1"/>
  <c r="N79" i="51"/>
  <c r="N47" i="51"/>
  <c r="N15" i="51"/>
  <c r="D15" i="51" s="1"/>
  <c r="M79" i="51"/>
  <c r="M47" i="51"/>
  <c r="M15" i="51"/>
  <c r="N100" i="51"/>
  <c r="M113" i="51"/>
  <c r="N117" i="51"/>
  <c r="N78" i="51"/>
  <c r="N113" i="51"/>
  <c r="N126" i="51"/>
  <c r="N56" i="51"/>
  <c r="N135" i="51"/>
  <c r="N114" i="51"/>
  <c r="N84" i="51"/>
  <c r="N30" i="51"/>
  <c r="D30" i="51" s="1"/>
  <c r="M134" i="51"/>
  <c r="M102" i="51"/>
  <c r="M70" i="51"/>
  <c r="M38" i="51"/>
  <c r="C38" i="51" s="1"/>
  <c r="N71" i="51"/>
  <c r="N39" i="51"/>
  <c r="D39" i="51" s="1"/>
  <c r="M71" i="51"/>
  <c r="M39" i="51"/>
  <c r="C39" i="51" s="1"/>
  <c r="N137" i="51"/>
  <c r="N116" i="51"/>
  <c r="N90" i="51"/>
  <c r="M129" i="51"/>
  <c r="N107" i="51"/>
  <c r="N64" i="51"/>
  <c r="N112" i="51"/>
  <c r="M99" i="51"/>
  <c r="N70" i="51"/>
  <c r="N129" i="51"/>
  <c r="N108" i="51"/>
  <c r="N66" i="51"/>
  <c r="M121" i="51"/>
  <c r="N99" i="51"/>
  <c r="N136" i="51"/>
  <c r="N120" i="51"/>
  <c r="M133" i="51"/>
  <c r="N122" i="51"/>
  <c r="N111" i="51"/>
  <c r="M101" i="51"/>
  <c r="N76" i="51"/>
  <c r="N50" i="51"/>
  <c r="N42" i="51"/>
  <c r="D42" i="51" s="1"/>
  <c r="N34" i="51"/>
  <c r="D34" i="51" s="1"/>
  <c r="N26" i="51"/>
  <c r="D26" i="51" s="1"/>
  <c r="N18" i="51"/>
  <c r="D18" i="51" s="1"/>
  <c r="M130" i="51"/>
  <c r="M122" i="51"/>
  <c r="M114" i="51"/>
  <c r="M106" i="51"/>
  <c r="M98" i="51"/>
  <c r="M90" i="51"/>
  <c r="M82" i="51"/>
  <c r="M74" i="51"/>
  <c r="M66" i="51"/>
  <c r="M58" i="51"/>
  <c r="M50" i="51"/>
  <c r="M42" i="51"/>
  <c r="C42" i="51" s="1"/>
  <c r="M34" i="51"/>
  <c r="C34" i="51" s="1"/>
  <c r="M26" i="51"/>
  <c r="C26" i="51" s="1"/>
  <c r="M18" i="51"/>
  <c r="C18" i="51" s="1"/>
  <c r="N91" i="51"/>
  <c r="N83" i="51"/>
  <c r="N75" i="51"/>
  <c r="N67" i="51"/>
  <c r="N59" i="51"/>
  <c r="N51" i="51"/>
  <c r="N43" i="51"/>
  <c r="D43" i="51" s="1"/>
  <c r="N35" i="51"/>
  <c r="D35" i="51" s="1"/>
  <c r="N27" i="51"/>
  <c r="D27" i="51" s="1"/>
  <c r="N19" i="51"/>
  <c r="D19" i="51" s="1"/>
  <c r="N11" i="51"/>
  <c r="D11" i="51" s="1"/>
  <c r="M91" i="51"/>
  <c r="M83" i="51"/>
  <c r="M75" i="51"/>
  <c r="M67" i="51"/>
  <c r="M59" i="51"/>
  <c r="M51" i="51"/>
  <c r="M43" i="51"/>
  <c r="C43" i="51" s="1"/>
  <c r="M35" i="51"/>
  <c r="C35" i="51" s="1"/>
  <c r="M27" i="51"/>
  <c r="C27" i="51" s="1"/>
  <c r="M19" i="51"/>
  <c r="C19" i="51" s="1"/>
  <c r="M11" i="51"/>
  <c r="C11" i="51" s="1"/>
  <c r="N119" i="51"/>
  <c r="M109" i="51"/>
  <c r="N98" i="51"/>
  <c r="N68" i="51"/>
  <c r="N48" i="51"/>
  <c r="N40" i="51"/>
  <c r="D40" i="51" s="1"/>
  <c r="N32" i="51"/>
  <c r="D32" i="51" s="1"/>
  <c r="N24" i="51"/>
  <c r="D24" i="51" s="1"/>
  <c r="N16" i="51"/>
  <c r="D16" i="51" s="1"/>
  <c r="M136" i="51"/>
  <c r="M128" i="51"/>
  <c r="M120" i="51"/>
  <c r="M112" i="51"/>
  <c r="M104" i="51"/>
  <c r="M96" i="51"/>
  <c r="M88" i="51"/>
  <c r="M80" i="51"/>
  <c r="M72" i="51"/>
  <c r="M64" i="51"/>
  <c r="M56" i="51"/>
  <c r="M48" i="51"/>
  <c r="M40" i="51"/>
  <c r="M32" i="51"/>
  <c r="C32" i="51" s="1"/>
  <c r="M24" i="51"/>
  <c r="C24" i="51" s="1"/>
  <c r="M16" i="51"/>
  <c r="C16" i="51" s="1"/>
  <c r="N97" i="51"/>
  <c r="N89" i="51"/>
  <c r="N81" i="51"/>
  <c r="N73" i="51"/>
  <c r="N65" i="51"/>
  <c r="N57" i="51"/>
  <c r="N49" i="51"/>
  <c r="N41" i="51"/>
  <c r="D41" i="51" s="1"/>
  <c r="N33" i="51"/>
  <c r="D33" i="51" s="1"/>
  <c r="N25" i="51"/>
  <c r="D25" i="51" s="1"/>
  <c r="N17" i="51"/>
  <c r="D17" i="51" s="1"/>
  <c r="M89" i="51"/>
  <c r="M81" i="51"/>
  <c r="M73" i="51"/>
  <c r="M65" i="51"/>
  <c r="M57" i="51"/>
  <c r="M49" i="51"/>
  <c r="M41" i="51"/>
  <c r="C41" i="51" s="1"/>
  <c r="M33" i="51"/>
  <c r="C33" i="51" s="1"/>
  <c r="M25" i="51"/>
  <c r="C25" i="51" s="1"/>
  <c r="P16" i="51"/>
  <c r="F16" i="51" s="1"/>
  <c r="O25" i="51"/>
  <c r="E25" i="51" s="1"/>
  <c r="P115" i="51"/>
  <c r="P105" i="51"/>
  <c r="P125" i="51"/>
  <c r="O118" i="51"/>
  <c r="O37" i="51"/>
  <c r="E37" i="51" s="1"/>
  <c r="P31" i="51"/>
  <c r="F31" i="51" s="1"/>
  <c r="O60" i="51"/>
  <c r="M138" i="51"/>
  <c r="C21" i="51"/>
  <c r="O137" i="51"/>
  <c r="P43" i="51"/>
  <c r="F43" i="51" s="1"/>
  <c r="P116" i="51"/>
  <c r="P10" i="51"/>
  <c r="F10" i="51" s="1"/>
  <c r="P21" i="51"/>
  <c r="F21" i="51" s="1"/>
  <c r="P109" i="51"/>
  <c r="O49" i="51"/>
  <c r="O107" i="51"/>
  <c r="M139" i="51"/>
  <c r="C28" i="51"/>
  <c r="M143" i="51"/>
  <c r="O132" i="51"/>
  <c r="P101" i="51"/>
  <c r="P11" i="51"/>
  <c r="F11" i="51" s="1"/>
  <c r="C9" i="51"/>
  <c r="M142" i="51"/>
  <c r="O139" i="51"/>
  <c r="O143" i="51"/>
  <c r="P99" i="51"/>
  <c r="D9" i="51"/>
  <c r="O10" i="51"/>
  <c r="E10" i="51" s="1"/>
  <c r="P94" i="51"/>
  <c r="P144" i="51"/>
  <c r="O51" i="51"/>
  <c r="O9" i="51"/>
  <c r="E9" i="51" s="1"/>
  <c r="P84" i="51"/>
  <c r="O11" i="51"/>
  <c r="E11" i="51" s="1"/>
  <c r="O113" i="51"/>
  <c r="P112" i="51"/>
  <c r="P39" i="51"/>
  <c r="F39" i="51" s="1"/>
  <c r="P127" i="51"/>
  <c r="O46" i="51"/>
  <c r="E46" i="51" s="1"/>
  <c r="P9" i="51"/>
  <c r="F9" i="51" s="1"/>
  <c r="P49" i="51"/>
  <c r="P118" i="51"/>
  <c r="P130" i="51"/>
  <c r="O33" i="51"/>
  <c r="E33" i="51" s="1"/>
  <c r="P44" i="51"/>
  <c r="F44" i="51" s="1"/>
  <c r="P53" i="51"/>
  <c r="P70" i="51"/>
  <c r="P134" i="51"/>
  <c r="O101" i="51"/>
  <c r="P80" i="51"/>
  <c r="O19" i="51"/>
  <c r="E19" i="51" s="1"/>
  <c r="O72" i="51"/>
  <c r="P131" i="51"/>
  <c r="O127" i="51"/>
  <c r="P132" i="51"/>
  <c r="O128" i="51"/>
  <c r="O71" i="51"/>
  <c r="N140" i="51"/>
  <c r="O66" i="51"/>
  <c r="O124" i="51"/>
  <c r="P33" i="51"/>
  <c r="F33" i="51" s="1"/>
  <c r="P38" i="51"/>
  <c r="F38" i="51" s="1"/>
  <c r="P90" i="51"/>
  <c r="O13" i="51"/>
  <c r="E13" i="51" s="1"/>
  <c r="O45" i="51"/>
  <c r="E45" i="51" s="1"/>
  <c r="P56" i="51"/>
  <c r="O65" i="51"/>
  <c r="P67" i="51"/>
  <c r="O67" i="51"/>
  <c r="P71" i="51"/>
  <c r="O47" i="51"/>
  <c r="O77" i="51"/>
  <c r="P113" i="51"/>
  <c r="O104" i="51"/>
  <c r="P141" i="51"/>
  <c r="O79" i="51"/>
  <c r="O16" i="51"/>
  <c r="E16" i="51" s="1"/>
  <c r="O123" i="51"/>
  <c r="O44" i="51"/>
  <c r="E44" i="51" s="1"/>
  <c r="P25" i="51"/>
  <c r="F25" i="51" s="1"/>
  <c r="O81" i="51"/>
  <c r="P119" i="51"/>
  <c r="O110" i="51"/>
  <c r="P93" i="51"/>
  <c r="O58" i="51"/>
  <c r="P137" i="51"/>
  <c r="O102" i="51"/>
  <c r="O28" i="51"/>
  <c r="E28" i="51" s="1"/>
  <c r="N141" i="51"/>
  <c r="O140" i="51"/>
  <c r="P139" i="51"/>
  <c r="O144" i="51"/>
  <c r="O23" i="51"/>
  <c r="E23" i="51" s="1"/>
  <c r="P97" i="51"/>
  <c r="O95" i="51"/>
  <c r="O112" i="51"/>
  <c r="M140" i="51"/>
  <c r="P32" i="51"/>
  <c r="F32" i="51" s="1"/>
  <c r="P52" i="51"/>
  <c r="P14" i="51"/>
  <c r="F14" i="51" s="1"/>
  <c r="P17" i="51"/>
  <c r="F17" i="51" s="1"/>
  <c r="P34" i="51"/>
  <c r="F34" i="51" s="1"/>
  <c r="P82" i="51"/>
  <c r="O41" i="51"/>
  <c r="E41" i="51" s="1"/>
  <c r="P72" i="51"/>
  <c r="P73" i="51"/>
  <c r="P86" i="51"/>
  <c r="O53" i="51"/>
  <c r="O117" i="51"/>
  <c r="P103" i="51"/>
  <c r="O30" i="51"/>
  <c r="E30" i="51" s="1"/>
  <c r="O94" i="51"/>
  <c r="O63" i="51"/>
  <c r="D45" i="51"/>
  <c r="O64" i="51"/>
  <c r="P107" i="51"/>
  <c r="N143" i="51"/>
  <c r="P57" i="51"/>
  <c r="P46" i="51"/>
  <c r="F46" i="51" s="1"/>
  <c r="P106" i="51"/>
  <c r="O21" i="51"/>
  <c r="E21" i="51" s="1"/>
  <c r="O57" i="51"/>
  <c r="P45" i="51"/>
  <c r="F45" i="51" s="1"/>
  <c r="O97" i="51"/>
  <c r="P108" i="51"/>
  <c r="O99" i="51"/>
  <c r="P104" i="51"/>
  <c r="P13" i="51"/>
  <c r="F13" i="51" s="1"/>
  <c r="O105" i="51"/>
  <c r="P140" i="51"/>
  <c r="O131" i="51"/>
  <c r="O20" i="51"/>
  <c r="E20" i="51" s="1"/>
  <c r="O111" i="51"/>
  <c r="P59" i="51"/>
  <c r="O43" i="51"/>
  <c r="E43" i="51" s="1"/>
  <c r="P63" i="51"/>
  <c r="O109" i="51"/>
  <c r="O24" i="51"/>
  <c r="E24" i="51" s="1"/>
  <c r="O141" i="51"/>
  <c r="P120" i="51"/>
  <c r="O90" i="51"/>
  <c r="P27" i="51"/>
  <c r="F27" i="51" s="1"/>
  <c r="O32" i="51"/>
  <c r="E32" i="51" s="1"/>
  <c r="O134" i="51"/>
  <c r="O114" i="51"/>
  <c r="O108" i="51"/>
  <c r="P42" i="51"/>
  <c r="F42" i="51" s="1"/>
  <c r="P98" i="51"/>
  <c r="O17" i="51"/>
  <c r="E17" i="51" s="1"/>
  <c r="P12" i="51"/>
  <c r="F12" i="51" s="1"/>
  <c r="P29" i="51"/>
  <c r="F29" i="51" s="1"/>
  <c r="P26" i="51"/>
  <c r="F26" i="51" s="1"/>
  <c r="P102" i="51"/>
  <c r="O69" i="51"/>
  <c r="O133" i="51"/>
  <c r="P124" i="51"/>
  <c r="O40" i="51"/>
  <c r="E40" i="51" s="1"/>
  <c r="O115" i="51"/>
  <c r="P88" i="51"/>
  <c r="O84" i="51"/>
  <c r="P89" i="51"/>
  <c r="O86" i="51"/>
  <c r="O34" i="51"/>
  <c r="E34" i="51" s="1"/>
  <c r="N144" i="51"/>
  <c r="O87" i="51"/>
  <c r="P76" i="51"/>
  <c r="P81" i="51"/>
  <c r="P58" i="51"/>
  <c r="P122" i="51"/>
  <c r="O29" i="51"/>
  <c r="E29" i="51" s="1"/>
  <c r="O73" i="51"/>
  <c r="P78" i="51"/>
  <c r="O121" i="51"/>
  <c r="P135" i="51"/>
  <c r="O126" i="51"/>
  <c r="P136" i="51"/>
  <c r="P65" i="51"/>
  <c r="O125" i="51"/>
  <c r="O35" i="51"/>
  <c r="E35" i="51" s="1"/>
  <c r="P83" i="51"/>
  <c r="O36" i="51"/>
  <c r="E36" i="51" s="1"/>
  <c r="O138" i="51"/>
  <c r="P100" i="51"/>
  <c r="O70" i="51"/>
  <c r="P123" i="51"/>
  <c r="O119" i="51"/>
  <c r="P47" i="51"/>
  <c r="P110" i="51"/>
  <c r="O129" i="51"/>
  <c r="O56" i="51"/>
  <c r="O116" i="51"/>
  <c r="P75" i="51"/>
  <c r="O48" i="51"/>
  <c r="P91" i="51"/>
  <c r="P62" i="51"/>
  <c r="O22" i="51"/>
  <c r="E22" i="51" s="1"/>
  <c r="C13" i="51"/>
  <c r="O135" i="51"/>
  <c r="O80" i="51"/>
  <c r="P96" i="51"/>
  <c r="O74" i="51"/>
  <c r="O120" i="51"/>
  <c r="M141" i="51"/>
  <c r="O103" i="51"/>
  <c r="O50" i="51"/>
  <c r="O59" i="51"/>
  <c r="P126" i="51"/>
  <c r="O130" i="51"/>
  <c r="P55" i="51"/>
  <c r="O39" i="51"/>
  <c r="E39" i="51" s="1"/>
  <c r="P15" i="51"/>
  <c r="F15" i="51" s="1"/>
  <c r="O142" i="51"/>
  <c r="O92" i="51"/>
  <c r="O31" i="51"/>
  <c r="E31" i="51" s="1"/>
  <c r="P19" i="51"/>
  <c r="F19" i="51" s="1"/>
  <c r="P138" i="51"/>
  <c r="P133" i="51"/>
  <c r="P111" i="51"/>
  <c r="P54" i="51"/>
  <c r="P30" i="51"/>
  <c r="F30" i="51" s="1"/>
  <c r="P79" i="51"/>
  <c r="O122" i="51"/>
  <c r="O15" i="51"/>
  <c r="E15" i="51" s="1"/>
  <c r="P117" i="51"/>
  <c r="O18" i="51"/>
  <c r="E18" i="51" s="1"/>
  <c r="O12" i="51"/>
  <c r="E12" i="51" s="1"/>
  <c r="O27" i="51"/>
  <c r="E27" i="51" s="1"/>
  <c r="O100" i="51"/>
  <c r="O62" i="51"/>
  <c r="P36" i="51"/>
  <c r="F36" i="51" s="1"/>
  <c r="O91" i="51"/>
  <c r="N139" i="51"/>
  <c r="D38" i="51"/>
  <c r="O26" i="51"/>
  <c r="E26" i="51" s="1"/>
  <c r="O83" i="51"/>
  <c r="P20" i="51"/>
  <c r="F20" i="51" s="1"/>
  <c r="O78" i="51"/>
  <c r="P23" i="51"/>
  <c r="F23" i="51" s="1"/>
  <c r="P142" i="51"/>
  <c r="P74" i="51"/>
  <c r="C40" i="51"/>
  <c r="N138" i="51"/>
  <c r="P35" i="51"/>
  <c r="F35" i="51" s="1"/>
  <c r="P41" i="51"/>
  <c r="F41" i="51" s="1"/>
  <c r="P114" i="51"/>
  <c r="P61" i="51"/>
  <c r="P24" i="51"/>
  <c r="F24" i="51" s="1"/>
  <c r="O55" i="51"/>
  <c r="O38" i="51"/>
  <c r="E38" i="51" s="1"/>
  <c r="O88" i="51"/>
  <c r="P95" i="51"/>
  <c r="P51" i="51"/>
  <c r="N142" i="51"/>
  <c r="O76" i="51"/>
  <c r="C15" i="51"/>
  <c r="P143" i="51"/>
  <c r="O68" i="51"/>
  <c r="O14" i="51"/>
  <c r="E14" i="51" s="1"/>
  <c r="O61" i="51"/>
  <c r="M144" i="51"/>
  <c r="P121" i="51"/>
  <c r="O42" i="51"/>
  <c r="E42" i="51" s="1"/>
  <c r="P129" i="51"/>
  <c r="O82" i="51"/>
  <c r="P128" i="51"/>
  <c r="O54" i="51"/>
  <c r="O93" i="51"/>
  <c r="P85" i="51"/>
  <c r="O75" i="51"/>
  <c r="P92" i="51"/>
  <c r="O96" i="51"/>
  <c r="O52" i="51"/>
  <c r="P87" i="51"/>
  <c r="O89" i="51"/>
  <c r="P18" i="51"/>
  <c r="F18" i="51" s="1"/>
  <c r="O98" i="51"/>
  <c r="O106" i="51"/>
  <c r="O136" i="51"/>
  <c r="O85" i="51"/>
  <c r="P28" i="51"/>
  <c r="F28" i="51" s="1"/>
  <c r="P50" i="51"/>
  <c r="P48" i="51"/>
  <c r="P37" i="51"/>
  <c r="F37" i="51" s="1"/>
  <c r="P22" i="51"/>
  <c r="F22" i="51" s="1"/>
  <c r="P68" i="51"/>
  <c r="P40" i="51"/>
  <c r="F40" i="51" s="1"/>
  <c r="P66" i="51"/>
  <c r="P69" i="51"/>
  <c r="P60" i="51"/>
  <c r="P77" i="51"/>
  <c r="P64" i="51"/>
</calcChain>
</file>

<file path=xl/sharedStrings.xml><?xml version="1.0" encoding="utf-8"?>
<sst xmlns="http://schemas.openxmlformats.org/spreadsheetml/2006/main" count="1210" uniqueCount="472">
  <si>
    <t>Joseph A. Browne School</t>
  </si>
  <si>
    <t>00350390</t>
  </si>
  <si>
    <t>01000305</t>
  </si>
  <si>
    <t>03430050</t>
  </si>
  <si>
    <t>03480405</t>
  </si>
  <si>
    <t>03480503</t>
  </si>
  <si>
    <t>03480055</t>
  </si>
  <si>
    <t>03480060</t>
  </si>
  <si>
    <t>03480115</t>
  </si>
  <si>
    <t>03480515</t>
  </si>
  <si>
    <t>03480423</t>
  </si>
  <si>
    <t>00350257</t>
  </si>
  <si>
    <t>00350298</t>
  </si>
  <si>
    <t>00350308</t>
  </si>
  <si>
    <t>00350535</t>
  </si>
  <si>
    <t>00350445</t>
  </si>
  <si>
    <t>00350380</t>
  </si>
  <si>
    <t>00440010</t>
  </si>
  <si>
    <t>00440110</t>
  </si>
  <si>
    <t>00440001</t>
  </si>
  <si>
    <t>00440405</t>
  </si>
  <si>
    <t>00440055</t>
  </si>
  <si>
    <t>00440422</t>
  </si>
  <si>
    <t>00440002</t>
  </si>
  <si>
    <t>00440410</t>
  </si>
  <si>
    <t>00440415</t>
  </si>
  <si>
    <t>02930015</t>
  </si>
  <si>
    <t>Mulcahey Elementary School</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</si>
  <si>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</si>
  <si>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</si>
  <si>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</si>
  <si>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</si>
  <si>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</si>
  <si>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</si>
  <si>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</si>
  <si>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</si>
  <si>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</si>
  <si>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t>Total Funds Requested</t>
  </si>
  <si>
    <r>
      <t xml:space="preserve">Indirect Cost Percentage: If percentage used </t>
    </r>
    <r>
      <rPr>
        <b/>
        <sz val="10"/>
        <rFont val="Arial"/>
        <family val="2"/>
      </rPr>
      <t>(2.18%)</t>
    </r>
  </si>
  <si>
    <t>Total Funds/(1+Percentage)</t>
  </si>
  <si>
    <t>Maximum Amount that can be used for Indirect:</t>
  </si>
  <si>
    <t>Indirect Cost Calculation (B)</t>
  </si>
  <si>
    <t>Note: if decimal format used</t>
  </si>
  <si>
    <t>02290007</t>
  </si>
  <si>
    <t>Indirect Cost Calculation Worksheet</t>
  </si>
  <si>
    <t>Dexter Park</t>
  </si>
  <si>
    <t>John F Parker Middle</t>
  </si>
  <si>
    <t>Joseph H Martin</t>
  </si>
  <si>
    <t>Athol High</t>
  </si>
  <si>
    <t>Cyril K. Brennan Middle School</t>
  </si>
  <si>
    <t>Boston</t>
  </si>
  <si>
    <t>Brockton</t>
  </si>
  <si>
    <t>Brookfield</t>
  </si>
  <si>
    <t>Chelsea</t>
  </si>
  <si>
    <t>Chicopee</t>
  </si>
  <si>
    <t>06720405</t>
  </si>
  <si>
    <t>00350377</t>
  </si>
  <si>
    <t>00350146</t>
  </si>
  <si>
    <t>00350154</t>
  </si>
  <si>
    <t>00350485</t>
  </si>
  <si>
    <t>00350172</t>
  </si>
  <si>
    <t>00350376</t>
  </si>
  <si>
    <t>00350383</t>
  </si>
  <si>
    <t>00350655</t>
  </si>
  <si>
    <t>00350382</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</si>
  <si>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</si>
  <si>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0160</t>
  </si>
  <si>
    <t>0163</t>
  </si>
  <si>
    <t>0210</t>
  </si>
  <si>
    <t>0223</t>
  </si>
  <si>
    <t>0201</t>
  </si>
  <si>
    <t>0229</t>
  </si>
  <si>
    <t>0209</t>
  </si>
  <si>
    <t>0236</t>
  </si>
  <si>
    <t>0262</t>
  </si>
  <si>
    <t>0293</t>
  </si>
  <si>
    <t>0316</t>
  </si>
  <si>
    <t>0325</t>
  </si>
  <si>
    <t>02810120</t>
  </si>
  <si>
    <t>02810350</t>
  </si>
  <si>
    <t>02810500</t>
  </si>
  <si>
    <t>02810015</t>
  </si>
  <si>
    <t>02010078</t>
  </si>
  <si>
    <t>02010070</t>
  </si>
  <si>
    <t>02010405</t>
  </si>
  <si>
    <t>STANDARD CONTRACT FORM AND APPLICATION FOR PROGRAM GRANTS</t>
  </si>
  <si>
    <t>PART I - GENERAL</t>
  </si>
  <si>
    <t>PROJECT DURATION</t>
  </si>
  <si>
    <t>FROM</t>
  </si>
  <si>
    <t>TO</t>
  </si>
  <si>
    <t>Higginson/Lewis K-8</t>
  </si>
  <si>
    <t>James J Chittick</t>
  </si>
  <si>
    <t>James P Timilty Middle</t>
  </si>
  <si>
    <t>John D Philbrick</t>
  </si>
  <si>
    <t>King K-8</t>
  </si>
  <si>
    <t>Lilla G. Frederick Middle School</t>
  </si>
  <si>
    <t>Lyon Upper 9-12</t>
  </si>
  <si>
    <t>Mission Hill School</t>
  </si>
  <si>
    <t>Orchard Gardens</t>
  </si>
  <si>
    <t>0343</t>
  </si>
  <si>
    <t>0281</t>
  </si>
  <si>
    <t>0348</t>
  </si>
  <si>
    <t>01070505</t>
  </si>
  <si>
    <t>01140305</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</si>
  <si>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</si>
  <si>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</si>
  <si>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</si>
  <si>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Attleboro</t>
  </si>
  <si>
    <t>Fund Code</t>
  </si>
  <si>
    <t>Program Name</t>
  </si>
  <si>
    <t xml:space="preserve"> </t>
  </si>
  <si>
    <t>Orange</t>
  </si>
  <si>
    <t>Peabody</t>
  </si>
  <si>
    <t>Pittsfield</t>
  </si>
  <si>
    <t>02930305</t>
  </si>
  <si>
    <t>02930042</t>
  </si>
  <si>
    <t>Brightwood</t>
  </si>
  <si>
    <t>Gloucester</t>
  </si>
  <si>
    <t>02360065</t>
  </si>
  <si>
    <t>02360305</t>
  </si>
  <si>
    <t>Roger Clap</t>
  </si>
  <si>
    <t>Sarah Greenwood</t>
  </si>
  <si>
    <t>The English High</t>
  </si>
  <si>
    <t>Washington Irving Middle</t>
  </si>
  <si>
    <t>Young Achievers</t>
  </si>
  <si>
    <t>East Middle School</t>
  </si>
  <si>
    <t>South Middle School</t>
  </si>
  <si>
    <t>00440420</t>
  </si>
  <si>
    <t>02010505</t>
  </si>
  <si>
    <t>02010410</t>
  </si>
  <si>
    <t>02010415</t>
  </si>
  <si>
    <t>02090505</t>
  </si>
  <si>
    <t>02100410</t>
  </si>
  <si>
    <t>Springfield Central High</t>
  </si>
  <si>
    <t>Thomas M Balliet</t>
  </si>
  <si>
    <t>02620305</t>
  </si>
  <si>
    <t>Easthampton</t>
  </si>
  <si>
    <t>Fall River</t>
  </si>
  <si>
    <t>Fitchburg</t>
  </si>
  <si>
    <t>North Adams</t>
  </si>
  <si>
    <t>Framingham</t>
  </si>
  <si>
    <t>06150505</t>
  </si>
  <si>
    <t>00160315</t>
  </si>
  <si>
    <t>Federal</t>
  </si>
  <si>
    <t>Greenfield Middle</t>
  </si>
  <si>
    <t>Massachusetts Department of Elementary and Secondary Education</t>
  </si>
  <si>
    <t>Clark Avenue School</t>
  </si>
  <si>
    <t>Lincoln</t>
  </si>
  <si>
    <t>Contact Name:</t>
  </si>
  <si>
    <t>03160505</t>
  </si>
  <si>
    <t>Downey</t>
  </si>
  <si>
    <t>Joseph F. Plouffe Academy</t>
  </si>
  <si>
    <t>Taunton</t>
  </si>
  <si>
    <t>Webster</t>
  </si>
  <si>
    <t>Westfield</t>
  </si>
  <si>
    <t>Winchendon</t>
  </si>
  <si>
    <t>Worcester</t>
  </si>
  <si>
    <t>Greenfield</t>
  </si>
  <si>
    <t>Athol-Royalston</t>
  </si>
  <si>
    <t>Blackstone</t>
  </si>
  <si>
    <t>Gloucester High</t>
  </si>
  <si>
    <t>Gateway Regional Middle School</t>
  </si>
  <si>
    <t>Mary E. Baker School</t>
  </si>
  <si>
    <t>North Middle School</t>
  </si>
  <si>
    <t>West Middle School</t>
  </si>
  <si>
    <t>03480280</t>
  </si>
  <si>
    <t>03480420</t>
  </si>
  <si>
    <t>Northampton</t>
  </si>
  <si>
    <t>John E Burke</t>
  </si>
  <si>
    <t>Crosby</t>
  </si>
  <si>
    <t>John T Reid Middle</t>
  </si>
  <si>
    <t>Gateway</t>
  </si>
  <si>
    <t>Belmonte Saugus Middle</t>
  </si>
  <si>
    <t>Hayden/McFadden</t>
  </si>
  <si>
    <t>Keith Middle School</t>
  </si>
  <si>
    <t>New Bedford High</t>
  </si>
  <si>
    <t>Normandin Middle School</t>
  </si>
  <si>
    <t>Drury High</t>
  </si>
  <si>
    <t>01600505</t>
  </si>
  <si>
    <t>01630505</t>
  </si>
  <si>
    <t>A. APPLICANT</t>
  </si>
  <si>
    <t>District Name:</t>
  </si>
  <si>
    <t>Contact Telephone:</t>
  </si>
  <si>
    <t>B. APPLICATION FOR PROGRAM FUNDING</t>
  </si>
  <si>
    <t>Total</t>
  </si>
  <si>
    <t xml:space="preserve">TITLE: </t>
  </si>
  <si>
    <t xml:space="preserve">TYPED NAME: </t>
  </si>
  <si>
    <t xml:space="preserve">DATE: </t>
  </si>
  <si>
    <r>
      <t xml:space="preserve">Indirect Cost Percentage: If decimals used </t>
    </r>
    <r>
      <rPr>
        <b/>
        <sz val="10"/>
        <rFont val="Arial"/>
        <family val="2"/>
      </rPr>
      <t xml:space="preserve"> (.0218)</t>
    </r>
  </si>
  <si>
    <t>Important Notes regarding Indirect Costs:</t>
  </si>
  <si>
    <t>John F Kennedy Middle School</t>
  </si>
  <si>
    <t>New Bedford</t>
  </si>
  <si>
    <t>00570050</t>
  </si>
  <si>
    <t>00570045</t>
  </si>
  <si>
    <t>00570055</t>
  </si>
  <si>
    <t>Center School</t>
  </si>
  <si>
    <t>B M C Durfee High</t>
  </si>
  <si>
    <t>Morton Middle</t>
  </si>
  <si>
    <t>Samuel Watson</t>
  </si>
  <si>
    <t>Arthur M Longsjo Middle School</t>
  </si>
  <si>
    <t>Fitchburg High</t>
  </si>
  <si>
    <t>Fuller Middle</t>
  </si>
  <si>
    <t>Lynn</t>
  </si>
  <si>
    <t>Malden</t>
  </si>
  <si>
    <t>Classical High</t>
  </si>
  <si>
    <t>Lowell</t>
  </si>
  <si>
    <t>01600310</t>
  </si>
  <si>
    <t>01600090</t>
  </si>
  <si>
    <t>01600340</t>
  </si>
  <si>
    <t>01600360</t>
  </si>
  <si>
    <t>Bartlett Community Partnership</t>
  </si>
  <si>
    <t>Kathryn P. Stoklosa Middle School</t>
  </si>
  <si>
    <t>Lowell High</t>
  </si>
  <si>
    <t>0016</t>
  </si>
  <si>
    <t>0615</t>
  </si>
  <si>
    <t>0035</t>
  </si>
  <si>
    <t>0044</t>
  </si>
  <si>
    <t>0057</t>
  </si>
  <si>
    <t>0061</t>
  </si>
  <si>
    <t>0086</t>
  </si>
  <si>
    <t>0097</t>
  </si>
  <si>
    <t>0100</t>
  </si>
  <si>
    <t>0095</t>
  </si>
  <si>
    <t>Saugus</t>
  </si>
  <si>
    <t>Springfield</t>
  </si>
  <si>
    <t>Charlestown High</t>
  </si>
  <si>
    <t>Clarence R Edwards Middle</t>
  </si>
  <si>
    <t>Community Academy of Science and Health</t>
  </si>
  <si>
    <t>Curley K-8 School</t>
  </si>
  <si>
    <t>Dearborn</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</si>
  <si>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</si>
  <si>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</si>
  <si>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00350515</t>
  </si>
  <si>
    <t>00350430</t>
  </si>
  <si>
    <t>00350581</t>
  </si>
  <si>
    <t>00350020</t>
  </si>
  <si>
    <t>00350074</t>
  </si>
  <si>
    <t>0107</t>
  </si>
  <si>
    <t>0114</t>
  </si>
  <si>
    <t>0672</t>
  </si>
  <si>
    <t>0165</t>
  </si>
  <si>
    <t>02810025</t>
  </si>
  <si>
    <t>02810530</t>
  </si>
  <si>
    <t>02230010</t>
  </si>
  <si>
    <t>00970315</t>
  </si>
  <si>
    <t>00970505</t>
  </si>
  <si>
    <t>Burncoat Middle School</t>
  </si>
  <si>
    <t>Burncoat Senior High</t>
  </si>
  <si>
    <t>Clark St Community</t>
  </si>
  <si>
    <t>Columbus Park</t>
  </si>
  <si>
    <t>Grafton Street</t>
  </si>
  <si>
    <t>North High</t>
  </si>
  <si>
    <t>Sullivan Middle</t>
  </si>
  <si>
    <t>Vernon Hill School</t>
  </si>
  <si>
    <t>Worcester East Middle</t>
  </si>
  <si>
    <t>00860005</t>
  </si>
  <si>
    <t>00950505</t>
  </si>
  <si>
    <t>00950315</t>
  </si>
  <si>
    <t>00950145</t>
  </si>
  <si>
    <t>STEM Middle Academy</t>
  </si>
  <si>
    <t>00350657</t>
  </si>
  <si>
    <t>TechBoston Academy</t>
  </si>
  <si>
    <t>00350656</t>
  </si>
  <si>
    <t>Upon Approval</t>
  </si>
  <si>
    <r>
      <t xml:space="preserve">Total Allocation
</t>
    </r>
    <r>
      <rPr>
        <b/>
        <sz val="8"/>
        <rFont val="Arial"/>
        <family val="2"/>
      </rPr>
      <t>(enter total allocation below)</t>
    </r>
    <r>
      <rPr>
        <b/>
        <sz val="10"/>
        <rFont val="Arial"/>
        <family val="2"/>
      </rPr>
      <t xml:space="preserve"> </t>
    </r>
  </si>
  <si>
    <t xml:space="preserve">Massachusetts Department of Elementary and Secondary Education
Workbook Instructions
</t>
  </si>
  <si>
    <t>Name of Participating School</t>
  </si>
  <si>
    <t>School Code</t>
  </si>
  <si>
    <t>Total Allocation Per School</t>
  </si>
  <si>
    <t>Targeted Assistance Grants (TAG)</t>
  </si>
  <si>
    <t>325 Allocation Per School (Federal)</t>
  </si>
  <si>
    <t>222 Allocation Per School (State)</t>
  </si>
  <si>
    <t>State</t>
  </si>
  <si>
    <t>District Total</t>
  </si>
  <si>
    <t>T1</t>
  </si>
  <si>
    <t>District LEA Code:</t>
  </si>
  <si>
    <t>ATTRIBUTING FUNDS TO ELIGIBLE SCHOOLS</t>
  </si>
  <si>
    <t>Yes</t>
  </si>
  <si>
    <t>No</t>
  </si>
  <si>
    <t>TOTAL</t>
  </si>
  <si>
    <r>
      <t xml:space="preserve">NOTE ON SUBMISSION TIMELINE: 
   • The earlier districts submit, the faster the review team should complete the review.   
   • The start date for each grant is the date on which the district submits substantially approvable information and budget for that grant.  
   • </t>
    </r>
    <r>
      <rPr>
        <u/>
        <sz val="11"/>
        <rFont val="Arial"/>
        <family val="2"/>
      </rPr>
      <t xml:space="preserve">Expenses incurred prior to approval of a district's application and start date(s) are not payable with grant funds!
</t>
    </r>
    <r>
      <rPr>
        <sz val="11"/>
        <rFont val="Arial"/>
        <family val="2"/>
      </rPr>
      <t xml:space="preserve">   • Responding quickly to requests for information can result in an earlier approval of your grant application.  
   • The district will receive an email with a letter from the Governor when the application has been approved.
   • Grant payment notices will be available in EdGrants after application approval and the initial payment is processed.             
GUIDANCE FOR AMENDMENTS:
   •  Any substantial change to the program or any line item change of 10% or more will require an amendment.  
   •  Contact Abigail Slayton (ASlayton@doe.mass.edu) for an amendment to be issued.
   •  Amendments typically must be submitted within a week of issue.</t>
    </r>
  </si>
  <si>
    <t>AUTHORIZED SIGNATURE:</t>
  </si>
  <si>
    <t>Statewide System of Support FY19 Turnaround Assistance Grant Eligibility</t>
  </si>
  <si>
    <t>Grant Category</t>
  </si>
  <si>
    <t>District name</t>
  </si>
  <si>
    <t>School name</t>
  </si>
  <si>
    <t>Percentile</t>
  </si>
  <si>
    <t>Title I Eligible</t>
  </si>
  <si>
    <t>Source of MSV/TSV</t>
  </si>
  <si>
    <t>Eligible for Federal 325 Funds</t>
  </si>
  <si>
    <t>Eligible for State 222 Funds</t>
  </si>
  <si>
    <t>Subgroup only</t>
  </si>
  <si>
    <r>
      <rPr>
        <u/>
        <sz val="11"/>
        <color indexed="8"/>
        <rFont val="Calibri"/>
        <family val="2"/>
      </rPr>
      <t>&gt;</t>
    </r>
    <r>
      <rPr>
        <sz val="10"/>
        <rFont val="Arial"/>
        <family val="2"/>
      </rPr>
      <t xml:space="preserve"> 6 with plan</t>
    </r>
  </si>
  <si>
    <r>
      <rPr>
        <u/>
        <sz val="11"/>
        <color indexed="8"/>
        <rFont val="Calibri"/>
        <family val="2"/>
      </rPr>
      <t>&gt;</t>
    </r>
    <r>
      <rPr>
        <sz val="10"/>
        <rFont val="Arial"/>
        <family val="2"/>
      </rPr>
      <t xml:space="preserve"> 6 no plan</t>
    </r>
  </si>
  <si>
    <t>SRG candidate</t>
  </si>
  <si>
    <t>1-5% with plan</t>
  </si>
  <si>
    <t>Condon K-8</t>
  </si>
  <si>
    <t>1-5% No Plan</t>
  </si>
  <si>
    <t>Mario Umana Academy</t>
  </si>
  <si>
    <t>Dr W Arnone Community School</t>
  </si>
  <si>
    <t>Gilmore Elementary School</t>
  </si>
  <si>
    <t>Eugene Wright Science and Technology Academy</t>
  </si>
  <si>
    <t>00950017</t>
  </si>
  <si>
    <t>Henry Lord Community School</t>
  </si>
  <si>
    <t>00970340</t>
  </si>
  <si>
    <t>McKay Arts Academy</t>
  </si>
  <si>
    <t>B.F. Butler Middle School</t>
  </si>
  <si>
    <t>James Sullivan Middle School</t>
  </si>
  <si>
    <t>Irwin M. Jacobs Elementary School</t>
  </si>
  <si>
    <t>02810475</t>
  </si>
  <si>
    <t>Conservatory of the Arts</t>
  </si>
  <si>
    <t>Springfield High School of Science and Technology</t>
  </si>
  <si>
    <t>Bartlett High School</t>
  </si>
  <si>
    <t>03430315</t>
  </si>
  <si>
    <t>Murdock Middle School</t>
  </si>
  <si>
    <t>Toy Town Elementary</t>
  </si>
  <si>
    <t>325 Eligble</t>
  </si>
  <si>
    <t>School Percentile</t>
  </si>
  <si>
    <t>District code</t>
  </si>
  <si>
    <t>Search</t>
  </si>
  <si>
    <t>found</t>
  </si>
  <si>
    <t>List</t>
  </si>
  <si>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</si>
  <si>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</si>
  <si>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</si>
  <si>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</si>
  <si>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</si>
  <si>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</si>
  <si>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</si>
  <si>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</si>
  <si>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</si>
  <si>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</si>
  <si>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</si>
  <si>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</si>
  <si>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</si>
  <si>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</si>
  <si>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</si>
  <si>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</si>
  <si>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</si>
  <si>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</si>
  <si>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</si>
  <si>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</si>
  <si>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</si>
  <si>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</si>
  <si>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</si>
  <si>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</si>
  <si>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</si>
  <si>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</si>
  <si>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</si>
  <si>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</si>
  <si>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</si>
  <si>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</si>
  <si>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</si>
  <si>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</si>
  <si>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</si>
  <si>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</si>
  <si>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</si>
  <si>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</si>
  <si>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</si>
  <si>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r>
      <t xml:space="preserve">Indirect Cost Calculator
</t>
    </r>
    <r>
      <rPr>
        <sz val="11"/>
        <rFont val="Arial"/>
        <family val="2"/>
      </rPr>
      <t>This worksheet is optional as well. It is intended to help districts calculate the amount that can be allocated for indirect costs.</t>
    </r>
  </si>
  <si>
    <r>
      <t>OPTIONAL Budget Page</t>
    </r>
    <r>
      <rPr>
        <sz val="11"/>
        <rFont val="Arial"/>
        <family val="2"/>
      </rPr>
      <t xml:space="preserve">
This page is </t>
    </r>
    <r>
      <rPr>
        <u/>
        <sz val="11"/>
        <rFont val="Arial"/>
        <family val="2"/>
      </rPr>
      <t>optional</t>
    </r>
    <r>
      <rPr>
        <sz val="11"/>
        <rFont val="Arial"/>
        <family val="2"/>
      </rPr>
      <t xml:space="preserve"> and intended for district use only, as some districts use this for planning and record keeping. The budget entry will be completed in EdGrants.</t>
    </r>
  </si>
  <si>
    <r>
      <rPr>
        <u/>
        <sz val="11"/>
        <rFont val="Arial"/>
        <family val="2"/>
      </rPr>
      <t>EdGrants Submission Information:</t>
    </r>
    <r>
      <rPr>
        <sz val="11"/>
        <rFont val="Arial"/>
        <family val="2"/>
      </rPr>
      <t xml:space="preserve">
Most districts/applicants already have designated control users in EdGrants: Front Office, who have access to submit grant applications as well as to make payment requests. Each district/applicant needs to ensure that it has an authorized control user prior to grant submission. If a district waits until its grant submission is ready to submit before inquiring about a new user name/login, grant submissions may be delayed several business days waiting for control user set-up. Please review the </t>
    </r>
    <r>
      <rPr>
        <sz val="11"/>
        <color indexed="12"/>
        <rFont val="Arial"/>
        <family val="2"/>
      </rPr>
      <t>EdGrants Security Controls documents</t>
    </r>
    <r>
      <rPr>
        <sz val="11"/>
        <rFont val="Arial"/>
        <family val="2"/>
      </rPr>
      <t xml:space="preserve"> and/or contact DESE's Grants Management Office, 781-338-6595 or EdGrants@doe.mass.edu, regarding assigning your EdGrants: Front Office control users.  </t>
    </r>
  </si>
  <si>
    <r>
      <t>The district/applicant control users will register each grant opportunity, create each grant project and enter contact information, budget, and required attachments in EdGrants. If you are unsure who in your office is a control user, please contact your business office.</t>
    </r>
    <r>
      <rPr>
        <u/>
        <sz val="11"/>
        <rFont val="Arial"/>
        <family val="2"/>
      </rPr>
      <t/>
    </r>
  </si>
  <si>
    <t>Amherst</t>
  </si>
  <si>
    <t>Amherst-Pelham</t>
  </si>
  <si>
    <t>Beverly</t>
  </si>
  <si>
    <t>Clinton</t>
  </si>
  <si>
    <t>Gardner</t>
  </si>
  <si>
    <t>Greater Lowel RVT</t>
  </si>
  <si>
    <t>Hawlemont</t>
  </si>
  <si>
    <t>Randolph</t>
  </si>
  <si>
    <t>Uxbridge</t>
  </si>
  <si>
    <t>Weymouth</t>
  </si>
  <si>
    <t>0008</t>
  </si>
  <si>
    <t>0605</t>
  </si>
  <si>
    <t>0030</t>
  </si>
  <si>
    <t>0064</t>
  </si>
  <si>
    <t>0103</t>
  </si>
  <si>
    <t>0828</t>
  </si>
  <si>
    <t>0685</t>
  </si>
  <si>
    <t>0244</t>
  </si>
  <si>
    <t>0304</t>
  </si>
  <si>
    <t>0336</t>
  </si>
  <si>
    <t>Crocker Farm Elementary</t>
  </si>
  <si>
    <t>Beverly Middle School</t>
  </si>
  <si>
    <t>Madison Park High</t>
  </si>
  <si>
    <t>James W Hennigan</t>
  </si>
  <si>
    <t>Mather</t>
  </si>
  <si>
    <t>Samuel W Mason</t>
  </si>
  <si>
    <t>Joseph Lee</t>
  </si>
  <si>
    <t>Lyndon</t>
  </si>
  <si>
    <t>Edison K-8</t>
  </si>
  <si>
    <t>Chelsea High School*</t>
  </si>
  <si>
    <t>Chicopee High</t>
  </si>
  <si>
    <t>Clinton Elementary</t>
  </si>
  <si>
    <t>William S Greene</t>
  </si>
  <si>
    <t>Elm Street School</t>
  </si>
  <si>
    <t>Ralph B O'Maley Middle</t>
  </si>
  <si>
    <t>Federal Street School</t>
  </si>
  <si>
    <t>Thurgood Marshall Mid</t>
  </si>
  <si>
    <t>Washington Elementary School</t>
  </si>
  <si>
    <t>Forestdale</t>
  </si>
  <si>
    <t>Roosevelt Middle School*</t>
  </si>
  <si>
    <t>Captain Samuel Brown</t>
  </si>
  <si>
    <t>Taconic High</t>
  </si>
  <si>
    <t>Silvio O Conte Community</t>
  </si>
  <si>
    <t>Randolph Community Middle</t>
  </si>
  <si>
    <t>Saugus High</t>
  </si>
  <si>
    <t>William N. DeBerry</t>
  </si>
  <si>
    <t>Edward P. Boland School</t>
  </si>
  <si>
    <t>Indian Orchard Elementary</t>
  </si>
  <si>
    <t>Uxbridge High</t>
  </si>
  <si>
    <t>Webster Middle School</t>
  </si>
  <si>
    <t>Westfield Intermediate School</t>
  </si>
  <si>
    <t>Maria Weston Chapman Middle School</t>
  </si>
  <si>
    <t>Chandler Elementary Community</t>
  </si>
  <si>
    <t>Chandler Magnet</t>
  </si>
  <si>
    <t>City View</t>
  </si>
  <si>
    <t>Goddard School/Science Technical</t>
  </si>
  <si>
    <t>Amherst Regional Middle School</t>
  </si>
  <si>
    <t>Hawlemont Regional</t>
  </si>
  <si>
    <t>Gr Lowell Regional Vocational Technical</t>
  </si>
  <si>
    <t>00080009</t>
  </si>
  <si>
    <t>00300305</t>
  </si>
  <si>
    <t>00350537</t>
  </si>
  <si>
    <t>00350153</t>
  </si>
  <si>
    <t>00350227</t>
  </si>
  <si>
    <t>00350304</t>
  </si>
  <si>
    <t>00350183</t>
  </si>
  <si>
    <t>00350262</t>
  </si>
  <si>
    <t>00350375</t>
  </si>
  <si>
    <t>00570505</t>
  </si>
  <si>
    <t>00610505</t>
  </si>
  <si>
    <t>00640050</t>
  </si>
  <si>
    <t>00950065</t>
  </si>
  <si>
    <t>01030001</t>
  </si>
  <si>
    <t>01070305</t>
  </si>
  <si>
    <t>01140010</t>
  </si>
  <si>
    <t>01630305</t>
  </si>
  <si>
    <t>01630005</t>
  </si>
  <si>
    <t>01650027</t>
  </si>
  <si>
    <t>02290005</t>
  </si>
  <si>
    <t>02360510</t>
  </si>
  <si>
    <t>02360105</t>
  </si>
  <si>
    <t>02440410</t>
  </si>
  <si>
    <t>02620505</t>
  </si>
  <si>
    <t>02810045</t>
  </si>
  <si>
    <t>02810010</t>
  </si>
  <si>
    <t>02810100</t>
  </si>
  <si>
    <t>03040505</t>
  </si>
  <si>
    <t>03160315</t>
  </si>
  <si>
    <t>03250075</t>
  </si>
  <si>
    <t>03360020</t>
  </si>
  <si>
    <t>03480050</t>
  </si>
  <si>
    <t>03480052</t>
  </si>
  <si>
    <t>03480053</t>
  </si>
  <si>
    <t>03480100</t>
  </si>
  <si>
    <t>06050405</t>
  </si>
  <si>
    <t>06850005</t>
  </si>
  <si>
    <t>08280605</t>
  </si>
  <si>
    <t>00350179</t>
  </si>
  <si>
    <t>John W. McCormack</t>
  </si>
  <si>
    <r>
      <rPr>
        <sz val="11"/>
        <rFont val="Arial"/>
        <family val="2"/>
      </rPr>
      <t>Instructions:</t>
    </r>
    <r>
      <rPr>
        <sz val="11"/>
        <color indexed="12"/>
        <rFont val="Arial"/>
        <family val="2"/>
      </rPr>
      <t xml:space="preserve"> </t>
    </r>
    <r>
      <rPr>
        <sz val="11"/>
        <rFont val="Arial"/>
        <family val="2"/>
      </rPr>
      <t>The table below lists all TAG eligible schools in the selected district.</t>
    </r>
    <r>
      <rPr>
        <sz val="11"/>
        <color indexed="12"/>
        <rFont val="Arial"/>
        <family val="2"/>
      </rPr>
      <t xml:space="preserve"> </t>
    </r>
    <r>
      <rPr>
        <sz val="11"/>
        <rFont val="Arial"/>
        <family val="2"/>
      </rPr>
      <t xml:space="preserve">Select the schools that will receive funding through this grant and enter the allocation(s). Use the guidance in Part III - Grant Narrative Application for more information. </t>
    </r>
    <r>
      <rPr>
        <b/>
        <u/>
        <sz val="11"/>
        <rFont val="Arial"/>
        <family val="2"/>
      </rPr>
      <t>Please ensure that only schools identified as YES in the 325 Eligible column have a 325 allocation.</t>
    </r>
    <r>
      <rPr>
        <sz val="11"/>
        <rFont val="Arial"/>
        <family val="2"/>
      </rPr>
      <t xml:space="preserve"> Schools with a NO in that column will be assigned 222 funds. Funds for district-wide efforts should be evenly split across the participating schools on this worksheet. 
</t>
    </r>
  </si>
  <si>
    <r>
      <t>FY 2021 Fund Code</t>
    </r>
    <r>
      <rPr>
        <b/>
        <sz val="14"/>
        <color indexed="10"/>
        <rFont val="Arial"/>
        <family val="2"/>
      </rPr>
      <t xml:space="preserve"> </t>
    </r>
    <r>
      <rPr>
        <b/>
        <sz val="14"/>
        <rFont val="Arial"/>
        <family val="2"/>
      </rPr>
      <t>325 (Federal) and 222 (State)</t>
    </r>
  </si>
  <si>
    <r>
      <t>Overview</t>
    </r>
    <r>
      <rPr>
        <sz val="11"/>
        <rFont val="Arial"/>
        <family val="2"/>
      </rPr>
      <t xml:space="preserve">
This workbook contains a signature page that a school district must submit through EdGrants when applying for this grant opportunity. The budget workbook tab is optional and is included in case district staff use it for their own planning and record keeping. The budget will be completed in EdGrants.  </t>
    </r>
  </si>
  <si>
    <r>
      <t xml:space="preserve">Part I-Signature Page
</t>
    </r>
    <r>
      <rPr>
        <sz val="11"/>
        <rFont val="Arial"/>
        <family val="2"/>
      </rPr>
      <t>Select your district name from the drop-down menu. This will prepopulate the district's allocation and LEA code. Next, enter the contact person's name, phone number, and email address (yellow fields). Complete the signatory information, including the name, title, and date below. Print the cover sheet and obtain the original signature of the authorized signatory. Scan and upload the signed signature page into EdGrants.</t>
    </r>
  </si>
  <si>
    <t xml:space="preserve">TOTAL AMOUNT REQUESTED:
</t>
  </si>
  <si>
    <t>*Fund Code 222 can be extended into FY2022 for an 8/31/2021 end date.  See RFP posting for details.</t>
  </si>
  <si>
    <t>Strategic Support for School and District Improvement Grants</t>
  </si>
  <si>
    <t>Fund Code 524</t>
  </si>
  <si>
    <t>Fund Code 303</t>
  </si>
  <si>
    <t>Applications are due by August 15,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</si>
</sst>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164" formatCode="&quot;$&quot;#,##0.00"/>
    <numFmt numFmtId="165" formatCode="[&lt;=9999999]###\-####;\(###\)\ ###\-####"/>
    <numFmt numFmtId="166" formatCode="&quot;$&quot;#,##0"/>
    <numFmt numFmtId="167" formatCode="mmmm\ d\,\ yyyy"/>
    <numFmt numFmtId="168" formatCode="0.000"/>
    <numFmt numFmtId="169" formatCode="0.0000"/>
    <numFmt numFmtId="170" formatCode="m/d/yy;@"/>
    <numFmt numFmtId="171" formatCode="0.0%"/>
    <numFmt numFmtId="172" formatCode="00000"/>
  </numFmts>
  <fonts count="75"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2"/>
      <name val="Arial"/>
      <family val="2"/>
    </font>
    <font>
      <sz val="10"/>
      <color indexed="12"/>
      <name val="Arial"/>
      <family val="2"/>
    </font>
    <font>
      <sz val="8"/>
      <name val="Arial"/>
      <family val="2"/>
    </font>
    <font>
      <b/>
      <sz val="10"/>
      <color indexed="12"/>
      <name val="Arial"/>
      <family val="2"/>
    </font>
    <font>
      <sz val="18"/>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name val="Arial"/>
      <family val="2"/>
    </font>
    <font>
      <sz val="11"/>
      <name val="Arial"/>
      <family val="2"/>
    </font>
    <font>
      <sz val="16"/>
      <name val="Arial"/>
      <family val="2"/>
    </font>
    <font>
      <b/>
      <sz val="8"/>
      <name val="Arial"/>
      <family val="2"/>
    </font>
    <font>
      <u/>
      <sz val="11"/>
      <name val="Arial"/>
      <family val="2"/>
    </font>
    <font>
      <sz val="12"/>
      <name val="Arial"/>
      <family val="2"/>
    </font>
    <font>
      <b/>
      <sz val="10"/>
      <color indexed="62"/>
      <name val="Arial"/>
      <family val="2"/>
    </font>
    <font>
      <sz val="10"/>
      <color indexed="8"/>
      <name val="Arial"/>
      <family val="2"/>
    </font>
    <font>
      <b/>
      <sz val="16"/>
      <color indexed="12"/>
      <name val="Arial"/>
      <family val="2"/>
    </font>
    <font>
      <sz val="11"/>
      <color indexed="12"/>
      <name val="Arial"/>
      <family val="2"/>
    </font>
    <font>
      <sz val="9"/>
      <name val="Arial"/>
      <family val="2"/>
    </font>
    <font>
      <b/>
      <u/>
      <sz val="16"/>
      <color indexed="12"/>
      <name val="Arial"/>
      <family val="2"/>
    </font>
    <font>
      <b/>
      <sz val="12"/>
      <color indexed="12"/>
      <name val="Arial"/>
      <family val="2"/>
    </font>
    <font>
      <b/>
      <sz val="14"/>
      <color indexed="10"/>
      <name val="Arial"/>
      <family val="2"/>
    </font>
    <font>
      <u/>
      <sz val="11"/>
      <color indexed="8"/>
      <name val="Calibri"/>
      <family val="2"/>
    </font>
    <font>
      <sz val="11"/>
      <color indexed="12"/>
      <name val="Arial"/>
      <family val="2"/>
    </font>
    <font>
      <b/>
      <sz val="11"/>
      <name val="Arial"/>
      <family val="2"/>
    </font>
    <font>
      <b/>
      <u/>
      <sz val="11"/>
      <name val="Arial"/>
      <family val="2"/>
    </font>
    <font>
      <sz val="10"/>
      <name val="Times New Roman"/>
      <family val="1"/>
    </font>
    <font>
      <b/>
      <sz val="10"/>
      <color indexed="10"/>
      <name val="Times New Roman"/>
      <family val="1"/>
    </font>
    <font>
      <b/>
      <sz val="12"/>
      <color indexed="10"/>
      <name val="Arial"/>
      <family val="2"/>
    </font>
    <font>
      <sz val="8"/>
      <name val="Times New Roman"/>
      <family val="1"/>
    </font>
    <font>
      <sz val="10"/>
      <color indexed="10"/>
      <name val="Arial"/>
      <family val="2"/>
    </font>
    <font>
      <b/>
      <sz val="10"/>
      <color indexed="10"/>
      <name val="Arial"/>
      <family val="2"/>
    </font>
    <font>
      <b/>
      <sz val="12"/>
      <name val="Times New Roman"/>
      <family val="1"/>
    </font>
    <font>
      <b/>
      <sz val="10"/>
      <name val="Times New Roman"/>
      <family val="1"/>
    </font>
    <font>
      <i/>
      <sz val="10"/>
      <name val="Arial"/>
      <family val="2"/>
    </font>
    <font>
      <sz val="8"/>
      <color indexed="10"/>
      <name val="Arial"/>
      <family val="2"/>
    </font>
    <font>
      <sz val="9"/>
      <name val="Times New Roman"/>
      <family val="1"/>
    </font>
    <font>
      <sz val="10"/>
      <color indexed="16"/>
      <name val="Arial"/>
      <family val="2"/>
    </font>
    <font>
      <b/>
      <sz val="20"/>
      <color theme="1"/>
      <name val="Arial"/>
      <family val="2"/>
    </font>
    <font>
      <b/>
      <sz val="10"/>
      <color theme="0"/>
      <name val="Arial"/>
      <family val="2"/>
    </font>
    <font>
      <sz val="10"/>
      <color theme="0"/>
      <name val="Arial"/>
      <family val="2"/>
    </font>
    <font>
      <sz val="9"/>
      <color theme="0"/>
      <name val="Arial"/>
      <family val="2"/>
    </font>
    <font>
      <b/>
      <sz val="9"/>
      <color theme="0"/>
      <name val="Arial"/>
      <family val="2"/>
    </font>
    <font>
      <b/>
      <sz val="11"/>
      <color theme="1"/>
      <name val="Calibri"/>
      <family val="2"/>
      <scheme val="minor"/>
    </font>
    <font>
      <sz val="10"/>
      <color theme="1"/>
      <name val="Arial"/>
      <family val="2"/>
    </font>
    <font>
      <b/>
      <sz val="14"/>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lightGray">
        <fgColor indexed="47"/>
        <bgColor indexed="47"/>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rgb="FFCCCC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999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theme="0"/>
      </patternFill>
    </fill>
  </fills>
  <borders count="1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3"/>
      </right>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thin">
        <color indexed="23"/>
      </right>
      <top style="thin">
        <color indexed="23"/>
      </top>
      <bottom/>
      <diagonal/>
    </border>
    <border>
      <left/>
      <right style="thin">
        <color indexed="23"/>
      </right>
      <top/>
      <bottom style="thin">
        <color indexed="23"/>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ck">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top/>
      <bottom style="dashed">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medium">
        <color indexed="64"/>
      </left>
      <right/>
      <top/>
      <bottom style="thin">
        <color indexed="64"/>
      </bottom>
      <diagonal/>
    </border>
    <border>
      <left style="thin">
        <color indexed="47"/>
      </left>
      <right/>
      <top/>
      <bottom/>
      <diagonal/>
    </border>
    <border>
      <left/>
      <right style="medium">
        <color indexed="64"/>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thin">
        <color indexed="47"/>
      </right>
      <top/>
      <bottom style="thin">
        <color indexed="47"/>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3"/>
      </left>
      <right/>
      <top/>
      <bottom style="thin">
        <color indexed="23"/>
      </bottom>
      <diagonal/>
    </border>
    <border>
      <left/>
      <right/>
      <top/>
      <bottom style="thin">
        <color indexed="23"/>
      </bottom>
      <diagonal/>
    </border>
    <border>
      <left style="thin">
        <color indexed="23"/>
      </left>
      <right/>
      <top/>
      <bottom/>
      <diagonal/>
    </border>
    <border>
      <left style="thin">
        <color indexed="23"/>
      </left>
      <right style="thin">
        <color indexed="23"/>
      </right>
      <top style="thin">
        <color indexed="23"/>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double">
        <color indexed="64"/>
      </right>
      <top style="double">
        <color indexed="64"/>
      </top>
      <bottom style="double">
        <color theme="0" tint="-0.14996795556505021"/>
      </bottom>
      <diagonal/>
    </border>
    <border>
      <left style="double">
        <color indexed="64"/>
      </left>
      <right style="double">
        <color indexed="64"/>
      </right>
      <top style="double">
        <color theme="0" tint="-0.14996795556505021"/>
      </top>
      <bottom style="double">
        <color theme="0" tint="-0.14996795556505021"/>
      </bottom>
      <diagonal/>
    </border>
    <border>
      <left style="double">
        <color indexed="64"/>
      </left>
      <right style="double">
        <color indexed="64"/>
      </right>
      <top style="double">
        <color theme="0" tint="-0.14996795556505021"/>
      </top>
      <bottom/>
      <diagonal/>
    </border>
    <border>
      <left/>
      <right/>
      <top/>
      <bottom style="thin">
        <color theme="4" tint="0.399975585192419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double">
        <color indexed="64"/>
      </right>
      <top style="double">
        <color indexed="64"/>
      </top>
      <bottom style="double">
        <color indexed="64"/>
      </bottom>
      <diagonal/>
    </border>
  </borders>
  <cellStyleXfs count="48">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2" borderId="0" applyNumberFormat="0" applyBorder="0" applyAlignment="0" applyProtection="0"/>
    <xf numFmtId="0" fontId="19" fillId="8" borderId="0" applyNumberFormat="0" applyBorder="0" applyAlignment="0" applyProtection="0"/>
    <xf numFmtId="0" fontId="19" fillId="3" borderId="0" applyNumberFormat="0" applyBorder="0" applyAlignment="0" applyProtection="0"/>
    <xf numFmtId="0" fontId="20" fillId="9"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2" fillId="2" borderId="1" applyNumberFormat="0" applyAlignment="0" applyProtection="0"/>
    <xf numFmtId="0" fontId="23" fillId="10" borderId="2"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0" fontId="25" fillId="16" borderId="0" applyNumberFormat="0" applyBorder="0" applyAlignment="0" applyProtection="0"/>
    <xf numFmtId="0" fontId="26" fillId="0" borderId="3"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 borderId="1" applyNumberFormat="0" applyAlignment="0" applyProtection="0"/>
    <xf numFmtId="0" fontId="30" fillId="0" borderId="5" applyNumberFormat="0" applyFill="0" applyAlignment="0" applyProtection="0"/>
    <xf numFmtId="0" fontId="31" fillId="7" borderId="0" applyNumberFormat="0" applyBorder="0" applyAlignment="0" applyProtection="0"/>
    <xf numFmtId="0" fontId="3" fillId="0" borderId="0" applyNumberFormat="0" applyFill="0" applyBorder="0" applyAlignment="0" applyProtection="0"/>
    <xf numFmtId="0" fontId="43" fillId="0" borderId="0"/>
    <xf numFmtId="0" fontId="1" fillId="4" borderId="6" applyNumberFormat="0" applyFont="0" applyAlignment="0" applyProtection="0"/>
    <xf numFmtId="0" fontId="32" fillId="2" borderId="7"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8" applyNumberFormat="0" applyFill="0" applyAlignment="0" applyProtection="0"/>
    <xf numFmtId="0" fontId="35" fillId="0" borderId="0" applyNumberFormat="0" applyFill="0" applyBorder="0" applyAlignment="0" applyProtection="0"/>
  </cellStyleXfs>
  <cellXfs count="615">
    <xf numFmtId="0" fontId="0" fillId="0" borderId="0" xfId="0"/>
    <xf numFmtId="0" fontId="0" fillId="0" borderId="0" xfId="0" applyBorder="1"/>
    <xf numFmtId="0" fontId="0" fillId="17" borderId="9" xfId="0" applyFill="1" applyBorder="1" applyProtection="1"/>
    <xf numFmtId="0" fontId="0" fillId="17" borderId="10" xfId="0" applyFill="1" applyBorder="1" applyProtection="1"/>
    <xf numFmtId="0" fontId="3" fillId="17" borderId="11" xfId="0" applyFont="1" applyFill="1" applyBorder="1" applyProtection="1"/>
    <xf numFmtId="0" fontId="0" fillId="17" borderId="12" xfId="0" applyFill="1" applyBorder="1" applyProtection="1"/>
    <xf numFmtId="0" fontId="0" fillId="17" borderId="13" xfId="0" applyFill="1" applyBorder="1" applyProtection="1"/>
    <xf numFmtId="0" fontId="3" fillId="17" borderId="14" xfId="0" applyFont="1" applyFill="1" applyBorder="1" applyProtection="1"/>
    <xf numFmtId="0" fontId="0" fillId="17" borderId="15" xfId="0" applyFill="1" applyBorder="1" applyProtection="1"/>
    <xf numFmtId="0" fontId="3" fillId="17" borderId="16" xfId="0" applyFont="1" applyFill="1" applyBorder="1" applyProtection="1"/>
    <xf numFmtId="0" fontId="3" fillId="17" borderId="9" xfId="0" applyFont="1" applyFill="1" applyBorder="1" applyProtection="1"/>
    <xf numFmtId="0" fontId="3" fillId="17" borderId="17" xfId="0" applyFont="1" applyFill="1" applyBorder="1" applyAlignment="1" applyProtection="1">
      <alignment horizontal="center"/>
    </xf>
    <xf numFmtId="0" fontId="18" fillId="17" borderId="12" xfId="0" applyFont="1" applyFill="1" applyBorder="1" applyProtection="1"/>
    <xf numFmtId="0" fontId="3" fillId="17" borderId="18" xfId="0" applyFont="1" applyFill="1" applyBorder="1" applyAlignment="1" applyProtection="1">
      <alignment horizontal="center"/>
    </xf>
    <xf numFmtId="0" fontId="3" fillId="0" borderId="19" xfId="0" applyFont="1" applyBorder="1" applyProtection="1"/>
    <xf numFmtId="0" fontId="2" fillId="0" borderId="19" xfId="0" applyFont="1" applyBorder="1" applyAlignment="1" applyProtection="1">
      <alignment horizontal="center"/>
    </xf>
    <xf numFmtId="0" fontId="3" fillId="17" borderId="20" xfId="0" applyFont="1" applyFill="1" applyBorder="1" applyAlignment="1" applyProtection="1">
      <alignment horizontal="center"/>
    </xf>
    <xf numFmtId="166" fontId="3" fillId="0" borderId="19" xfId="0" applyNumberFormat="1" applyFont="1" applyBorder="1" applyAlignment="1" applyProtection="1">
      <alignment horizontal="center"/>
    </xf>
    <xf numFmtId="166" fontId="3" fillId="18" borderId="19" xfId="0" applyNumberFormat="1" applyFont="1" applyFill="1" applyBorder="1" applyAlignment="1" applyProtection="1">
      <alignment horizontal="center"/>
      <protection locked="0"/>
    </xf>
    <xf numFmtId="10" fontId="3" fillId="0" borderId="19" xfId="0" applyNumberFormat="1" applyFont="1" applyBorder="1" applyAlignment="1" applyProtection="1">
      <alignment horizontal="center"/>
    </xf>
    <xf numFmtId="10" fontId="3" fillId="18" borderId="19" xfId="44" applyNumberFormat="1" applyFont="1" applyFill="1" applyBorder="1" applyAlignment="1" applyProtection="1">
      <alignment horizontal="center"/>
      <protection locked="0"/>
    </xf>
    <xf numFmtId="0" fontId="2" fillId="19" borderId="19" xfId="0" applyFont="1" applyFill="1" applyBorder="1" applyProtection="1"/>
    <xf numFmtId="166" fontId="2" fillId="19" borderId="19" xfId="0" applyNumberFormat="1" applyFont="1" applyFill="1" applyBorder="1" applyAlignment="1" applyProtection="1">
      <alignment horizontal="center"/>
    </xf>
    <xf numFmtId="169" fontId="3" fillId="0" borderId="19" xfId="0" applyNumberFormat="1" applyFont="1" applyBorder="1" applyAlignment="1" applyProtection="1">
      <alignment horizontal="center"/>
    </xf>
    <xf numFmtId="168" fontId="3" fillId="18" borderId="19" xfId="0" applyNumberFormat="1" applyFont="1" applyFill="1" applyBorder="1" applyAlignment="1" applyProtection="1">
      <alignment horizontal="center"/>
      <protection locked="0"/>
    </xf>
    <xf numFmtId="0" fontId="0" fillId="20" borderId="0" xfId="0" applyFill="1" applyProtection="1"/>
    <xf numFmtId="0" fontId="10" fillId="20" borderId="15" xfId="0" applyFont="1" applyFill="1" applyBorder="1" applyAlignment="1" applyProtection="1">
      <alignment horizontal="left"/>
    </xf>
    <xf numFmtId="0" fontId="10" fillId="20" borderId="0" xfId="0" applyFont="1" applyFill="1" applyBorder="1" applyAlignment="1" applyProtection="1">
      <alignment horizontal="left"/>
    </xf>
    <xf numFmtId="164" fontId="0" fillId="20" borderId="0" xfId="0" applyNumberFormat="1" applyFill="1" applyProtection="1"/>
    <xf numFmtId="0" fontId="3" fillId="20" borderId="0" xfId="0" applyFont="1" applyFill="1" applyProtection="1"/>
    <xf numFmtId="0" fontId="3" fillId="20" borderId="9" xfId="0" applyFont="1" applyFill="1" applyBorder="1" applyProtection="1"/>
    <xf numFmtId="0" fontId="3" fillId="20" borderId="10" xfId="0" applyFont="1" applyFill="1" applyBorder="1" applyAlignment="1" applyProtection="1">
      <alignment horizontal="center"/>
    </xf>
    <xf numFmtId="0" fontId="3" fillId="20" borderId="11" xfId="0" applyFont="1" applyFill="1" applyBorder="1" applyProtection="1"/>
    <xf numFmtId="0" fontId="3" fillId="20" borderId="12" xfId="0" applyFont="1" applyFill="1" applyBorder="1" applyProtection="1"/>
    <xf numFmtId="0" fontId="3" fillId="20" borderId="13" xfId="0" applyFont="1" applyFill="1" applyBorder="1" applyAlignment="1" applyProtection="1">
      <alignment horizontal="center"/>
    </xf>
    <xf numFmtId="0" fontId="3" fillId="20" borderId="14" xfId="0" applyFont="1" applyFill="1" applyBorder="1" applyProtection="1"/>
    <xf numFmtId="0" fontId="0" fillId="0" borderId="0" xfId="0" applyProtection="1">
      <protection hidden="1"/>
    </xf>
    <xf numFmtId="0" fontId="66" fillId="0" borderId="0" xfId="0" applyFont="1" applyFill="1" applyBorder="1" applyAlignment="1">
      <alignment vertical="center" wrapText="1"/>
    </xf>
    <xf numFmtId="0" fontId="0" fillId="0" borderId="0" xfId="0" applyFill="1" applyBorder="1" applyAlignment="1">
      <alignment horizontal="left" vertical="top"/>
    </xf>
    <xf numFmtId="0" fontId="37" fillId="0" borderId="0" xfId="0" applyFont="1" applyFill="1" applyBorder="1" applyAlignment="1" applyProtection="1">
      <alignment vertical="top" wrapText="1"/>
      <protection hidden="1"/>
    </xf>
    <xf numFmtId="0" fontId="1" fillId="0" borderId="0" xfId="36" applyFont="1" applyFill="1" applyBorder="1" applyAlignment="1" applyProtection="1">
      <alignment vertical="top" wrapText="1"/>
      <protection hidden="1"/>
    </xf>
    <xf numFmtId="0" fontId="1" fillId="0" borderId="0" xfId="0" applyFont="1" applyFill="1" applyBorder="1" applyAlignment="1" applyProtection="1">
      <alignment vertical="center" wrapText="1"/>
      <protection hidden="1"/>
    </xf>
    <xf numFmtId="0" fontId="0" fillId="0" borderId="0" xfId="0" applyFill="1"/>
    <xf numFmtId="0" fontId="67" fillId="24" borderId="0" xfId="0" applyFont="1" applyFill="1" applyBorder="1" applyAlignment="1" applyProtection="1">
      <alignment horizontal="center" vertical="center" wrapText="1"/>
      <protection hidden="1"/>
    </xf>
    <xf numFmtId="0" fontId="68" fillId="24" borderId="0" xfId="0" applyFont="1" applyFill="1" applyBorder="1" applyAlignment="1">
      <alignment horizontal="left" vertical="center" wrapText="1"/>
    </xf>
    <xf numFmtId="0" fontId="0" fillId="0" borderId="0" xfId="0" applyFill="1" applyBorder="1"/>
    <xf numFmtId="0" fontId="1" fillId="0" borderId="0" xfId="0" applyFont="1" applyProtection="1">
      <protection hidden="1"/>
    </xf>
    <xf numFmtId="0" fontId="1" fillId="0" borderId="0" xfId="0" applyFont="1" applyFill="1" applyBorder="1" applyProtection="1">
      <protection hidden="1"/>
    </xf>
    <xf numFmtId="0" fontId="2" fillId="0" borderId="0" xfId="0" applyFont="1" applyProtection="1">
      <protection hidden="1"/>
    </xf>
    <xf numFmtId="0" fontId="2" fillId="0" borderId="0" xfId="0" applyFont="1" applyAlignment="1" applyProtection="1">
      <alignment horizontal="left"/>
      <protection hidden="1"/>
    </xf>
    <xf numFmtId="0" fontId="2" fillId="0" borderId="0" xfId="0" applyFont="1" applyAlignment="1" applyProtection="1">
      <alignment horizontal="center"/>
      <protection hidden="1"/>
    </xf>
    <xf numFmtId="0" fontId="1" fillId="0" borderId="21" xfId="0" applyFont="1" applyFill="1" applyBorder="1" applyProtection="1">
      <protection hidden="1"/>
    </xf>
    <xf numFmtId="0" fontId="48" fillId="0" borderId="21" xfId="0" applyFont="1" applyFill="1" applyBorder="1" applyAlignment="1" applyProtection="1">
      <alignment vertical="top" wrapText="1"/>
      <protection hidden="1"/>
    </xf>
    <xf numFmtId="2" fontId="36" fillId="0" borderId="22" xfId="0" applyNumberFormat="1" applyFont="1" applyBorder="1" applyAlignment="1" applyProtection="1">
      <alignment horizontal="center" vertical="center" wrapText="1"/>
      <protection hidden="1"/>
    </xf>
    <xf numFmtId="2" fontId="1" fillId="0" borderId="0" xfId="0" applyNumberFormat="1" applyFont="1" applyAlignment="1" applyProtection="1">
      <alignment vertical="center" wrapText="1"/>
      <protection hidden="1"/>
    </xf>
    <xf numFmtId="2" fontId="36" fillId="0" borderId="21" xfId="0" applyNumberFormat="1" applyFont="1" applyBorder="1" applyAlignment="1" applyProtection="1">
      <alignment horizontal="center" vertical="center" wrapText="1"/>
      <protection hidden="1"/>
    </xf>
    <xf numFmtId="2" fontId="36" fillId="25" borderId="23" xfId="0" applyNumberFormat="1" applyFont="1" applyFill="1" applyBorder="1" applyAlignment="1" applyProtection="1">
      <alignment horizontal="center" vertical="center" wrapText="1"/>
      <protection locked="0"/>
    </xf>
    <xf numFmtId="0" fontId="69" fillId="0" borderId="21" xfId="0" applyFont="1" applyBorder="1" applyAlignment="1" applyProtection="1">
      <alignment vertical="center" wrapText="1"/>
      <protection hidden="1"/>
    </xf>
    <xf numFmtId="166" fontId="46" fillId="26" borderId="1" xfId="0" applyNumberFormat="1" applyFont="1" applyFill="1" applyBorder="1" applyAlignment="1" applyProtection="1">
      <alignment horizontal="center" vertical="center" wrapText="1"/>
      <protection hidden="1"/>
    </xf>
    <xf numFmtId="0" fontId="1" fillId="0" borderId="0" xfId="0" applyFont="1" applyAlignment="1" applyProtection="1">
      <alignment vertical="center" wrapText="1"/>
      <protection hidden="1"/>
    </xf>
    <xf numFmtId="0" fontId="70" fillId="0" borderId="21" xfId="0" applyFont="1" applyBorder="1" applyAlignment="1" applyProtection="1">
      <alignment vertical="center" wrapText="1"/>
      <protection hidden="1"/>
    </xf>
    <xf numFmtId="166" fontId="36" fillId="26" borderId="23" xfId="0" applyNumberFormat="1" applyFont="1" applyFill="1" applyBorder="1" applyAlignment="1" applyProtection="1">
      <alignment horizontal="center" vertical="center" wrapText="1"/>
      <protection hidden="1"/>
    </xf>
    <xf numFmtId="0" fontId="2" fillId="0" borderId="0" xfId="0" applyFont="1" applyAlignment="1" applyProtection="1">
      <alignment vertical="center" wrapText="1"/>
      <protection hidden="1"/>
    </xf>
    <xf numFmtId="49" fontId="36" fillId="26" borderId="1" xfId="0" applyNumberFormat="1" applyFont="1" applyFill="1" applyBorder="1" applyAlignment="1" applyProtection="1">
      <alignment horizontal="center" vertical="center" wrapText="1"/>
      <protection hidden="1"/>
    </xf>
    <xf numFmtId="0" fontId="38" fillId="17" borderId="95" xfId="0" applyFont="1" applyFill="1" applyBorder="1" applyAlignment="1">
      <alignment horizontal="center" vertical="top" wrapText="1"/>
    </xf>
    <xf numFmtId="0" fontId="44" fillId="17" borderId="96" xfId="0" applyFont="1" applyFill="1" applyBorder="1" applyAlignment="1">
      <alignment horizontal="center" vertical="center" wrapText="1"/>
    </xf>
    <xf numFmtId="0" fontId="12" fillId="0" borderId="96" xfId="0" applyFont="1" applyFill="1" applyBorder="1" applyAlignment="1">
      <alignment horizontal="center" vertical="center" wrapText="1"/>
    </xf>
    <xf numFmtId="0" fontId="40" fillId="0" borderId="96" xfId="0" applyFont="1" applyBorder="1" applyAlignment="1">
      <alignment horizontal="left" vertical="center" wrapText="1"/>
    </xf>
    <xf numFmtId="0" fontId="40" fillId="0" borderId="97" xfId="0" applyFont="1" applyBorder="1" applyAlignment="1">
      <alignment horizontal="left"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66" fillId="0" borderId="25" xfId="0" applyFont="1" applyFill="1" applyBorder="1" applyAlignment="1">
      <alignment horizontal="center" vertical="center" wrapText="1"/>
    </xf>
    <xf numFmtId="0" fontId="37" fillId="0" borderId="25" xfId="0" applyFont="1" applyFill="1" applyBorder="1" applyAlignment="1" applyProtection="1">
      <alignment vertical="top" wrapText="1"/>
      <protection hidden="1"/>
    </xf>
    <xf numFmtId="0" fontId="37" fillId="0" borderId="25" xfId="36" applyFont="1" applyFill="1" applyBorder="1" applyAlignment="1" applyProtection="1">
      <alignment vertical="top" wrapText="1"/>
      <protection hidden="1"/>
    </xf>
    <xf numFmtId="0" fontId="37" fillId="0" borderId="25" xfId="0" applyFont="1" applyFill="1" applyBorder="1" applyAlignment="1" applyProtection="1">
      <alignment vertical="center" wrapText="1"/>
      <protection hidden="1"/>
    </xf>
    <xf numFmtId="0" fontId="37" fillId="0" borderId="26" xfId="0" applyFont="1" applyFill="1" applyBorder="1" applyAlignment="1" applyProtection="1">
      <alignment vertical="center" wrapText="1"/>
      <protection hidden="1"/>
    </xf>
    <xf numFmtId="0" fontId="48" fillId="0" borderId="0" xfId="0" applyFont="1" applyFill="1" applyBorder="1" applyAlignment="1" applyProtection="1">
      <alignment vertical="top" wrapText="1"/>
      <protection hidden="1"/>
    </xf>
    <xf numFmtId="2" fontId="36" fillId="27" borderId="27" xfId="0" applyNumberFormat="1" applyFont="1" applyFill="1" applyBorder="1" applyAlignment="1" applyProtection="1">
      <alignment horizontal="center" vertical="center" wrapText="1"/>
      <protection hidden="1"/>
    </xf>
    <xf numFmtId="2" fontId="36" fillId="27" borderId="28" xfId="0" applyNumberFormat="1" applyFont="1" applyFill="1" applyBorder="1" applyAlignment="1" applyProtection="1">
      <alignment horizontal="center" vertical="center" wrapText="1"/>
      <protection hidden="1"/>
    </xf>
    <xf numFmtId="0" fontId="71" fillId="28" borderId="98" xfId="0" applyFont="1" applyFill="1" applyBorder="1"/>
    <xf numFmtId="0" fontId="71" fillId="28" borderId="98" xfId="0" applyFont="1" applyFill="1" applyBorder="1" applyAlignment="1">
      <alignment horizontal="center"/>
    </xf>
    <xf numFmtId="0" fontId="71" fillId="28" borderId="0" xfId="0" applyFont="1" applyFill="1" applyBorder="1" applyAlignment="1">
      <alignment horizontal="center"/>
    </xf>
    <xf numFmtId="0" fontId="0" fillId="29" borderId="0" xfId="0" applyFill="1"/>
    <xf numFmtId="0" fontId="0" fillId="0" borderId="0" xfId="0" applyAlignment="1">
      <alignment horizontal="center"/>
    </xf>
    <xf numFmtId="0" fontId="0" fillId="30" borderId="0" xfId="0" applyFill="1"/>
    <xf numFmtId="0" fontId="0" fillId="31" borderId="0" xfId="0" applyFill="1"/>
    <xf numFmtId="0" fontId="0" fillId="32" borderId="0" xfId="0" applyFill="1"/>
    <xf numFmtId="0" fontId="0" fillId="33" borderId="0" xfId="0" applyFill="1"/>
    <xf numFmtId="0" fontId="0" fillId="34" borderId="0" xfId="0" applyFill="1"/>
    <xf numFmtId="0" fontId="40" fillId="0" borderId="29" xfId="0" applyFont="1" applyBorder="1" applyAlignment="1">
      <alignment horizontal="left" vertical="center" wrapText="1"/>
    </xf>
    <xf numFmtId="0" fontId="71" fillId="0" borderId="98" xfId="0" applyFont="1" applyFill="1" applyBorder="1"/>
    <xf numFmtId="1" fontId="36" fillId="26" borderId="23" xfId="0" applyNumberFormat="1" applyFont="1" applyFill="1" applyBorder="1" applyAlignment="1" applyProtection="1">
      <alignment horizontal="center" vertical="center" wrapText="1"/>
      <protection hidden="1"/>
    </xf>
    <xf numFmtId="49" fontId="36" fillId="27" borderId="28" xfId="0" applyNumberFormat="1" applyFont="1" applyFill="1" applyBorder="1" applyAlignment="1" applyProtection="1">
      <alignment horizontal="center" vertical="center" wrapText="1"/>
      <protection hidden="1"/>
    </xf>
    <xf numFmtId="49" fontId="36" fillId="25" borderId="23" xfId="0" applyNumberFormat="1" applyFont="1" applyFill="1" applyBorder="1" applyAlignment="1" applyProtection="1">
      <alignment horizontal="center" vertical="center" wrapText="1"/>
      <protection locked="0"/>
    </xf>
    <xf numFmtId="49" fontId="36" fillId="26" borderId="23" xfId="0" applyNumberFormat="1" applyFont="1" applyFill="1" applyBorder="1" applyAlignment="1" applyProtection="1">
      <alignment horizontal="center" vertical="center" wrapText="1"/>
      <protection hidden="1"/>
    </xf>
    <xf numFmtId="49" fontId="46" fillId="26" borderId="1" xfId="0" applyNumberFormat="1" applyFont="1" applyFill="1" applyBorder="1" applyAlignment="1" applyProtection="1">
      <alignment horizontal="left" vertical="center" wrapText="1"/>
      <protection hidden="1"/>
    </xf>
    <xf numFmtId="49" fontId="36" fillId="26" borderId="1" xfId="0" applyNumberFormat="1" applyFont="1" applyFill="1" applyBorder="1" applyAlignment="1" applyProtection="1">
      <alignment horizontal="left" vertical="center" wrapText="1"/>
      <protection hidden="1"/>
    </xf>
    <xf numFmtId="49" fontId="67" fillId="0" borderId="0" xfId="0" applyNumberFormat="1" applyFont="1" applyAlignment="1" applyProtection="1">
      <alignment horizontal="center"/>
      <protection hidden="1"/>
    </xf>
    <xf numFmtId="0" fontId="67" fillId="0" borderId="0" xfId="0" applyNumberFormat="1" applyFont="1" applyProtection="1">
      <protection hidden="1"/>
    </xf>
    <xf numFmtId="0" fontId="67" fillId="0" borderId="0" xfId="0" applyFont="1" applyProtection="1">
      <protection hidden="1"/>
    </xf>
    <xf numFmtId="0" fontId="68" fillId="0" borderId="0" xfId="0" applyNumberFormat="1" applyFont="1" applyProtection="1">
      <protection hidden="1"/>
    </xf>
    <xf numFmtId="0" fontId="68" fillId="0" borderId="0" xfId="0" applyFont="1" applyProtection="1">
      <protection hidden="1"/>
    </xf>
    <xf numFmtId="0" fontId="68" fillId="0" borderId="0" xfId="0" applyNumberFormat="1" applyFont="1" applyAlignment="1" applyProtection="1">
      <alignment vertical="center" wrapText="1"/>
      <protection hidden="1"/>
    </xf>
    <xf numFmtId="2" fontId="68" fillId="0" borderId="0" xfId="0" applyNumberFormat="1" applyFont="1" applyAlignment="1" applyProtection="1">
      <alignment vertical="center" wrapText="1"/>
      <protection hidden="1"/>
    </xf>
    <xf numFmtId="0" fontId="2" fillId="35" borderId="0" xfId="0" applyFont="1" applyFill="1" applyAlignment="1" applyProtection="1">
      <alignment horizontal="center" vertical="center"/>
      <protection hidden="1"/>
    </xf>
    <xf numFmtId="0" fontId="2" fillId="30" borderId="0" xfId="0" applyFont="1" applyFill="1" applyAlignment="1" applyProtection="1">
      <alignment horizontal="center" vertical="center"/>
      <protection hidden="1"/>
    </xf>
    <xf numFmtId="0" fontId="2" fillId="36" borderId="0" xfId="0" applyFont="1" applyFill="1" applyAlignment="1" applyProtection="1">
      <alignment vertical="center"/>
      <protection hidden="1"/>
    </xf>
    <xf numFmtId="0" fontId="2" fillId="36" borderId="0" xfId="0" applyFont="1" applyFill="1" applyAlignment="1" applyProtection="1">
      <alignment horizontal="center" vertical="center"/>
      <protection hidden="1"/>
    </xf>
    <xf numFmtId="0" fontId="1" fillId="0" borderId="0" xfId="0" quotePrefix="1" applyFont="1" applyProtection="1">
      <protection hidden="1"/>
    </xf>
    <xf numFmtId="166" fontId="0" fillId="35" borderId="0" xfId="0" applyNumberFormat="1" applyFill="1" applyAlignment="1" applyProtection="1">
      <protection hidden="1"/>
    </xf>
    <xf numFmtId="166" fontId="0" fillId="30" borderId="0" xfId="0" applyNumberFormat="1" applyFill="1" applyAlignment="1" applyProtection="1">
      <protection hidden="1"/>
    </xf>
    <xf numFmtId="166" fontId="0" fillId="36" borderId="0" xfId="0" applyNumberFormat="1" applyFill="1" applyAlignment="1" applyProtection="1">
      <protection hidden="1"/>
    </xf>
    <xf numFmtId="166" fontId="0" fillId="0" borderId="0" xfId="0" applyNumberFormat="1" applyProtection="1">
      <protection hidden="1"/>
    </xf>
    <xf numFmtId="0" fontId="0" fillId="0" borderId="0" xfId="0" applyFill="1" applyProtection="1">
      <protection hidden="1"/>
    </xf>
    <xf numFmtId="0" fontId="0" fillId="0" borderId="0" xfId="0" applyAlignment="1" applyProtection="1">
      <alignment horizontal="center"/>
      <protection hidden="1"/>
    </xf>
    <xf numFmtId="166" fontId="46" fillId="25" borderId="1" xfId="0" applyNumberFormat="1" applyFont="1" applyFill="1" applyBorder="1" applyAlignment="1" applyProtection="1">
      <alignment horizontal="center" vertical="center" wrapText="1"/>
      <protection locked="0"/>
    </xf>
    <xf numFmtId="166" fontId="46" fillId="25" borderId="30" xfId="0" applyNumberFormat="1" applyFont="1" applyFill="1" applyBorder="1" applyAlignment="1" applyProtection="1">
      <alignment horizontal="center" vertical="center" wrapText="1"/>
      <protection locked="0"/>
    </xf>
    <xf numFmtId="0" fontId="4" fillId="0" borderId="0" xfId="0" applyFont="1" applyProtection="1">
      <protection hidden="1"/>
    </xf>
    <xf numFmtId="0" fontId="2" fillId="0" borderId="9" xfId="0" applyFont="1" applyBorder="1" applyAlignment="1" applyProtection="1">
      <alignment vertical="center"/>
      <protection hidden="1"/>
    </xf>
    <xf numFmtId="0" fontId="1" fillId="0" borderId="10"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72" fillId="0" borderId="10" xfId="0" applyFont="1" applyBorder="1" applyAlignment="1" applyProtection="1">
      <alignment vertical="center"/>
      <protection hidden="1"/>
    </xf>
    <xf numFmtId="0" fontId="1" fillId="0" borderId="10" xfId="0" applyFont="1" applyBorder="1" applyAlignment="1" applyProtection="1">
      <alignment horizontal="left" vertical="center"/>
      <protection hidden="1"/>
    </xf>
    <xf numFmtId="0" fontId="1" fillId="0" borderId="0" xfId="0" applyFont="1" applyAlignment="1" applyProtection="1">
      <alignment vertical="center"/>
      <protection hidden="1"/>
    </xf>
    <xf numFmtId="0" fontId="5" fillId="0" borderId="15" xfId="0" applyFont="1" applyBorder="1" applyProtection="1">
      <protection hidden="1"/>
    </xf>
    <xf numFmtId="0" fontId="1" fillId="0" borderId="0" xfId="0" applyFont="1" applyBorder="1" applyProtection="1">
      <protection hidden="1"/>
    </xf>
    <xf numFmtId="0" fontId="7" fillId="0" borderId="0" xfId="0" applyFont="1" applyBorder="1" applyProtection="1">
      <protection hidden="1"/>
    </xf>
    <xf numFmtId="0" fontId="6" fillId="0" borderId="0" xfId="0" applyFont="1" applyBorder="1" applyProtection="1">
      <protection hidden="1"/>
    </xf>
    <xf numFmtId="0" fontId="5" fillId="0" borderId="0" xfId="0" applyFont="1" applyBorder="1" applyProtection="1">
      <protection hidden="1"/>
    </xf>
    <xf numFmtId="0" fontId="1" fillId="0" borderId="16" xfId="0" applyFont="1" applyBorder="1" applyProtection="1">
      <protection hidden="1"/>
    </xf>
    <xf numFmtId="0" fontId="5" fillId="0" borderId="12" xfId="0" applyFont="1" applyBorder="1" applyProtection="1">
      <protection hidden="1"/>
    </xf>
    <xf numFmtId="0" fontId="1" fillId="0" borderId="13" xfId="0" applyFont="1" applyBorder="1" applyProtection="1">
      <protection hidden="1"/>
    </xf>
    <xf numFmtId="0" fontId="5" fillId="0" borderId="13" xfId="0" applyFont="1" applyBorder="1" applyProtection="1">
      <protection hidden="1"/>
    </xf>
    <xf numFmtId="0" fontId="1" fillId="0" borderId="14" xfId="0" applyFont="1" applyBorder="1" applyProtection="1">
      <protection hidden="1"/>
    </xf>
    <xf numFmtId="0" fontId="5" fillId="0" borderId="31" xfId="0" applyFont="1" applyBorder="1" applyProtection="1">
      <protection hidden="1"/>
    </xf>
    <xf numFmtId="165" fontId="1" fillId="0" borderId="13" xfId="0" applyNumberFormat="1" applyFont="1" applyBorder="1" applyProtection="1">
      <protection hidden="1"/>
    </xf>
    <xf numFmtId="0" fontId="7" fillId="0" borderId="13" xfId="0" applyFont="1" applyBorder="1" applyProtection="1">
      <protection hidden="1"/>
    </xf>
    <xf numFmtId="0" fontId="1" fillId="0" borderId="32" xfId="0" applyFont="1" applyBorder="1" applyProtection="1">
      <protection hidden="1"/>
    </xf>
    <xf numFmtId="0" fontId="8" fillId="0" borderId="0" xfId="0" applyFont="1" applyProtection="1">
      <protection hidden="1"/>
    </xf>
    <xf numFmtId="0" fontId="9" fillId="0" borderId="0" xfId="0" applyFont="1" applyProtection="1">
      <protection hidden="1"/>
    </xf>
    <xf numFmtId="9" fontId="1" fillId="0" borderId="0" xfId="44" applyNumberFormat="1" applyFont="1" applyProtection="1">
      <protection hidden="1"/>
    </xf>
    <xf numFmtId="0" fontId="2" fillId="0" borderId="33" xfId="0" applyFont="1" applyBorder="1" applyAlignment="1" applyProtection="1">
      <alignment horizontal="left"/>
      <protection hidden="1"/>
    </xf>
    <xf numFmtId="0" fontId="2" fillId="0" borderId="34" xfId="0" applyFont="1" applyBorder="1" applyAlignment="1" applyProtection="1">
      <alignment horizontal="left"/>
      <protection hidden="1"/>
    </xf>
    <xf numFmtId="0" fontId="0" fillId="24" borderId="0" xfId="0" applyFill="1" applyProtection="1">
      <protection hidden="1"/>
    </xf>
    <xf numFmtId="0" fontId="1" fillId="24" borderId="0" xfId="0" applyFont="1" applyFill="1" applyProtection="1">
      <protection hidden="1"/>
    </xf>
    <xf numFmtId="0" fontId="10" fillId="24" borderId="0" xfId="0" applyFont="1" applyFill="1" applyBorder="1" applyAlignment="1" applyProtection="1">
      <alignment horizontal="center" wrapText="1"/>
      <protection hidden="1"/>
    </xf>
    <xf numFmtId="0" fontId="2" fillId="24" borderId="35" xfId="0" applyFont="1" applyFill="1" applyBorder="1" applyProtection="1">
      <protection hidden="1"/>
    </xf>
    <xf numFmtId="0" fontId="0" fillId="24" borderId="36" xfId="0" applyFill="1" applyBorder="1" applyProtection="1">
      <protection hidden="1"/>
    </xf>
    <xf numFmtId="0" fontId="2" fillId="24" borderId="36" xfId="0" applyFont="1" applyFill="1" applyBorder="1" applyProtection="1">
      <protection hidden="1"/>
    </xf>
    <xf numFmtId="0" fontId="2" fillId="24" borderId="31" xfId="0" applyFont="1" applyFill="1" applyBorder="1" applyProtection="1">
      <protection hidden="1"/>
    </xf>
    <xf numFmtId="0" fontId="0" fillId="24" borderId="13" xfId="0" applyFill="1" applyBorder="1" applyProtection="1">
      <protection hidden="1"/>
    </xf>
    <xf numFmtId="0" fontId="0" fillId="24" borderId="37" xfId="0" applyFill="1" applyBorder="1" applyProtection="1">
      <protection hidden="1"/>
    </xf>
    <xf numFmtId="0" fontId="2" fillId="24" borderId="13" xfId="0" applyFont="1" applyFill="1" applyBorder="1" applyProtection="1">
      <protection hidden="1"/>
    </xf>
    <xf numFmtId="0" fontId="0" fillId="24" borderId="32" xfId="0" applyFill="1" applyBorder="1" applyProtection="1">
      <protection hidden="1"/>
    </xf>
    <xf numFmtId="0" fontId="2" fillId="24" borderId="38" xfId="0" applyFont="1" applyFill="1" applyBorder="1" applyProtection="1">
      <protection hidden="1"/>
    </xf>
    <xf numFmtId="0" fontId="0" fillId="24" borderId="10" xfId="0" applyFill="1" applyBorder="1" applyProtection="1">
      <protection hidden="1"/>
    </xf>
    <xf numFmtId="0" fontId="2" fillId="25" borderId="10" xfId="0" applyFont="1" applyFill="1" applyBorder="1" applyProtection="1">
      <protection hidden="1"/>
    </xf>
    <xf numFmtId="0" fontId="2" fillId="24" borderId="39" xfId="0" applyFont="1" applyFill="1" applyBorder="1" applyProtection="1">
      <protection hidden="1"/>
    </xf>
    <xf numFmtId="0" fontId="0" fillId="24" borderId="40" xfId="0" applyFill="1" applyBorder="1" applyProtection="1">
      <protection hidden="1"/>
    </xf>
    <xf numFmtId="0" fontId="0" fillId="25" borderId="40" xfId="0" applyFill="1" applyBorder="1" applyProtection="1">
      <protection hidden="1"/>
    </xf>
    <xf numFmtId="0" fontId="2" fillId="25" borderId="40" xfId="0" applyFont="1" applyFill="1" applyBorder="1" applyProtection="1">
      <protection hidden="1"/>
    </xf>
    <xf numFmtId="0" fontId="2" fillId="24" borderId="0" xfId="0" applyFont="1" applyFill="1" applyBorder="1" applyAlignment="1" applyProtection="1">
      <alignment horizontal="center"/>
      <protection hidden="1"/>
    </xf>
    <xf numFmtId="0" fontId="0" fillId="24" borderId="0" xfId="0" applyFill="1" applyBorder="1" applyProtection="1">
      <protection hidden="1"/>
    </xf>
    <xf numFmtId="0" fontId="0" fillId="24" borderId="0" xfId="0" applyFill="1" applyBorder="1" applyAlignment="1" applyProtection="1">
      <protection hidden="1"/>
    </xf>
    <xf numFmtId="0" fontId="68" fillId="24" borderId="10" xfId="0" applyFont="1" applyFill="1" applyBorder="1" applyAlignment="1" applyProtection="1">
      <alignment vertical="center"/>
      <protection locked="0" hidden="1"/>
    </xf>
    <xf numFmtId="49" fontId="54" fillId="0" borderId="0" xfId="0" applyNumberFormat="1" applyFont="1" applyProtection="1">
      <protection hidden="1"/>
    </xf>
    <xf numFmtId="0" fontId="5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57" fillId="0" borderId="0" xfId="0" applyFont="1" applyBorder="1" applyProtection="1">
      <protection hidden="1"/>
    </xf>
    <xf numFmtId="0" fontId="57" fillId="0" borderId="0" xfId="0" applyFont="1" applyFill="1" applyBorder="1" applyProtection="1">
      <protection hidden="1"/>
    </xf>
    <xf numFmtId="0" fontId="57" fillId="0" borderId="0" xfId="0" applyFont="1" applyProtection="1">
      <protection hidden="1"/>
    </xf>
    <xf numFmtId="0" fontId="2" fillId="0" borderId="0" xfId="0" applyFont="1" applyFill="1" applyBorder="1" applyAlignment="1" applyProtection="1">
      <alignment horizontal="left" vertical="center" wrapText="1"/>
      <protection hidden="1"/>
    </xf>
    <xf numFmtId="0" fontId="56" fillId="0" borderId="0" xfId="0" applyFont="1" applyFill="1" applyBorder="1" applyAlignment="1" applyProtection="1">
      <alignment horizontal="center" vertical="center" wrapText="1"/>
      <protection hidden="1"/>
    </xf>
    <xf numFmtId="0" fontId="0" fillId="0" borderId="0" xfId="0" applyBorder="1" applyProtection="1">
      <protection hidden="1"/>
    </xf>
    <xf numFmtId="0" fontId="2" fillId="0" borderId="0" xfId="0" applyFont="1" applyFill="1" applyBorder="1" applyAlignment="1" applyProtection="1">
      <alignment horizontal="center" vertical="center" wrapText="1"/>
      <protection hidden="1"/>
    </xf>
    <xf numFmtId="0" fontId="58" fillId="0" borderId="0" xfId="0" applyFont="1" applyFill="1" applyBorder="1" applyAlignment="1" applyProtection="1">
      <alignment horizontal="center" vertical="center" wrapText="1"/>
      <protection hidden="1"/>
    </xf>
    <xf numFmtId="0" fontId="59" fillId="0" borderId="0" xfId="0" applyFont="1" applyFill="1" applyBorder="1" applyAlignment="1" applyProtection="1">
      <alignment horizontal="center" vertical="center" wrapText="1"/>
      <protection hidden="1"/>
    </xf>
    <xf numFmtId="0" fontId="1" fillId="33" borderId="0" xfId="0" applyFont="1" applyFill="1" applyBorder="1" applyAlignment="1" applyProtection="1">
      <alignment horizontal="center" vertical="center" wrapText="1"/>
      <protection hidden="1"/>
    </xf>
    <xf numFmtId="0" fontId="56" fillId="0" borderId="0" xfId="0" applyFont="1" applyFill="1" applyBorder="1" applyAlignment="1" applyProtection="1">
      <alignment horizontal="center" vertical="center"/>
      <protection hidden="1"/>
    </xf>
    <xf numFmtId="0" fontId="58" fillId="0" borderId="0" xfId="0" applyFont="1" applyFill="1" applyBorder="1" applyAlignment="1" applyProtection="1">
      <alignment horizontal="center" vertical="center"/>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0" fillId="0" borderId="0" xfId="0" applyFill="1" applyBorder="1" applyProtection="1">
      <protection hidden="1"/>
    </xf>
    <xf numFmtId="49" fontId="60" fillId="0" borderId="0" xfId="0" applyNumberFormat="1" applyFont="1" applyProtection="1">
      <protection hidden="1"/>
    </xf>
    <xf numFmtId="49" fontId="60" fillId="26" borderId="41" xfId="0" applyNumberFormat="1" applyFont="1" applyFill="1" applyBorder="1" applyProtection="1">
      <protection hidden="1"/>
    </xf>
    <xf numFmtId="0" fontId="2" fillId="26" borderId="41" xfId="0" applyFont="1" applyFill="1" applyBorder="1" applyAlignment="1" applyProtection="1">
      <alignment horizontal="left"/>
      <protection hidden="1"/>
    </xf>
    <xf numFmtId="0" fontId="2" fillId="26" borderId="42" xfId="0" applyFont="1" applyFill="1" applyBorder="1" applyAlignment="1" applyProtection="1">
      <alignment horizontal="left"/>
      <protection hidden="1"/>
    </xf>
    <xf numFmtId="0" fontId="1" fillId="26" borderId="42" xfId="0" applyFont="1" applyFill="1" applyBorder="1" applyProtection="1">
      <protection hidden="1"/>
    </xf>
    <xf numFmtId="0" fontId="2" fillId="26" borderId="42" xfId="0" applyFont="1" applyFill="1" applyBorder="1" applyAlignment="1" applyProtection="1">
      <alignment horizontal="center"/>
      <protection hidden="1"/>
    </xf>
    <xf numFmtId="0" fontId="2" fillId="26" borderId="43" xfId="0" quotePrefix="1" applyFont="1" applyFill="1" applyBorder="1" applyAlignment="1" applyProtection="1">
      <alignment horizontal="center"/>
      <protection hidden="1"/>
    </xf>
    <xf numFmtId="0" fontId="57" fillId="26" borderId="44" xfId="0" applyFont="1" applyFill="1" applyBorder="1" applyProtection="1">
      <protection hidden="1"/>
    </xf>
    <xf numFmtId="0" fontId="0" fillId="0" borderId="42" xfId="0" applyBorder="1" applyProtection="1">
      <protection hidden="1"/>
    </xf>
    <xf numFmtId="49" fontId="60" fillId="26" borderId="45" xfId="0" applyNumberFormat="1" applyFont="1" applyFill="1" applyBorder="1" applyProtection="1">
      <protection hidden="1"/>
    </xf>
    <xf numFmtId="0" fontId="1" fillId="26" borderId="0" xfId="0" applyFont="1" applyFill="1" applyBorder="1" applyProtection="1">
      <protection hidden="1"/>
    </xf>
    <xf numFmtId="0" fontId="37" fillId="26" borderId="16" xfId="0" applyFont="1" applyFill="1" applyBorder="1" applyAlignment="1" applyProtection="1">
      <alignment vertical="center"/>
      <protection hidden="1"/>
    </xf>
    <xf numFmtId="0" fontId="57" fillId="26" borderId="46" xfId="0" applyFont="1" applyFill="1" applyBorder="1" applyProtection="1">
      <protection hidden="1"/>
    </xf>
    <xf numFmtId="0" fontId="2" fillId="21" borderId="0" xfId="0" applyFont="1" applyFill="1" applyBorder="1" applyAlignment="1" applyProtection="1">
      <alignment horizontal="center" vertical="center"/>
      <protection hidden="1"/>
    </xf>
    <xf numFmtId="0" fontId="41" fillId="26" borderId="0" xfId="0" applyFont="1" applyFill="1" applyBorder="1" applyAlignment="1" applyProtection="1">
      <alignment vertical="center"/>
      <protection hidden="1"/>
    </xf>
    <xf numFmtId="166" fontId="52" fillId="26" borderId="16" xfId="0" applyNumberFormat="1" applyFont="1" applyFill="1" applyBorder="1" applyAlignment="1" applyProtection="1">
      <alignment horizontal="center" vertical="center"/>
      <protection hidden="1"/>
    </xf>
    <xf numFmtId="0" fontId="2" fillId="26" borderId="45" xfId="0" applyFont="1" applyFill="1" applyBorder="1" applyAlignment="1" applyProtection="1">
      <alignment horizontal="left"/>
      <protection hidden="1"/>
    </xf>
    <xf numFmtId="0" fontId="2" fillId="26" borderId="0" xfId="0" applyFont="1" applyFill="1" applyBorder="1" applyAlignment="1" applyProtection="1">
      <alignment horizontal="left"/>
      <protection hidden="1"/>
    </xf>
    <xf numFmtId="0" fontId="1" fillId="26" borderId="16" xfId="0" applyFont="1" applyFill="1" applyBorder="1" applyProtection="1">
      <protection hidden="1"/>
    </xf>
    <xf numFmtId="0" fontId="57" fillId="26" borderId="0" xfId="0" applyFont="1" applyFill="1" applyBorder="1" applyProtection="1">
      <protection hidden="1"/>
    </xf>
    <xf numFmtId="0" fontId="39" fillId="26" borderId="46" xfId="0" applyFont="1" applyFill="1" applyBorder="1" applyAlignment="1" applyProtection="1">
      <alignment horizontal="center" vertical="center"/>
      <protection hidden="1"/>
    </xf>
    <xf numFmtId="49" fontId="57" fillId="0" borderId="0" xfId="0" applyNumberFormat="1" applyFont="1" applyAlignment="1" applyProtection="1">
      <alignment vertical="center"/>
      <protection hidden="1"/>
    </xf>
    <xf numFmtId="49" fontId="57" fillId="26" borderId="45" xfId="0" applyNumberFormat="1" applyFont="1" applyFill="1" applyBorder="1" applyAlignment="1" applyProtection="1">
      <alignment vertical="center"/>
      <protection hidden="1"/>
    </xf>
    <xf numFmtId="0" fontId="36" fillId="0" borderId="47" xfId="0" applyFont="1" applyBorder="1" applyAlignment="1" applyProtection="1">
      <alignment horizontal="center" vertical="center"/>
      <protection hidden="1"/>
    </xf>
    <xf numFmtId="0" fontId="2" fillId="0" borderId="10"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protection hidden="1"/>
    </xf>
    <xf numFmtId="0" fontId="36" fillId="0" borderId="11" xfId="0" applyFont="1" applyBorder="1" applyAlignment="1" applyProtection="1">
      <alignment horizontal="center" vertical="center"/>
      <protection hidden="1"/>
    </xf>
    <xf numFmtId="0" fontId="36" fillId="0" borderId="0" xfId="0" applyFont="1" applyBorder="1" applyAlignment="1" applyProtection="1">
      <alignment horizontal="center" vertical="center"/>
      <protection hidden="1"/>
    </xf>
    <xf numFmtId="0" fontId="36" fillId="26" borderId="0" xfId="0" applyFont="1" applyFill="1" applyBorder="1" applyAlignment="1" applyProtection="1">
      <alignment horizontal="center" vertical="center"/>
      <protection hidden="1"/>
    </xf>
    <xf numFmtId="0" fontId="2" fillId="0" borderId="19" xfId="0" applyFont="1" applyFill="1" applyBorder="1" applyAlignment="1" applyProtection="1">
      <alignment horizontal="center" vertical="center"/>
      <protection hidden="1"/>
    </xf>
    <xf numFmtId="0" fontId="36" fillId="26" borderId="16" xfId="0" applyFont="1" applyFill="1" applyBorder="1" applyAlignment="1" applyProtection="1">
      <alignment horizontal="center" vertical="center"/>
      <protection hidden="1"/>
    </xf>
    <xf numFmtId="0" fontId="57" fillId="0" borderId="10" xfId="0" applyFont="1" applyBorder="1" applyAlignment="1" applyProtection="1">
      <alignment vertical="center"/>
      <protection hidden="1"/>
    </xf>
    <xf numFmtId="0" fontId="57" fillId="0" borderId="10" xfId="0" applyFont="1" applyFill="1" applyBorder="1" applyAlignment="1" applyProtection="1">
      <alignment vertical="center"/>
      <protection hidden="1"/>
    </xf>
    <xf numFmtId="0" fontId="2" fillId="26" borderId="46" xfId="0" applyFont="1" applyFill="1" applyBorder="1" applyAlignment="1" applyProtection="1">
      <alignment horizontal="center" vertical="center"/>
      <protection hidden="1"/>
    </xf>
    <xf numFmtId="0" fontId="2" fillId="0" borderId="48" xfId="0" applyFont="1" applyFill="1" applyBorder="1" applyAlignment="1" applyProtection="1">
      <alignment horizontal="center" vertical="center"/>
      <protection hidden="1"/>
    </xf>
    <xf numFmtId="49" fontId="54" fillId="26" borderId="45" xfId="0" applyNumberFormat="1" applyFont="1" applyFill="1" applyBorder="1" applyProtection="1">
      <protection hidden="1"/>
    </xf>
    <xf numFmtId="0" fontId="1" fillId="0" borderId="45" xfId="0" applyFont="1" applyBorder="1" applyProtection="1">
      <protection hidden="1"/>
    </xf>
    <xf numFmtId="3" fontId="1" fillId="37" borderId="19" xfId="0" applyNumberFormat="1" applyFont="1" applyFill="1" applyBorder="1" applyAlignment="1" applyProtection="1">
      <alignment horizontal="center" vertical="center"/>
      <protection locked="0"/>
    </xf>
    <xf numFmtId="4" fontId="1" fillId="37" borderId="19" xfId="0" applyNumberFormat="1" applyFont="1" applyFill="1" applyBorder="1" applyAlignment="1" applyProtection="1">
      <alignment horizontal="center" vertical="center"/>
      <protection locked="0"/>
    </xf>
    <xf numFmtId="0" fontId="1" fillId="0" borderId="16" xfId="0" applyFont="1" applyFill="1" applyBorder="1" applyProtection="1">
      <protection hidden="1"/>
    </xf>
    <xf numFmtId="0" fontId="1" fillId="0" borderId="0" xfId="0" applyFont="1" applyFill="1" applyBorder="1" applyProtection="1">
      <protection locked="0"/>
    </xf>
    <xf numFmtId="42" fontId="1" fillId="37" borderId="19" xfId="0" applyNumberFormat="1" applyFont="1" applyFill="1" applyBorder="1" applyAlignment="1" applyProtection="1">
      <alignment horizontal="right" vertical="center"/>
      <protection locked="0"/>
    </xf>
    <xf numFmtId="3" fontId="57" fillId="20" borderId="49" xfId="0" applyNumberFormat="1" applyFont="1" applyFill="1" applyBorder="1" applyAlignment="1" applyProtection="1">
      <alignment horizontal="center" vertical="center"/>
      <protection hidden="1"/>
    </xf>
    <xf numFmtId="0" fontId="57" fillId="0" borderId="50" xfId="0" applyFont="1" applyBorder="1" applyProtection="1">
      <protection hidden="1"/>
    </xf>
    <xf numFmtId="0" fontId="57" fillId="23" borderId="50" xfId="0" applyFont="1" applyFill="1" applyBorder="1" applyProtection="1">
      <protection hidden="1"/>
    </xf>
    <xf numFmtId="0" fontId="57" fillId="23" borderId="51" xfId="0" applyFont="1" applyFill="1" applyBorder="1" applyProtection="1">
      <protection hidden="1"/>
    </xf>
    <xf numFmtId="3" fontId="1" fillId="37" borderId="48" xfId="0" applyNumberFormat="1" applyFont="1" applyFill="1" applyBorder="1" applyAlignment="1" applyProtection="1">
      <alignment horizontal="center" vertical="center"/>
      <protection locked="0"/>
    </xf>
    <xf numFmtId="3" fontId="57" fillId="20" borderId="52" xfId="0" applyNumberFormat="1" applyFont="1" applyFill="1" applyBorder="1" applyAlignment="1" applyProtection="1">
      <alignment horizontal="center" vertical="center"/>
      <protection hidden="1"/>
    </xf>
    <xf numFmtId="0" fontId="57" fillId="0" borderId="53" xfId="0" applyFont="1" applyBorder="1" applyProtection="1">
      <protection hidden="1"/>
    </xf>
    <xf numFmtId="0" fontId="54" fillId="0" borderId="53" xfId="0" applyFont="1" applyBorder="1" applyAlignment="1" applyProtection="1">
      <alignment vertical="center"/>
      <protection hidden="1"/>
    </xf>
    <xf numFmtId="0" fontId="54" fillId="0" borderId="54" xfId="0" applyFont="1" applyBorder="1" applyAlignment="1" applyProtection="1">
      <alignment vertical="center"/>
      <protection hidden="1"/>
    </xf>
    <xf numFmtId="0" fontId="54" fillId="0" borderId="0" xfId="0" applyFont="1" applyFill="1" applyBorder="1" applyAlignment="1" applyProtection="1">
      <alignment vertical="center"/>
      <protection hidden="1"/>
    </xf>
    <xf numFmtId="42" fontId="1" fillId="37" borderId="19" xfId="28" applyNumberFormat="1" applyFont="1" applyFill="1" applyBorder="1" applyAlignment="1" applyProtection="1">
      <alignment horizontal="right" vertical="center"/>
      <protection locked="0"/>
    </xf>
    <xf numFmtId="0" fontId="54" fillId="0" borderId="50" xfId="0" applyFont="1" applyBorder="1" applyAlignment="1" applyProtection="1">
      <alignment vertical="center"/>
      <protection hidden="1"/>
    </xf>
    <xf numFmtId="0" fontId="54" fillId="0" borderId="51" xfId="0" applyFont="1" applyBorder="1" applyAlignment="1" applyProtection="1">
      <alignment vertical="center"/>
      <protection hidden="1"/>
    </xf>
    <xf numFmtId="0" fontId="1" fillId="0" borderId="55" xfId="0" applyFont="1" applyBorder="1" applyProtection="1">
      <protection hidden="1"/>
    </xf>
    <xf numFmtId="0" fontId="1" fillId="0" borderId="0" xfId="0" applyFont="1" applyBorder="1" applyAlignment="1" applyProtection="1">
      <alignment horizontal="left"/>
      <protection hidden="1"/>
    </xf>
    <xf numFmtId="3" fontId="1" fillId="0" borderId="0" xfId="0" applyNumberFormat="1" applyFont="1" applyFill="1" applyBorder="1" applyAlignment="1" applyProtection="1">
      <alignment horizontal="center" vertical="center"/>
      <protection hidden="1"/>
    </xf>
    <xf numFmtId="0" fontId="1" fillId="0" borderId="14" xfId="0" applyFont="1" applyFill="1" applyBorder="1" applyProtection="1">
      <protection hidden="1"/>
    </xf>
    <xf numFmtId="42" fontId="1" fillId="0" borderId="19" xfId="28" applyNumberFormat="1" applyFont="1" applyFill="1" applyBorder="1" applyAlignment="1" applyProtection="1">
      <alignment vertical="center"/>
      <protection hidden="1"/>
    </xf>
    <xf numFmtId="42" fontId="1" fillId="26" borderId="16" xfId="28" applyNumberFormat="1" applyFont="1" applyFill="1" applyBorder="1" applyAlignment="1" applyProtection="1">
      <alignment vertical="center"/>
      <protection hidden="1"/>
    </xf>
    <xf numFmtId="0" fontId="57" fillId="0" borderId="56" xfId="0" applyFont="1" applyBorder="1" applyProtection="1">
      <protection hidden="1"/>
    </xf>
    <xf numFmtId="0" fontId="54" fillId="0" borderId="0" xfId="0" applyFont="1" applyBorder="1" applyAlignment="1" applyProtection="1">
      <alignment vertical="center"/>
      <protection hidden="1"/>
    </xf>
    <xf numFmtId="0" fontId="2" fillId="0" borderId="57" xfId="0" applyFont="1" applyFill="1" applyBorder="1" applyAlignment="1" applyProtection="1">
      <alignment horizontal="center"/>
      <protection hidden="1"/>
    </xf>
    <xf numFmtId="49" fontId="61" fillId="0" borderId="0" xfId="0" applyNumberFormat="1" applyFont="1" applyBorder="1" applyAlignment="1" applyProtection="1">
      <alignment horizontal="center" vertical="center"/>
      <protection hidden="1"/>
    </xf>
    <xf numFmtId="49" fontId="61" fillId="26" borderId="45" xfId="0" applyNumberFormat="1" applyFont="1" applyFill="1" applyBorder="1" applyAlignment="1" applyProtection="1">
      <alignment horizontal="center" vertical="center"/>
      <protection hidden="1"/>
    </xf>
    <xf numFmtId="3" fontId="2" fillId="26" borderId="10" xfId="28" applyNumberFormat="1" applyFont="1" applyFill="1" applyBorder="1" applyAlignment="1" applyProtection="1">
      <alignment horizontal="center" vertical="center"/>
      <protection hidden="1"/>
    </xf>
    <xf numFmtId="4" fontId="2" fillId="26" borderId="10" xfId="28" applyNumberFormat="1" applyFont="1" applyFill="1" applyBorder="1" applyAlignment="1" applyProtection="1">
      <alignment horizontal="center" vertical="center"/>
      <protection hidden="1"/>
    </xf>
    <xf numFmtId="3" fontId="2" fillId="26" borderId="0" xfId="28" applyNumberFormat="1" applyFont="1" applyFill="1" applyBorder="1" applyAlignment="1" applyProtection="1">
      <alignment horizontal="center" vertical="center"/>
      <protection locked="0"/>
    </xf>
    <xf numFmtId="3" fontId="2" fillId="26" borderId="0" xfId="28" applyNumberFormat="1" applyFont="1" applyFill="1" applyBorder="1" applyAlignment="1" applyProtection="1">
      <alignment horizontal="center" vertical="center"/>
      <protection hidden="1"/>
    </xf>
    <xf numFmtId="42" fontId="2" fillId="26" borderId="10" xfId="28" applyNumberFormat="1" applyFont="1" applyFill="1" applyBorder="1" applyAlignment="1" applyProtection="1">
      <alignment horizontal="right" vertical="center"/>
      <protection hidden="1"/>
    </xf>
    <xf numFmtId="42" fontId="2" fillId="26" borderId="16" xfId="28" applyNumberFormat="1" applyFont="1" applyFill="1" applyBorder="1" applyAlignment="1" applyProtection="1">
      <alignment horizontal="right" vertical="center"/>
      <protection hidden="1"/>
    </xf>
    <xf numFmtId="41" fontId="61" fillId="0" borderId="49" xfId="0" applyNumberFormat="1" applyFont="1" applyFill="1" applyBorder="1" applyAlignment="1" applyProtection="1">
      <alignment horizontal="right" vertical="center"/>
      <protection hidden="1"/>
    </xf>
    <xf numFmtId="41" fontId="61" fillId="0" borderId="58" xfId="0" applyNumberFormat="1" applyFont="1" applyFill="1" applyBorder="1" applyAlignment="1" applyProtection="1">
      <alignment horizontal="right" vertical="center"/>
      <protection hidden="1"/>
    </xf>
    <xf numFmtId="41" fontId="61" fillId="0" borderId="6" xfId="0" applyNumberFormat="1" applyFont="1" applyFill="1" applyBorder="1" applyAlignment="1" applyProtection="1">
      <alignment horizontal="right" vertical="center"/>
      <protection hidden="1"/>
    </xf>
    <xf numFmtId="41" fontId="61" fillId="0" borderId="59" xfId="0" applyNumberFormat="1" applyFont="1" applyFill="1" applyBorder="1" applyAlignment="1" applyProtection="1">
      <alignment horizontal="right" vertical="center"/>
      <protection hidden="1"/>
    </xf>
    <xf numFmtId="41" fontId="61" fillId="0" borderId="0" xfId="0" applyNumberFormat="1" applyFont="1" applyFill="1" applyBorder="1" applyAlignment="1" applyProtection="1">
      <alignment horizontal="right" vertical="center"/>
      <protection hidden="1"/>
    </xf>
    <xf numFmtId="0" fontId="61" fillId="26" borderId="46" xfId="0" applyFont="1" applyFill="1" applyBorder="1" applyAlignment="1" applyProtection="1">
      <alignment vertical="center"/>
      <protection hidden="1"/>
    </xf>
    <xf numFmtId="0" fontId="2" fillId="26" borderId="57" xfId="0" applyFont="1" applyFill="1" applyBorder="1" applyAlignment="1" applyProtection="1">
      <alignment horizontal="center"/>
      <protection hidden="1"/>
    </xf>
    <xf numFmtId="0" fontId="2" fillId="0" borderId="10" xfId="0" applyFont="1" applyBorder="1" applyAlignment="1" applyProtection="1">
      <alignment vertical="center"/>
      <protection hidden="1"/>
    </xf>
    <xf numFmtId="0" fontId="36" fillId="0" borderId="0" xfId="0" applyFont="1" applyBorder="1" applyAlignment="1" applyProtection="1">
      <alignment horizontal="center" vertical="center"/>
      <protection locked="0"/>
    </xf>
    <xf numFmtId="0" fontId="2" fillId="26" borderId="16" xfId="0" applyFont="1" applyFill="1" applyBorder="1" applyAlignment="1" applyProtection="1">
      <alignment horizontal="center" vertical="center"/>
      <protection hidden="1"/>
    </xf>
    <xf numFmtId="0" fontId="57" fillId="0" borderId="0" xfId="0" applyFont="1" applyFill="1" applyBorder="1" applyAlignment="1" applyProtection="1">
      <protection hidden="1"/>
    </xf>
    <xf numFmtId="0" fontId="57" fillId="0" borderId="60" xfId="0" applyFont="1" applyFill="1" applyBorder="1" applyAlignment="1" applyProtection="1">
      <protection hidden="1"/>
    </xf>
    <xf numFmtId="0" fontId="54" fillId="0" borderId="6" xfId="0" applyFont="1" applyFill="1" applyBorder="1" applyProtection="1">
      <protection hidden="1"/>
    </xf>
    <xf numFmtId="0" fontId="54" fillId="0" borderId="59" xfId="0" applyFont="1" applyFill="1" applyBorder="1" applyProtection="1">
      <protection hidden="1"/>
    </xf>
    <xf numFmtId="0" fontId="54" fillId="0" borderId="0" xfId="0" applyFont="1" applyFill="1" applyBorder="1" applyProtection="1">
      <protection hidden="1"/>
    </xf>
    <xf numFmtId="0" fontId="54" fillId="26" borderId="46" xfId="0" applyFont="1" applyFill="1" applyBorder="1" applyProtection="1">
      <protection hidden="1"/>
    </xf>
    <xf numFmtId="3" fontId="57" fillId="0" borderId="49" xfId="0" applyNumberFormat="1" applyFont="1" applyFill="1" applyBorder="1" applyAlignment="1" applyProtection="1">
      <alignment horizontal="center" vertical="center"/>
      <protection hidden="1"/>
    </xf>
    <xf numFmtId="0" fontId="57" fillId="0" borderId="61" xfId="0" applyFont="1" applyFill="1" applyBorder="1" applyProtection="1">
      <protection hidden="1"/>
    </xf>
    <xf numFmtId="0" fontId="54" fillId="0" borderId="61" xfId="0" applyFont="1" applyFill="1" applyBorder="1" applyAlignment="1" applyProtection="1">
      <alignment vertical="center"/>
      <protection hidden="1"/>
    </xf>
    <xf numFmtId="0" fontId="54" fillId="0" borderId="62" xfId="0" applyFont="1" applyFill="1" applyBorder="1" applyAlignment="1" applyProtection="1">
      <alignment vertical="center"/>
      <protection hidden="1"/>
    </xf>
    <xf numFmtId="42" fontId="1" fillId="26" borderId="16" xfId="0" applyNumberFormat="1" applyFont="1" applyFill="1" applyBorder="1" applyAlignment="1" applyProtection="1">
      <alignment vertical="center"/>
      <protection hidden="1"/>
    </xf>
    <xf numFmtId="0" fontId="57" fillId="0" borderId="50" xfId="0" applyFont="1" applyFill="1" applyBorder="1" applyProtection="1">
      <protection hidden="1"/>
    </xf>
    <xf numFmtId="0" fontId="54" fillId="0" borderId="50" xfId="0" applyFont="1" applyFill="1" applyBorder="1" applyAlignment="1" applyProtection="1">
      <alignment vertical="center"/>
      <protection hidden="1"/>
    </xf>
    <xf numFmtId="0" fontId="54" fillId="0" borderId="51" xfId="0" applyFont="1" applyFill="1" applyBorder="1" applyAlignment="1" applyProtection="1">
      <alignment vertical="center"/>
      <protection hidden="1"/>
    </xf>
    <xf numFmtId="3" fontId="57" fillId="0" borderId="52" xfId="0" applyNumberFormat="1" applyFont="1" applyFill="1" applyBorder="1" applyAlignment="1" applyProtection="1">
      <alignment horizontal="center" vertical="center"/>
      <protection hidden="1"/>
    </xf>
    <xf numFmtId="0" fontId="57" fillId="0" borderId="53" xfId="0" applyFont="1" applyFill="1" applyBorder="1" applyProtection="1">
      <protection hidden="1"/>
    </xf>
    <xf numFmtId="0" fontId="54" fillId="0" borderId="53" xfId="0" applyFont="1" applyFill="1" applyBorder="1" applyAlignment="1" applyProtection="1">
      <alignment vertical="center"/>
      <protection hidden="1"/>
    </xf>
    <xf numFmtId="0" fontId="54" fillId="0" borderId="54" xfId="0" applyFont="1" applyFill="1" applyBorder="1" applyAlignment="1" applyProtection="1">
      <alignment vertical="center"/>
      <protection hidden="1"/>
    </xf>
    <xf numFmtId="0" fontId="57" fillId="0" borderId="63" xfId="0" applyFont="1" applyFill="1" applyBorder="1" applyAlignment="1" applyProtection="1">
      <protection hidden="1"/>
    </xf>
    <xf numFmtId="0" fontId="57" fillId="0" borderId="64" xfId="0" applyFont="1" applyFill="1" applyBorder="1" applyProtection="1">
      <protection hidden="1"/>
    </xf>
    <xf numFmtId="0" fontId="57" fillId="0" borderId="65" xfId="0" applyFont="1" applyFill="1" applyBorder="1" applyAlignment="1" applyProtection="1">
      <protection hidden="1"/>
    </xf>
    <xf numFmtId="0" fontId="57" fillId="0" borderId="49" xfId="0" applyFont="1" applyFill="1" applyBorder="1" applyAlignment="1" applyProtection="1">
      <protection hidden="1"/>
    </xf>
    <xf numFmtId="0" fontId="62" fillId="0" borderId="13" xfId="0" applyFont="1" applyBorder="1" applyAlignment="1" applyProtection="1">
      <alignment horizontal="left"/>
      <protection hidden="1"/>
    </xf>
    <xf numFmtId="0" fontId="1" fillId="0" borderId="13" xfId="0" applyFont="1" applyFill="1" applyBorder="1" applyProtection="1">
      <protection hidden="1"/>
    </xf>
    <xf numFmtId="3" fontId="1" fillId="0" borderId="13" xfId="0" applyNumberFormat="1" applyFont="1" applyFill="1" applyBorder="1" applyAlignment="1" applyProtection="1">
      <alignment horizontal="right" vertical="center"/>
      <protection hidden="1"/>
    </xf>
    <xf numFmtId="42" fontId="1" fillId="0" borderId="20" xfId="0" applyNumberFormat="1" applyFont="1" applyFill="1" applyBorder="1" applyAlignment="1" applyProtection="1">
      <alignment vertical="center"/>
      <protection hidden="1"/>
    </xf>
    <xf numFmtId="44" fontId="2" fillId="26" borderId="16" xfId="28" applyNumberFormat="1" applyFont="1" applyFill="1" applyBorder="1" applyAlignment="1" applyProtection="1">
      <alignment horizontal="right" vertical="center"/>
      <protection hidden="1"/>
    </xf>
    <xf numFmtId="0" fontId="61" fillId="0" borderId="49" xfId="0" applyFont="1" applyFill="1" applyBorder="1" applyAlignment="1" applyProtection="1">
      <alignment horizontal="right" vertical="center"/>
      <protection hidden="1"/>
    </xf>
    <xf numFmtId="0" fontId="61" fillId="0" borderId="50" xfId="0" applyFont="1" applyFill="1" applyBorder="1" applyAlignment="1" applyProtection="1">
      <alignment horizontal="right" vertical="center"/>
      <protection hidden="1"/>
    </xf>
    <xf numFmtId="0" fontId="61" fillId="0" borderId="51" xfId="0" applyFont="1" applyFill="1" applyBorder="1" applyAlignment="1" applyProtection="1">
      <alignment horizontal="right" vertical="center"/>
      <protection hidden="1"/>
    </xf>
    <xf numFmtId="0" fontId="61" fillId="0" borderId="0" xfId="0" applyFont="1" applyFill="1" applyBorder="1" applyAlignment="1" applyProtection="1">
      <alignment horizontal="right" vertical="center"/>
      <protection hidden="1"/>
    </xf>
    <xf numFmtId="0" fontId="2" fillId="26" borderId="57" xfId="0" applyFont="1" applyFill="1" applyBorder="1" applyAlignment="1" applyProtection="1">
      <alignment horizontal="center"/>
      <protection hidden="1"/>
    </xf>
    <xf numFmtId="49" fontId="61" fillId="0" borderId="0" xfId="0" applyNumberFormat="1" applyFont="1" applyAlignment="1" applyProtection="1">
      <alignment horizontal="center"/>
      <protection hidden="1"/>
    </xf>
    <xf numFmtId="49" fontId="61" fillId="26" borderId="45" xfId="0" applyNumberFormat="1" applyFont="1" applyFill="1" applyBorder="1" applyAlignment="1" applyProtection="1">
      <alignment horizontal="center"/>
      <protection hidden="1"/>
    </xf>
    <xf numFmtId="0" fontId="36" fillId="26" borderId="0" xfId="0" applyFont="1" applyFill="1" applyBorder="1" applyAlignment="1" applyProtection="1">
      <alignment horizontal="center"/>
      <protection hidden="1"/>
    </xf>
    <xf numFmtId="0" fontId="57" fillId="0" borderId="49" xfId="0" applyFont="1" applyFill="1" applyBorder="1" applyProtection="1">
      <protection hidden="1"/>
    </xf>
    <xf numFmtId="4" fontId="1" fillId="0" borderId="0" xfId="0" applyNumberFormat="1" applyFont="1" applyFill="1" applyBorder="1" applyProtection="1">
      <protection hidden="1"/>
    </xf>
    <xf numFmtId="0" fontId="1" fillId="0" borderId="18" xfId="0" applyFont="1" applyFill="1" applyBorder="1" applyProtection="1">
      <protection hidden="1"/>
    </xf>
    <xf numFmtId="0" fontId="46" fillId="26" borderId="0" xfId="0" applyFont="1" applyFill="1" applyBorder="1" applyProtection="1">
      <protection hidden="1"/>
    </xf>
    <xf numFmtId="0" fontId="1" fillId="0" borderId="66" xfId="0" applyFont="1" applyBorder="1" applyProtection="1">
      <protection hidden="1"/>
    </xf>
    <xf numFmtId="42" fontId="1" fillId="0" borderId="19" xfId="0" applyNumberFormat="1" applyFont="1" applyFill="1" applyBorder="1" applyAlignment="1" applyProtection="1">
      <alignment horizontal="right" vertical="center"/>
    </xf>
    <xf numFmtId="3" fontId="57" fillId="0" borderId="0" xfId="0" applyNumberFormat="1" applyFont="1" applyFill="1" applyBorder="1" applyAlignment="1" applyProtection="1">
      <alignment horizontal="center" vertical="center"/>
      <protection hidden="1"/>
    </xf>
    <xf numFmtId="42" fontId="2" fillId="26" borderId="67" xfId="28" applyNumberFormat="1" applyFont="1" applyFill="1" applyBorder="1" applyAlignment="1" applyProtection="1">
      <alignment horizontal="right" vertical="center"/>
      <protection hidden="1"/>
    </xf>
    <xf numFmtId="0" fontId="36" fillId="0" borderId="45" xfId="0" applyFont="1" applyFill="1" applyBorder="1" applyAlignment="1" applyProtection="1">
      <alignment horizontal="center" vertical="center"/>
      <protection hidden="1"/>
    </xf>
    <xf numFmtId="0" fontId="2" fillId="0" borderId="13"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protection hidden="1"/>
    </xf>
    <xf numFmtId="0" fontId="2" fillId="0" borderId="20" xfId="0" applyFont="1" applyFill="1" applyBorder="1" applyAlignment="1" applyProtection="1">
      <alignment horizontal="center" vertical="center"/>
      <protection hidden="1"/>
    </xf>
    <xf numFmtId="166" fontId="1" fillId="37" borderId="19" xfId="0" applyNumberFormat="1" applyFont="1" applyFill="1" applyBorder="1" applyAlignment="1" applyProtection="1">
      <alignment horizontal="center" vertical="center"/>
      <protection locked="0"/>
    </xf>
    <xf numFmtId="0" fontId="1" fillId="0" borderId="13" xfId="0" applyFont="1" applyFill="1" applyBorder="1" applyAlignment="1" applyProtection="1">
      <protection hidden="1"/>
    </xf>
    <xf numFmtId="0" fontId="0" fillId="0" borderId="13" xfId="0" applyFill="1" applyBorder="1" applyAlignment="1" applyProtection="1">
      <protection hidden="1"/>
    </xf>
    <xf numFmtId="0" fontId="2" fillId="0" borderId="0" xfId="0" applyFont="1" applyBorder="1" applyAlignment="1" applyProtection="1">
      <alignment vertical="center"/>
      <protection hidden="1"/>
    </xf>
    <xf numFmtId="0" fontId="36" fillId="26" borderId="0" xfId="0" applyFont="1" applyFill="1" applyBorder="1" applyAlignment="1" applyProtection="1">
      <alignment vertical="center"/>
      <protection hidden="1"/>
    </xf>
    <xf numFmtId="42" fontId="1" fillId="26" borderId="16" xfId="28" applyNumberFormat="1" applyFont="1" applyFill="1" applyBorder="1" applyAlignment="1" applyProtection="1">
      <protection hidden="1"/>
    </xf>
    <xf numFmtId="0" fontId="1" fillId="0" borderId="45"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36" fillId="26" borderId="0" xfId="0" applyFont="1" applyFill="1" applyBorder="1" applyAlignment="1" applyProtection="1">
      <alignment horizontal="left" vertical="center" wrapText="1"/>
      <protection hidden="1"/>
    </xf>
    <xf numFmtId="42" fontId="1" fillId="17" borderId="19" xfId="29" applyNumberFormat="1" applyFont="1" applyFill="1" applyBorder="1" applyAlignment="1" applyProtection="1">
      <alignment horizontal="right" vertical="center"/>
      <protection hidden="1"/>
    </xf>
    <xf numFmtId="5" fontId="1" fillId="26" borderId="16" xfId="28" applyNumberFormat="1" applyFont="1" applyFill="1" applyBorder="1" applyAlignment="1" applyProtection="1">
      <alignment vertical="center"/>
      <protection hidden="1"/>
    </xf>
    <xf numFmtId="0" fontId="0" fillId="0" borderId="0" xfId="0" applyFont="1" applyBorder="1" applyAlignment="1" applyProtection="1">
      <alignment vertical="center" wrapText="1"/>
      <protection hidden="1"/>
    </xf>
    <xf numFmtId="0" fontId="1" fillId="0" borderId="0" xfId="0" applyFont="1" applyBorder="1" applyAlignment="1" applyProtection="1">
      <alignment horizontal="left" vertical="center" wrapText="1"/>
      <protection hidden="1"/>
    </xf>
    <xf numFmtId="0" fontId="0" fillId="0" borderId="46" xfId="0" applyBorder="1" applyProtection="1">
      <protection hidden="1"/>
    </xf>
    <xf numFmtId="0" fontId="2" fillId="0" borderId="0" xfId="0" applyFont="1" applyBorder="1" applyAlignment="1" applyProtection="1">
      <protection hidden="1"/>
    </xf>
    <xf numFmtId="0" fontId="1" fillId="0" borderId="0" xfId="0" applyFont="1" applyBorder="1" applyAlignment="1" applyProtection="1">
      <protection hidden="1"/>
    </xf>
    <xf numFmtId="44" fontId="1" fillId="0" borderId="18" xfId="28" applyNumberFormat="1" applyFont="1" applyFill="1" applyBorder="1" applyAlignment="1" applyProtection="1">
      <protection hidden="1"/>
    </xf>
    <xf numFmtId="44" fontId="1" fillId="26" borderId="18" xfId="28" applyNumberFormat="1" applyFont="1" applyFill="1" applyBorder="1" applyAlignment="1" applyProtection="1">
      <protection hidden="1"/>
    </xf>
    <xf numFmtId="3" fontId="2" fillId="26" borderId="67" xfId="28" applyNumberFormat="1" applyFont="1" applyFill="1" applyBorder="1" applyAlignment="1" applyProtection="1">
      <alignment horizontal="center" vertical="center"/>
      <protection hidden="1"/>
    </xf>
    <xf numFmtId="3" fontId="2" fillId="26" borderId="67" xfId="0" applyNumberFormat="1" applyFont="1" applyFill="1" applyBorder="1" applyAlignment="1" applyProtection="1">
      <alignment vertical="center"/>
      <protection hidden="1"/>
    </xf>
    <xf numFmtId="42" fontId="2" fillId="26" borderId="67" xfId="28" applyNumberFormat="1" applyFont="1" applyFill="1" applyBorder="1" applyAlignment="1" applyProtection="1">
      <alignment vertical="center"/>
      <protection hidden="1"/>
    </xf>
    <xf numFmtId="42" fontId="2" fillId="26" borderId="16" xfId="28" applyNumberFormat="1" applyFont="1" applyFill="1" applyBorder="1" applyAlignment="1" applyProtection="1">
      <alignment vertical="center"/>
      <protection hidden="1"/>
    </xf>
    <xf numFmtId="0" fontId="61" fillId="0" borderId="67" xfId="0" applyFont="1" applyFill="1" applyBorder="1" applyAlignment="1" applyProtection="1">
      <alignment vertical="center"/>
      <protection hidden="1"/>
    </xf>
    <xf numFmtId="0" fontId="36" fillId="0" borderId="10" xfId="0" applyFont="1" applyBorder="1" applyAlignment="1" applyProtection="1">
      <alignment horizontal="center" vertical="center"/>
      <protection hidden="1"/>
    </xf>
    <xf numFmtId="0" fontId="46" fillId="26" borderId="10" xfId="0" applyFont="1" applyFill="1" applyBorder="1" applyAlignment="1" applyProtection="1">
      <alignment vertical="center"/>
      <protection hidden="1"/>
    </xf>
    <xf numFmtId="0" fontId="54" fillId="0" borderId="10" xfId="0" applyFont="1" applyFill="1" applyBorder="1" applyProtection="1">
      <protection hidden="1"/>
    </xf>
    <xf numFmtId="0" fontId="2" fillId="0" borderId="13" xfId="0" applyFont="1" applyBorder="1" applyProtection="1">
      <protection hidden="1"/>
    </xf>
    <xf numFmtId="44" fontId="1" fillId="0" borderId="18" xfId="28" applyNumberFormat="1" applyFont="1" applyBorder="1" applyProtection="1">
      <protection hidden="1"/>
    </xf>
    <xf numFmtId="44" fontId="1" fillId="26" borderId="16" xfId="28" applyNumberFormat="1" applyFont="1" applyFill="1" applyBorder="1" applyProtection="1">
      <protection hidden="1"/>
    </xf>
    <xf numFmtId="3" fontId="2" fillId="26" borderId="10" xfId="0" applyNumberFormat="1" applyFont="1" applyFill="1" applyBorder="1" applyAlignment="1" applyProtection="1">
      <alignment vertical="center"/>
      <protection hidden="1"/>
    </xf>
    <xf numFmtId="3" fontId="2" fillId="26" borderId="0" xfId="0" applyNumberFormat="1" applyFont="1" applyFill="1" applyBorder="1" applyAlignment="1" applyProtection="1">
      <alignment vertical="center"/>
      <protection hidden="1"/>
    </xf>
    <xf numFmtId="42" fontId="2" fillId="26" borderId="10" xfId="28" applyNumberFormat="1" applyFont="1" applyFill="1" applyBorder="1" applyAlignment="1" applyProtection="1">
      <alignment vertical="center"/>
      <protection hidden="1"/>
    </xf>
    <xf numFmtId="0" fontId="61" fillId="0" borderId="0" xfId="0" applyFont="1" applyFill="1" applyBorder="1" applyAlignment="1" applyProtection="1">
      <alignment vertical="center"/>
      <protection hidden="1"/>
    </xf>
    <xf numFmtId="49" fontId="64" fillId="0" borderId="0" xfId="0" applyNumberFormat="1" applyFont="1" applyProtection="1">
      <protection hidden="1"/>
    </xf>
    <xf numFmtId="49" fontId="64" fillId="26" borderId="45" xfId="0" applyNumberFormat="1" applyFont="1" applyFill="1" applyBorder="1" applyProtection="1">
      <protection hidden="1"/>
    </xf>
    <xf numFmtId="0" fontId="1" fillId="0" borderId="10" xfId="0" applyFont="1" applyBorder="1" applyProtection="1">
      <protection hidden="1"/>
    </xf>
    <xf numFmtId="0" fontId="1" fillId="0" borderId="11" xfId="0" applyFont="1" applyBorder="1" applyProtection="1">
      <protection hidden="1"/>
    </xf>
    <xf numFmtId="44" fontId="1" fillId="0" borderId="20" xfId="28" applyFont="1" applyBorder="1" applyProtection="1">
      <protection hidden="1"/>
    </xf>
    <xf numFmtId="44" fontId="1" fillId="26" borderId="16" xfId="28" applyFont="1" applyFill="1" applyBorder="1" applyProtection="1">
      <protection hidden="1"/>
    </xf>
    <xf numFmtId="0" fontId="1" fillId="0" borderId="20" xfId="0" applyFont="1" applyBorder="1" applyProtection="1">
      <protection hidden="1"/>
    </xf>
    <xf numFmtId="0" fontId="2" fillId="0" borderId="10" xfId="0" applyFont="1" applyBorder="1" applyAlignment="1" applyProtection="1">
      <alignment horizontal="left" vertical="center"/>
      <protection hidden="1"/>
    </xf>
    <xf numFmtId="44" fontId="65" fillId="0" borderId="10" xfId="28" applyFont="1" applyFill="1" applyBorder="1" applyAlignment="1" applyProtection="1">
      <alignment horizontal="center" vertical="center" wrapText="1"/>
      <protection hidden="1"/>
    </xf>
    <xf numFmtId="0" fontId="65" fillId="0" borderId="10" xfId="0" applyFont="1" applyFill="1" applyBorder="1" applyAlignment="1" applyProtection="1">
      <alignment horizontal="center" vertical="center" wrapText="1"/>
      <protection hidden="1"/>
    </xf>
    <xf numFmtId="49" fontId="54" fillId="0" borderId="0" xfId="0" applyNumberFormat="1" applyFont="1" applyAlignment="1" applyProtection="1">
      <protection hidden="1"/>
    </xf>
    <xf numFmtId="49" fontId="54" fillId="26" borderId="45" xfId="0" applyNumberFormat="1" applyFont="1" applyFill="1" applyBorder="1" applyAlignment="1" applyProtection="1">
      <protection hidden="1"/>
    </xf>
    <xf numFmtId="0" fontId="1" fillId="0" borderId="45" xfId="0" applyFont="1" applyBorder="1" applyAlignment="1" applyProtection="1">
      <protection hidden="1"/>
    </xf>
    <xf numFmtId="0" fontId="1" fillId="0" borderId="16" xfId="0" applyFont="1" applyBorder="1" applyAlignment="1" applyProtection="1">
      <protection hidden="1"/>
    </xf>
    <xf numFmtId="0" fontId="46" fillId="26" borderId="0" xfId="0" applyFont="1" applyFill="1" applyBorder="1" applyAlignment="1" applyProtection="1">
      <protection hidden="1"/>
    </xf>
    <xf numFmtId="42" fontId="1" fillId="37" borderId="19" xfId="0" applyNumberFormat="1" applyFont="1" applyFill="1" applyBorder="1" applyAlignment="1" applyProtection="1">
      <alignment horizontal="right"/>
      <protection locked="0"/>
    </xf>
    <xf numFmtId="42" fontId="1" fillId="26" borderId="16" xfId="0" applyNumberFormat="1" applyFont="1" applyFill="1" applyBorder="1" applyAlignment="1" applyProtection="1">
      <protection hidden="1"/>
    </xf>
    <xf numFmtId="0" fontId="54" fillId="0" borderId="0" xfId="0" applyFont="1" applyFill="1" applyBorder="1" applyAlignment="1" applyProtection="1">
      <protection hidden="1"/>
    </xf>
    <xf numFmtId="0" fontId="54" fillId="26" borderId="46" xfId="0" applyFont="1" applyFill="1" applyBorder="1" applyAlignment="1" applyProtection="1">
      <protection hidden="1"/>
    </xf>
    <xf numFmtId="0" fontId="0" fillId="0" borderId="0" xfId="0" applyBorder="1" applyAlignment="1" applyProtection="1">
      <protection hidden="1"/>
    </xf>
    <xf numFmtId="0" fontId="0" fillId="0" borderId="0" xfId="0" applyAlignment="1" applyProtection="1">
      <protection hidden="1"/>
    </xf>
    <xf numFmtId="49" fontId="1" fillId="0" borderId="13" xfId="0" applyNumberFormat="1" applyFont="1" applyFill="1" applyBorder="1" applyAlignment="1" applyProtection="1">
      <alignment horizontal="center"/>
      <protection hidden="1"/>
    </xf>
    <xf numFmtId="0" fontId="2" fillId="0" borderId="47" xfId="0" applyFont="1" applyFill="1" applyBorder="1" applyAlignment="1" applyProtection="1">
      <alignment horizontal="left" vertical="center"/>
      <protection hidden="1"/>
    </xf>
    <xf numFmtId="0" fontId="2" fillId="0" borderId="10" xfId="0" applyFont="1" applyFill="1" applyBorder="1" applyAlignment="1" applyProtection="1">
      <alignment horizontal="left" vertical="center"/>
      <protection hidden="1"/>
    </xf>
    <xf numFmtId="3" fontId="1" fillId="0" borderId="10" xfId="28" applyNumberFormat="1" applyFont="1" applyFill="1" applyBorder="1" applyAlignment="1" applyProtection="1">
      <alignment horizontal="center" vertical="center"/>
      <protection hidden="1"/>
    </xf>
    <xf numFmtId="3" fontId="1" fillId="0" borderId="10" xfId="0" applyNumberFormat="1" applyFont="1" applyFill="1" applyBorder="1" applyAlignment="1" applyProtection="1">
      <alignment vertical="center"/>
      <protection hidden="1"/>
    </xf>
    <xf numFmtId="3" fontId="1" fillId="0" borderId="11" xfId="0" applyNumberFormat="1" applyFont="1" applyFill="1" applyBorder="1" applyAlignment="1" applyProtection="1">
      <alignment vertical="center"/>
      <protection hidden="1"/>
    </xf>
    <xf numFmtId="3" fontId="1" fillId="0" borderId="0" xfId="0" applyNumberFormat="1" applyFont="1" applyFill="1" applyBorder="1" applyAlignment="1" applyProtection="1">
      <alignment vertical="center"/>
      <protection hidden="1"/>
    </xf>
    <xf numFmtId="3" fontId="1" fillId="26" borderId="0" xfId="0" applyNumberFormat="1" applyFont="1" applyFill="1" applyBorder="1" applyAlignment="1" applyProtection="1">
      <alignment vertical="center"/>
      <protection hidden="1"/>
    </xf>
    <xf numFmtId="166" fontId="1" fillId="0" borderId="17" xfId="28" applyNumberFormat="1" applyFont="1" applyFill="1" applyBorder="1" applyAlignment="1" applyProtection="1">
      <alignment vertical="center"/>
      <protection hidden="1"/>
    </xf>
    <xf numFmtId="166" fontId="1" fillId="26" borderId="16" xfId="28" applyNumberFormat="1" applyFont="1" applyFill="1" applyBorder="1" applyAlignment="1" applyProtection="1">
      <alignment vertical="center"/>
      <protection hidden="1"/>
    </xf>
    <xf numFmtId="0" fontId="54" fillId="26" borderId="46" xfId="0" applyFont="1" applyFill="1" applyBorder="1" applyAlignment="1" applyProtection="1">
      <alignment vertical="center"/>
      <protection hidden="1"/>
    </xf>
    <xf numFmtId="0" fontId="2" fillId="0" borderId="45" xfId="0" applyFont="1" applyBorder="1" applyAlignment="1" applyProtection="1">
      <alignment horizontal="center"/>
      <protection hidden="1"/>
    </xf>
    <xf numFmtId="0" fontId="1" fillId="0" borderId="0" xfId="0" applyFont="1" applyBorder="1" applyAlignment="1" applyProtection="1">
      <alignment horizontal="right"/>
      <protection hidden="1"/>
    </xf>
    <xf numFmtId="166" fontId="1" fillId="37" borderId="19" xfId="0" applyNumberFormat="1" applyFont="1" applyFill="1" applyBorder="1" applyAlignment="1" applyProtection="1">
      <alignment horizontal="right"/>
      <protection locked="0"/>
    </xf>
    <xf numFmtId="0" fontId="2" fillId="0" borderId="45" xfId="0" applyFont="1" applyBorder="1" applyProtection="1">
      <protection hidden="1"/>
    </xf>
    <xf numFmtId="49" fontId="1" fillId="0" borderId="0" xfId="0" applyNumberFormat="1" applyFont="1" applyFill="1" applyBorder="1" applyAlignment="1" applyProtection="1">
      <alignment horizontal="center"/>
      <protection hidden="1"/>
    </xf>
    <xf numFmtId="0" fontId="1" fillId="0" borderId="17" xfId="0" applyFont="1" applyBorder="1" applyProtection="1">
      <protection hidden="1"/>
    </xf>
    <xf numFmtId="0" fontId="2" fillId="26" borderId="68" xfId="0" applyFont="1" applyFill="1" applyBorder="1" applyProtection="1">
      <protection hidden="1"/>
    </xf>
    <xf numFmtId="0" fontId="1" fillId="26" borderId="67" xfId="0" applyFont="1" applyFill="1" applyBorder="1" applyProtection="1">
      <protection hidden="1"/>
    </xf>
    <xf numFmtId="49" fontId="1" fillId="26" borderId="67" xfId="0" applyNumberFormat="1" applyFont="1" applyFill="1" applyBorder="1" applyAlignment="1" applyProtection="1">
      <alignment horizontal="center"/>
      <protection hidden="1"/>
    </xf>
    <xf numFmtId="0" fontId="54" fillId="26" borderId="67" xfId="0" applyFont="1" applyFill="1" applyBorder="1" applyProtection="1">
      <protection hidden="1"/>
    </xf>
    <xf numFmtId="0" fontId="1" fillId="0" borderId="18" xfId="0" applyFont="1" applyBorder="1" applyProtection="1">
      <protection hidden="1"/>
    </xf>
    <xf numFmtId="0" fontId="2" fillId="0" borderId="45" xfId="0" applyFont="1" applyBorder="1" applyAlignment="1" applyProtection="1">
      <alignment horizontal="center" vertical="top"/>
      <protection hidden="1"/>
    </xf>
    <xf numFmtId="0" fontId="2" fillId="0" borderId="0" xfId="0" applyFont="1" applyBorder="1" applyAlignment="1" applyProtection="1">
      <alignment horizontal="left" vertical="top" wrapText="1"/>
      <protection hidden="1"/>
    </xf>
    <xf numFmtId="0" fontId="36" fillId="26" borderId="0" xfId="0" applyFont="1" applyFill="1" applyBorder="1" applyAlignment="1" applyProtection="1">
      <alignment horizontal="left" vertical="top" wrapText="1"/>
      <protection hidden="1"/>
    </xf>
    <xf numFmtId="49" fontId="54" fillId="0" borderId="0" xfId="0" applyNumberFormat="1" applyFont="1" applyFill="1" applyProtection="1">
      <protection hidden="1"/>
    </xf>
    <xf numFmtId="0" fontId="1" fillId="0" borderId="55" xfId="0" applyFont="1" applyFill="1" applyBorder="1" applyProtection="1">
      <protection hidden="1"/>
    </xf>
    <xf numFmtId="44" fontId="1" fillId="0" borderId="20" xfId="0" applyNumberFormat="1" applyFont="1" applyFill="1" applyBorder="1" applyProtection="1">
      <protection hidden="1"/>
    </xf>
    <xf numFmtId="44" fontId="1" fillId="26" borderId="16" xfId="0" applyNumberFormat="1" applyFont="1" applyFill="1" applyBorder="1" applyProtection="1">
      <protection hidden="1"/>
    </xf>
    <xf numFmtId="3" fontId="2" fillId="26" borderId="13" xfId="0" applyNumberFormat="1" applyFont="1" applyFill="1" applyBorder="1" applyAlignment="1" applyProtection="1">
      <alignment vertical="center"/>
      <protection hidden="1"/>
    </xf>
    <xf numFmtId="42" fontId="2" fillId="26" borderId="14" xfId="28" applyNumberFormat="1" applyFont="1" applyFill="1" applyBorder="1" applyAlignment="1" applyProtection="1">
      <alignment vertical="center"/>
      <protection hidden="1"/>
    </xf>
    <xf numFmtId="0" fontId="61" fillId="0" borderId="13" xfId="0" applyFont="1" applyBorder="1" applyAlignment="1" applyProtection="1">
      <alignment vertical="center"/>
      <protection hidden="1"/>
    </xf>
    <xf numFmtId="0" fontId="61" fillId="0" borderId="13" xfId="0" applyFont="1" applyFill="1" applyBorder="1" applyAlignment="1" applyProtection="1">
      <alignment vertical="center"/>
      <protection hidden="1"/>
    </xf>
    <xf numFmtId="0" fontId="1" fillId="0" borderId="47" xfId="0" applyFont="1" applyFill="1" applyBorder="1" applyProtection="1">
      <protection hidden="1"/>
    </xf>
    <xf numFmtId="0" fontId="1" fillId="0" borderId="10" xfId="0" applyFont="1" applyFill="1" applyBorder="1" applyProtection="1">
      <protection hidden="1"/>
    </xf>
    <xf numFmtId="0" fontId="2" fillId="0" borderId="10" xfId="0" applyFont="1" applyFill="1" applyBorder="1" applyAlignment="1" applyProtection="1">
      <alignment horizontal="center"/>
      <protection hidden="1"/>
    </xf>
    <xf numFmtId="0" fontId="1" fillId="0" borderId="11" xfId="0" applyFont="1" applyFill="1" applyBorder="1" applyProtection="1">
      <protection hidden="1"/>
    </xf>
    <xf numFmtId="0" fontId="54" fillId="26" borderId="0" xfId="0" applyFont="1" applyFill="1" applyBorder="1" applyProtection="1">
      <protection hidden="1"/>
    </xf>
    <xf numFmtId="49" fontId="54" fillId="0" borderId="0" xfId="0" applyNumberFormat="1" applyFont="1" applyBorder="1" applyAlignment="1" applyProtection="1">
      <alignment horizontal="center" vertical="center"/>
      <protection hidden="1"/>
    </xf>
    <xf numFmtId="49" fontId="54" fillId="26" borderId="45" xfId="0" applyNumberFormat="1" applyFont="1" applyFill="1" applyBorder="1" applyAlignment="1" applyProtection="1">
      <alignment horizontal="center" vertical="center"/>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42" fontId="2" fillId="26" borderId="69" xfId="0" applyNumberFormat="1" applyFont="1" applyFill="1" applyBorder="1" applyAlignment="1" applyProtection="1">
      <alignment horizontal="right" vertical="center"/>
      <protection hidden="1"/>
    </xf>
    <xf numFmtId="49" fontId="54" fillId="26" borderId="55" xfId="0" applyNumberFormat="1" applyFont="1" applyFill="1" applyBorder="1" applyAlignment="1" applyProtection="1">
      <alignment horizontal="center" vertical="center"/>
      <protection hidden="1"/>
    </xf>
    <xf numFmtId="0" fontId="2" fillId="0" borderId="55" xfId="0" applyFont="1" applyFill="1" applyBorder="1" applyAlignment="1" applyProtection="1">
      <alignment horizontal="left" vertical="center"/>
      <protection hidden="1"/>
    </xf>
    <xf numFmtId="0" fontId="2" fillId="0" borderId="13" xfId="0" applyFont="1" applyFill="1" applyBorder="1" applyAlignment="1" applyProtection="1">
      <alignment horizontal="left" vertical="center"/>
      <protection hidden="1"/>
    </xf>
    <xf numFmtId="42" fontId="2" fillId="0" borderId="13" xfId="0" applyNumberFormat="1" applyFont="1" applyFill="1" applyBorder="1" applyAlignment="1" applyProtection="1">
      <alignment horizontal="right" vertical="center"/>
      <protection hidden="1"/>
    </xf>
    <xf numFmtId="42" fontId="2" fillId="0" borderId="14" xfId="0" applyNumberFormat="1" applyFont="1" applyFill="1" applyBorder="1" applyAlignment="1" applyProtection="1">
      <alignment horizontal="right" vertical="center"/>
      <protection hidden="1"/>
    </xf>
    <xf numFmtId="42" fontId="2" fillId="26" borderId="0" xfId="0" applyNumberFormat="1" applyFont="1" applyFill="1" applyBorder="1" applyAlignment="1" applyProtection="1">
      <alignment horizontal="right" vertical="center"/>
      <protection hidden="1"/>
    </xf>
    <xf numFmtId="49" fontId="54" fillId="26" borderId="70" xfId="0" applyNumberFormat="1" applyFont="1" applyFill="1" applyBorder="1" applyProtection="1">
      <protection hidden="1"/>
    </xf>
    <xf numFmtId="0" fontId="1" fillId="26" borderId="70" xfId="0" applyFont="1" applyFill="1" applyBorder="1" applyProtection="1">
      <protection hidden="1"/>
    </xf>
    <xf numFmtId="0" fontId="1" fillId="26" borderId="71" xfId="0" applyFont="1" applyFill="1" applyBorder="1" applyProtection="1">
      <protection hidden="1"/>
    </xf>
    <xf numFmtId="0" fontId="1" fillId="26" borderId="72" xfId="0" applyFont="1" applyFill="1" applyBorder="1" applyProtection="1">
      <protection hidden="1"/>
    </xf>
    <xf numFmtId="0" fontId="54" fillId="26" borderId="71" xfId="0" applyFont="1" applyFill="1" applyBorder="1" applyProtection="1">
      <protection hidden="1"/>
    </xf>
    <xf numFmtId="0" fontId="54" fillId="26" borderId="72" xfId="0" applyFont="1" applyFill="1" applyBorder="1" applyProtection="1">
      <protection hidden="1"/>
    </xf>
    <xf numFmtId="0" fontId="0" fillId="0" borderId="71" xfId="0" applyBorder="1" applyProtection="1">
      <protection hidden="1"/>
    </xf>
    <xf numFmtId="0" fontId="2" fillId="26" borderId="73" xfId="0" applyFont="1" applyFill="1" applyBorder="1" applyAlignment="1" applyProtection="1">
      <alignment horizontal="center"/>
      <protection hidden="1"/>
    </xf>
    <xf numFmtId="0" fontId="54" fillId="0" borderId="0" xfId="0" applyFont="1" applyProtection="1">
      <protection hidden="1"/>
    </xf>
    <xf numFmtId="49" fontId="2" fillId="0" borderId="0" xfId="0" applyNumberFormat="1" applyFont="1" applyProtection="1">
      <protection hidden="1"/>
    </xf>
    <xf numFmtId="42" fontId="1" fillId="0" borderId="0" xfId="0" applyNumberFormat="1" applyFont="1" applyFill="1" applyBorder="1" applyProtection="1">
      <protection hidden="1"/>
    </xf>
    <xf numFmtId="0" fontId="0" fillId="0" borderId="0" xfId="0" applyAlignment="1">
      <alignment horizontal="right"/>
    </xf>
    <xf numFmtId="42" fontId="1" fillId="0" borderId="0" xfId="0" applyNumberFormat="1" applyFont="1" applyProtection="1">
      <protection hidden="1"/>
    </xf>
    <xf numFmtId="0" fontId="71" fillId="28" borderId="0" xfId="0" applyFont="1" applyFill="1" applyBorder="1"/>
    <xf numFmtId="0" fontId="71" fillId="0" borderId="0" xfId="0" applyFont="1" applyFill="1" applyBorder="1"/>
    <xf numFmtId="0" fontId="74" fillId="0" borderId="99" xfId="0" applyFont="1" applyBorder="1"/>
    <xf numFmtId="49" fontId="74" fillId="0" borderId="19" xfId="0" applyNumberFormat="1" applyFont="1" applyBorder="1"/>
    <xf numFmtId="0" fontId="0" fillId="0" borderId="0" xfId="0" quotePrefix="1" applyFill="1" applyProtection="1">
      <protection hidden="1"/>
    </xf>
    <xf numFmtId="0" fontId="74" fillId="0" borderId="99" xfId="0" quotePrefix="1" applyFont="1" applyBorder="1"/>
    <xf numFmtId="0" fontId="6" fillId="24" borderId="13" xfId="0" applyFont="1" applyFill="1" applyBorder="1" applyAlignment="1" applyProtection="1">
      <alignment horizontal="center"/>
      <protection hidden="1"/>
    </xf>
    <xf numFmtId="0" fontId="67" fillId="24" borderId="0" xfId="0" applyFont="1" applyFill="1" applyBorder="1" applyAlignment="1" applyProtection="1">
      <alignment horizontal="center" vertical="center" wrapText="1"/>
      <protection hidden="1"/>
    </xf>
    <xf numFmtId="0" fontId="68" fillId="24" borderId="0" xfId="0" applyFont="1" applyFill="1" applyBorder="1" applyAlignment="1">
      <alignment horizontal="left" vertical="center" wrapText="1"/>
    </xf>
    <xf numFmtId="0" fontId="2" fillId="0" borderId="35" xfId="0" applyFont="1" applyBorder="1" applyAlignment="1" applyProtection="1">
      <alignment horizontal="center"/>
      <protection hidden="1"/>
    </xf>
    <xf numFmtId="0" fontId="2" fillId="0" borderId="36" xfId="0" applyFont="1" applyBorder="1" applyAlignment="1" applyProtection="1">
      <alignment horizontal="center"/>
      <protection hidden="1"/>
    </xf>
    <xf numFmtId="0" fontId="2" fillId="0" borderId="74" xfId="0" applyFont="1" applyBorder="1" applyAlignment="1" applyProtection="1">
      <alignment horizontal="center"/>
      <protection hidden="1"/>
    </xf>
    <xf numFmtId="0" fontId="2" fillId="24" borderId="0" xfId="0" applyFont="1" applyFill="1" applyBorder="1" applyAlignment="1" applyProtection="1">
      <alignment horizontal="center"/>
      <protection hidden="1"/>
    </xf>
    <xf numFmtId="0" fontId="6" fillId="38" borderId="0" xfId="0" applyFont="1" applyFill="1" applyBorder="1" applyAlignment="1" applyProtection="1">
      <alignment horizontal="left"/>
      <protection locked="0" hidden="1"/>
    </xf>
    <xf numFmtId="0" fontId="12" fillId="24" borderId="0" xfId="0" applyFont="1" applyFill="1" applyBorder="1" applyAlignment="1" applyProtection="1">
      <alignment horizontal="center"/>
      <protection hidden="1"/>
    </xf>
    <xf numFmtId="167" fontId="0" fillId="25" borderId="40" xfId="0" applyNumberFormat="1" applyFill="1" applyBorder="1" applyAlignment="1" applyProtection="1">
      <protection hidden="1"/>
    </xf>
    <xf numFmtId="0" fontId="0" fillId="25" borderId="81" xfId="0" applyFill="1" applyBorder="1" applyAlignment="1" applyProtection="1">
      <protection hidden="1"/>
    </xf>
    <xf numFmtId="0" fontId="0" fillId="25" borderId="36" xfId="0" applyFill="1" applyBorder="1" applyAlignment="1" applyProtection="1">
      <alignment horizontal="center"/>
      <protection locked="0" hidden="1"/>
    </xf>
    <xf numFmtId="0" fontId="0" fillId="25" borderId="74" xfId="0" applyFill="1" applyBorder="1" applyAlignment="1" applyProtection="1">
      <alignment horizontal="center"/>
      <protection locked="0" hidden="1"/>
    </xf>
    <xf numFmtId="170" fontId="0" fillId="25" borderId="10" xfId="0" applyNumberFormat="1" applyFill="1" applyBorder="1" applyAlignment="1" applyProtection="1">
      <alignment horizontal="center"/>
      <protection locked="0" hidden="1"/>
    </xf>
    <xf numFmtId="170" fontId="0" fillId="25" borderId="80" xfId="0" applyNumberFormat="1" applyFill="1" applyBorder="1" applyAlignment="1" applyProtection="1">
      <alignment horizontal="center"/>
      <protection locked="0" hidden="1"/>
    </xf>
    <xf numFmtId="0" fontId="1" fillId="0" borderId="33" xfId="0" applyFont="1" applyBorder="1" applyAlignment="1" applyProtection="1">
      <alignment horizontal="center" wrapText="1"/>
      <protection hidden="1"/>
    </xf>
    <xf numFmtId="0" fontId="1" fillId="0" borderId="34" xfId="0" applyFont="1" applyBorder="1" applyAlignment="1" applyProtection="1">
      <alignment horizontal="center" wrapText="1"/>
      <protection hidden="1"/>
    </xf>
    <xf numFmtId="0" fontId="1" fillId="0" borderId="100" xfId="0" applyFont="1" applyBorder="1" applyAlignment="1" applyProtection="1">
      <alignment horizontal="center" wrapText="1"/>
      <protection hidden="1"/>
    </xf>
    <xf numFmtId="14" fontId="4" fillId="0" borderId="9" xfId="0" applyNumberFormat="1"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1" fillId="0" borderId="82" xfId="0" applyFont="1" applyBorder="1" applyAlignment="1" applyProtection="1">
      <alignment horizontal="center" vertical="center" wrapText="1"/>
      <protection hidden="1"/>
    </xf>
    <xf numFmtId="0" fontId="41" fillId="0" borderId="40" xfId="0" applyFont="1" applyBorder="1" applyAlignment="1" applyProtection="1">
      <alignment horizontal="center" vertical="center" wrapText="1"/>
      <protection hidden="1"/>
    </xf>
    <xf numFmtId="0" fontId="41" fillId="0" borderId="83" xfId="0" applyFont="1" applyBorder="1" applyAlignment="1" applyProtection="1">
      <alignment horizontal="center" vertical="center" wrapText="1"/>
      <protection hidden="1"/>
    </xf>
    <xf numFmtId="49" fontId="2" fillId="0" borderId="34" xfId="0" applyNumberFormat="1" applyFont="1" applyBorder="1" applyAlignment="1" applyProtection="1">
      <alignment horizontal="right" wrapText="1"/>
      <protection hidden="1"/>
    </xf>
    <xf numFmtId="0" fontId="0" fillId="0" borderId="34" xfId="0" applyBorder="1" applyAlignment="1" applyProtection="1">
      <alignment horizontal="right" wrapText="1"/>
      <protection hidden="1"/>
    </xf>
    <xf numFmtId="5" fontId="4" fillId="0" borderId="19" xfId="28" applyNumberFormat="1" applyFont="1" applyFill="1" applyBorder="1" applyAlignment="1" applyProtection="1">
      <alignment horizontal="center" vertical="center"/>
      <protection hidden="1"/>
    </xf>
    <xf numFmtId="0" fontId="6" fillId="24" borderId="36" xfId="0" applyFont="1" applyFill="1" applyBorder="1" applyAlignment="1" applyProtection="1">
      <alignment horizontal="center"/>
      <protection hidden="1"/>
    </xf>
    <xf numFmtId="0" fontId="4" fillId="0" borderId="77" xfId="0" applyFont="1" applyFill="1" applyBorder="1" applyAlignment="1" applyProtection="1">
      <alignment horizontal="center" vertical="center"/>
      <protection hidden="1"/>
    </xf>
    <xf numFmtId="0" fontId="4" fillId="0" borderId="67" xfId="0" applyFont="1" applyFill="1" applyBorder="1" applyAlignment="1" applyProtection="1">
      <alignment horizontal="center" vertical="center"/>
      <protection hidden="1"/>
    </xf>
    <xf numFmtId="0" fontId="4" fillId="0" borderId="78" xfId="0" applyFont="1" applyFill="1" applyBorder="1" applyAlignment="1" applyProtection="1">
      <alignment horizontal="center" vertical="center"/>
      <protection hidden="1"/>
    </xf>
    <xf numFmtId="0" fontId="16" fillId="0" borderId="69" xfId="0" applyFont="1" applyFill="1" applyBorder="1" applyAlignment="1" applyProtection="1">
      <alignment horizontal="center" vertical="center" wrapText="1"/>
      <protection hidden="1"/>
    </xf>
    <xf numFmtId="0" fontId="0" fillId="0" borderId="67" xfId="0" applyFill="1" applyBorder="1" applyAlignment="1" applyProtection="1">
      <alignment horizontal="center" vertical="center" wrapText="1"/>
      <protection hidden="1"/>
    </xf>
    <xf numFmtId="0" fontId="0" fillId="0" borderId="78" xfId="0" applyFill="1" applyBorder="1" applyAlignment="1" applyProtection="1">
      <alignment horizontal="center" vertical="center" wrapText="1"/>
      <protection hidden="1"/>
    </xf>
    <xf numFmtId="14" fontId="4" fillId="0" borderId="69" xfId="0" applyNumberFormat="1" applyFont="1" applyBorder="1" applyAlignment="1" applyProtection="1">
      <alignment horizontal="center" vertical="center" wrapText="1"/>
      <protection hidden="1"/>
    </xf>
    <xf numFmtId="0" fontId="2" fillId="0" borderId="67" xfId="0" applyFont="1" applyBorder="1" applyAlignment="1" applyProtection="1">
      <alignment horizontal="center" vertical="center" wrapText="1"/>
      <protection hidden="1"/>
    </xf>
    <xf numFmtId="166" fontId="4" fillId="0" borderId="19" xfId="28" applyNumberFormat="1" applyFont="1" applyBorder="1" applyAlignment="1" applyProtection="1">
      <alignment horizontal="center" vertical="center" wrapText="1"/>
      <protection hidden="1"/>
    </xf>
    <xf numFmtId="166" fontId="41" fillId="0" borderId="19" xfId="0" applyNumberFormat="1" applyFont="1" applyBorder="1" applyAlignment="1" applyProtection="1">
      <alignment horizontal="center" vertical="center" wrapText="1"/>
      <protection hidden="1"/>
    </xf>
    <xf numFmtId="0" fontId="4" fillId="0" borderId="84" xfId="0" applyFont="1" applyFill="1" applyBorder="1" applyAlignment="1" applyProtection="1">
      <alignment horizontal="center" vertical="center" wrapText="1"/>
      <protection hidden="1"/>
    </xf>
    <xf numFmtId="0" fontId="4" fillId="0" borderId="85" xfId="0" applyFont="1" applyFill="1" applyBorder="1" applyAlignment="1" applyProtection="1">
      <alignment horizontal="center" vertical="center"/>
      <protection hidden="1"/>
    </xf>
    <xf numFmtId="0" fontId="4" fillId="0" borderId="86" xfId="0" applyFont="1" applyFill="1" applyBorder="1" applyAlignment="1" applyProtection="1">
      <alignment horizontal="center" vertical="center"/>
      <protection hidden="1"/>
    </xf>
    <xf numFmtId="14" fontId="4" fillId="0" borderId="82" xfId="0" applyNumberFormat="1" applyFont="1" applyBorder="1" applyAlignment="1" applyProtection="1">
      <alignment horizontal="center" vertical="center" wrapText="1"/>
      <protection hidden="1"/>
    </xf>
    <xf numFmtId="0" fontId="2" fillId="0" borderId="40" xfId="0" applyFont="1" applyBorder="1" applyAlignment="1" applyProtection="1">
      <alignment horizontal="center" vertical="center" wrapText="1"/>
      <protection hidden="1"/>
    </xf>
    <xf numFmtId="166" fontId="41" fillId="0" borderId="19" xfId="28" applyNumberFormat="1" applyFont="1" applyBorder="1" applyAlignment="1" applyProtection="1">
      <alignment horizontal="center" vertical="center" wrapText="1"/>
      <protection hidden="1"/>
    </xf>
    <xf numFmtId="0" fontId="2" fillId="0" borderId="33" xfId="0" applyFont="1" applyBorder="1" applyAlignment="1" applyProtection="1">
      <alignment horizontal="left" wrapText="1"/>
      <protection hidden="1"/>
    </xf>
    <xf numFmtId="0" fontId="10" fillId="0" borderId="34" xfId="0" applyFont="1" applyBorder="1" applyAlignment="1" applyProtection="1">
      <alignment horizontal="left" wrapText="1"/>
      <protection hidden="1"/>
    </xf>
    <xf numFmtId="0" fontId="10" fillId="0" borderId="40" xfId="0" applyFont="1" applyBorder="1" applyAlignment="1" applyProtection="1">
      <alignment horizontal="left" wrapText="1"/>
      <protection hidden="1"/>
    </xf>
    <xf numFmtId="0" fontId="10" fillId="0" borderId="81" xfId="0" applyFont="1" applyBorder="1" applyAlignment="1" applyProtection="1">
      <alignment horizontal="left" wrapText="1"/>
      <protection hidden="1"/>
    </xf>
    <xf numFmtId="0" fontId="13" fillId="0" borderId="0" xfId="0" applyFont="1" applyAlignment="1" applyProtection="1">
      <alignment horizontal="center"/>
      <protection hidden="1"/>
    </xf>
    <xf numFmtId="0" fontId="4" fillId="0" borderId="0" xfId="0" applyFont="1" applyAlignment="1" applyProtection="1">
      <alignment horizontal="center"/>
      <protection hidden="1"/>
    </xf>
    <xf numFmtId="0" fontId="1" fillId="25" borderId="13" xfId="0" applyFont="1" applyFill="1" applyBorder="1" applyAlignment="1" applyProtection="1">
      <alignment horizontal="left"/>
      <protection locked="0" hidden="1"/>
    </xf>
    <xf numFmtId="0" fontId="5" fillId="0" borderId="10" xfId="0" applyFont="1" applyBorder="1" applyAlignment="1" applyProtection="1">
      <alignment horizontal="center" vertical="center"/>
      <protection hidden="1"/>
    </xf>
    <xf numFmtId="0" fontId="42" fillId="0" borderId="0" xfId="0" applyFont="1" applyBorder="1" applyAlignment="1" applyProtection="1">
      <protection hidden="1"/>
    </xf>
    <xf numFmtId="0" fontId="2" fillId="17" borderId="69" xfId="0" applyFont="1" applyFill="1" applyBorder="1" applyAlignment="1" applyProtection="1">
      <alignment horizontal="left" vertical="top" wrapText="1"/>
      <protection hidden="1"/>
    </xf>
    <xf numFmtId="0" fontId="2" fillId="17" borderId="67" xfId="0" applyFont="1" applyFill="1" applyBorder="1" applyAlignment="1" applyProtection="1">
      <alignment horizontal="left" vertical="top" wrapText="1"/>
      <protection hidden="1"/>
    </xf>
    <xf numFmtId="0" fontId="2" fillId="17" borderId="78" xfId="0" applyFont="1" applyFill="1" applyBorder="1" applyAlignment="1" applyProtection="1">
      <alignment horizontal="left" vertical="top" wrapText="1"/>
      <protection hidden="1"/>
    </xf>
    <xf numFmtId="0" fontId="1" fillId="17" borderId="77" xfId="0" applyFont="1" applyFill="1" applyBorder="1" applyAlignment="1" applyProtection="1">
      <alignment horizontal="left"/>
      <protection hidden="1"/>
    </xf>
    <xf numFmtId="0" fontId="1" fillId="17" borderId="67" xfId="0" applyFont="1" applyFill="1" applyBorder="1" applyAlignment="1" applyProtection="1">
      <alignment horizontal="left"/>
      <protection hidden="1"/>
    </xf>
    <xf numFmtId="0" fontId="1" fillId="17" borderId="78" xfId="0" applyFont="1" applyFill="1" applyBorder="1" applyAlignment="1" applyProtection="1">
      <alignment horizontal="left"/>
      <protection hidden="1"/>
    </xf>
    <xf numFmtId="0" fontId="14" fillId="25" borderId="13" xfId="36" applyFont="1" applyFill="1" applyBorder="1" applyAlignment="1" applyProtection="1">
      <protection locked="0" hidden="1"/>
    </xf>
    <xf numFmtId="0" fontId="1" fillId="25" borderId="13" xfId="0" applyFont="1" applyFill="1" applyBorder="1" applyAlignment="1" applyProtection="1">
      <protection locked="0" hidden="1"/>
    </xf>
    <xf numFmtId="0" fontId="1" fillId="25" borderId="14" xfId="0" applyFont="1" applyFill="1" applyBorder="1" applyAlignment="1" applyProtection="1">
      <protection locked="0" hidden="1"/>
    </xf>
    <xf numFmtId="49" fontId="4" fillId="0" borderId="67" xfId="0" applyNumberFormat="1" applyFont="1" applyFill="1" applyBorder="1" applyAlignment="1" applyProtection="1">
      <alignment horizontal="center" vertical="center"/>
      <protection hidden="1"/>
    </xf>
    <xf numFmtId="49" fontId="0" fillId="0" borderId="78" xfId="0" applyNumberFormat="1" applyFill="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0" fontId="2" fillId="0" borderId="67" xfId="0" applyFont="1" applyBorder="1" applyAlignment="1" applyProtection="1">
      <alignment horizontal="center" vertical="center"/>
      <protection hidden="1"/>
    </xf>
    <xf numFmtId="0" fontId="4" fillId="0" borderId="33" xfId="0" applyFont="1" applyBorder="1" applyAlignment="1" applyProtection="1">
      <alignment horizontal="left"/>
      <protection hidden="1"/>
    </xf>
    <xf numFmtId="0" fontId="4" fillId="0" borderId="34" xfId="0" applyFont="1" applyBorder="1" applyAlignment="1" applyProtection="1">
      <alignment horizontal="left"/>
      <protection hidden="1"/>
    </xf>
    <xf numFmtId="0" fontId="4" fillId="0" borderId="36" xfId="0" applyFont="1" applyBorder="1" applyAlignment="1" applyProtection="1">
      <alignment horizontal="left"/>
      <protection hidden="1"/>
    </xf>
    <xf numFmtId="0" fontId="4" fillId="0" borderId="74" xfId="0" applyFont="1" applyBorder="1" applyAlignment="1" applyProtection="1">
      <alignment horizontal="left"/>
      <protection hidden="1"/>
    </xf>
    <xf numFmtId="165" fontId="1" fillId="25" borderId="13" xfId="0" applyNumberFormat="1" applyFont="1" applyFill="1" applyBorder="1" applyAlignment="1" applyProtection="1">
      <alignment horizontal="left"/>
      <protection locked="0" hidden="1"/>
    </xf>
    <xf numFmtId="0" fontId="2" fillId="0" borderId="75" xfId="0" applyFont="1" applyBorder="1" applyAlignment="1" applyProtection="1">
      <alignment horizontal="center"/>
      <protection hidden="1"/>
    </xf>
    <xf numFmtId="0" fontId="2" fillId="0" borderId="76" xfId="0" applyFont="1" applyBorder="1" applyAlignment="1" applyProtection="1">
      <alignment horizontal="center"/>
      <protection hidden="1"/>
    </xf>
    <xf numFmtId="0" fontId="2" fillId="0" borderId="77" xfId="0" applyFont="1" applyBorder="1" applyAlignment="1" applyProtection="1">
      <alignment horizontal="center"/>
      <protection hidden="1"/>
    </xf>
    <xf numFmtId="0" fontId="2" fillId="0" borderId="67" xfId="0" applyFont="1" applyBorder="1" applyAlignment="1" applyProtection="1">
      <alignment horizontal="center"/>
      <protection hidden="1"/>
    </xf>
    <xf numFmtId="0" fontId="2" fillId="0" borderId="78" xfId="0" applyFont="1" applyBorder="1" applyAlignment="1" applyProtection="1">
      <alignment horizontal="center"/>
      <protection hidden="1"/>
    </xf>
    <xf numFmtId="0" fontId="2" fillId="0" borderId="78" xfId="0" applyFont="1" applyBorder="1" applyAlignment="1" applyProtection="1">
      <alignment horizontal="center" vertical="center"/>
      <protection hidden="1"/>
    </xf>
    <xf numFmtId="0" fontId="2" fillId="0" borderId="79" xfId="0" applyFont="1" applyBorder="1" applyAlignment="1" applyProtection="1">
      <alignment horizontal="center"/>
      <protection hidden="1"/>
    </xf>
    <xf numFmtId="0" fontId="2" fillId="0" borderId="9" xfId="0" applyFont="1" applyBorder="1" applyAlignment="1" applyProtection="1">
      <alignment horizontal="center" wrapText="1"/>
      <protection hidden="1"/>
    </xf>
    <xf numFmtId="0" fontId="2" fillId="0" borderId="11" xfId="0" applyFont="1" applyBorder="1" applyAlignment="1" applyProtection="1">
      <alignment horizontal="center" wrapText="1"/>
      <protection hidden="1"/>
    </xf>
    <xf numFmtId="0" fontId="2" fillId="0" borderId="12" xfId="0" applyFont="1" applyBorder="1" applyAlignment="1" applyProtection="1">
      <alignment horizontal="center" wrapText="1"/>
      <protection hidden="1"/>
    </xf>
    <xf numFmtId="0" fontId="2" fillId="0" borderId="14" xfId="0" applyFont="1" applyBorder="1" applyAlignment="1" applyProtection="1">
      <alignment horizontal="center" wrapText="1"/>
      <protection hidden="1"/>
    </xf>
    <xf numFmtId="0" fontId="45" fillId="22" borderId="87" xfId="0" applyFont="1" applyFill="1" applyBorder="1" applyAlignment="1" applyProtection="1">
      <alignment horizontal="left" vertical="top" wrapText="1"/>
      <protection hidden="1"/>
    </xf>
    <xf numFmtId="0" fontId="51" fillId="22" borderId="88" xfId="0" applyFont="1" applyFill="1" applyBorder="1" applyAlignment="1" applyProtection="1">
      <alignment horizontal="left" vertical="top" wrapText="1"/>
      <protection hidden="1"/>
    </xf>
    <xf numFmtId="0" fontId="47" fillId="22" borderId="89" xfId="0" applyFont="1" applyFill="1" applyBorder="1" applyAlignment="1" applyProtection="1">
      <alignment horizontal="center" vertical="center" wrapText="1"/>
      <protection hidden="1"/>
    </xf>
    <xf numFmtId="0" fontId="47" fillId="22" borderId="0" xfId="0" applyFont="1" applyFill="1" applyBorder="1" applyAlignment="1" applyProtection="1">
      <alignment horizontal="center" vertical="center" wrapText="1"/>
      <protection hidden="1"/>
    </xf>
    <xf numFmtId="2" fontId="36" fillId="27" borderId="27" xfId="0" applyNumberFormat="1" applyFont="1" applyFill="1" applyBorder="1" applyAlignment="1" applyProtection="1">
      <alignment horizontal="center" vertical="center" wrapText="1"/>
      <protection hidden="1"/>
    </xf>
    <xf numFmtId="2" fontId="36" fillId="27" borderId="28" xfId="0" applyNumberFormat="1" applyFont="1" applyFill="1" applyBorder="1" applyAlignment="1" applyProtection="1">
      <alignment horizontal="center" vertical="center" wrapText="1"/>
      <protection hidden="1"/>
    </xf>
    <xf numFmtId="2" fontId="36" fillId="27" borderId="90" xfId="0" applyNumberFormat="1" applyFont="1" applyFill="1" applyBorder="1" applyAlignment="1" applyProtection="1">
      <alignment horizontal="center" vertical="center" wrapText="1"/>
      <protection hidden="1"/>
    </xf>
    <xf numFmtId="2" fontId="36" fillId="27" borderId="23" xfId="0" applyNumberFormat="1" applyFont="1" applyFill="1" applyBorder="1" applyAlignment="1" applyProtection="1">
      <alignment horizontal="center" vertical="center" wrapText="1"/>
      <protection hidden="1"/>
    </xf>
    <xf numFmtId="171" fontId="1" fillId="26" borderId="0" xfId="0" applyNumberFormat="1" applyFont="1" applyFill="1" applyBorder="1" applyAlignment="1" applyProtection="1">
      <alignment horizontal="center" vertical="center" wrapText="1"/>
      <protection hidden="1"/>
    </xf>
    <xf numFmtId="171" fontId="0" fillId="26" borderId="0" xfId="0" applyNumberFormat="1" applyFill="1" applyBorder="1" applyAlignment="1" applyProtection="1">
      <alignment horizontal="center" vertical="center" wrapText="1"/>
      <protection hidden="1"/>
    </xf>
    <xf numFmtId="0" fontId="2"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1" fillId="33" borderId="0" xfId="0" applyFont="1" applyFill="1" applyBorder="1" applyAlignment="1" applyProtection="1">
      <alignment horizontal="center" vertical="center" wrapText="1"/>
      <protection hidden="1"/>
    </xf>
    <xf numFmtId="0" fontId="1" fillId="21" borderId="0" xfId="0" applyFont="1" applyFill="1" applyBorder="1" applyAlignment="1" applyProtection="1">
      <alignment horizontal="center" vertical="center" wrapText="1"/>
      <protection locked="0" hidden="1"/>
    </xf>
    <xf numFmtId="0" fontId="0" fillId="21" borderId="0" xfId="0" applyFill="1" applyBorder="1" applyAlignment="1" applyProtection="1">
      <alignment horizontal="center" vertical="center" wrapText="1"/>
      <protection locked="0" hidden="1"/>
    </xf>
    <xf numFmtId="0" fontId="11" fillId="0" borderId="71" xfId="36" applyBorder="1" applyAlignment="1" applyProtection="1">
      <alignment horizontal="right"/>
      <protection hidden="1"/>
    </xf>
    <xf numFmtId="0" fontId="56" fillId="0" borderId="0"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1" fillId="26" borderId="0" xfId="0" applyFont="1" applyFill="1" applyBorder="1" applyAlignment="1" applyProtection="1">
      <alignment horizontal="center" vertical="center" wrapText="1"/>
      <protection hidden="1"/>
    </xf>
    <xf numFmtId="0" fontId="0" fillId="26" borderId="0" xfId="0" applyFill="1" applyBorder="1" applyAlignment="1" applyProtection="1">
      <alignment horizontal="center" vertical="center" wrapText="1"/>
      <protection hidden="1"/>
    </xf>
    <xf numFmtId="172" fontId="2" fillId="0" borderId="67" xfId="0" applyNumberFormat="1" applyFont="1" applyFill="1" applyBorder="1" applyAlignment="1" applyProtection="1">
      <alignment vertical="center" wrapText="1"/>
      <protection hidden="1"/>
    </xf>
    <xf numFmtId="0" fontId="0" fillId="0" borderId="67" xfId="0" applyBorder="1" applyAlignment="1" applyProtection="1">
      <alignment vertical="center" wrapText="1"/>
      <protection hidden="1"/>
    </xf>
    <xf numFmtId="0" fontId="1" fillId="37" borderId="69" xfId="0" applyFont="1" applyFill="1" applyBorder="1" applyAlignment="1" applyProtection="1">
      <protection locked="0"/>
    </xf>
    <xf numFmtId="0" fontId="1" fillId="37" borderId="67" xfId="0" applyFont="1" applyFill="1" applyBorder="1" applyAlignment="1" applyProtection="1">
      <protection locked="0"/>
    </xf>
    <xf numFmtId="0" fontId="0" fillId="37" borderId="78" xfId="0" applyFill="1" applyBorder="1" applyAlignment="1" applyProtection="1">
      <protection locked="0"/>
    </xf>
    <xf numFmtId="0" fontId="1" fillId="33" borderId="0" xfId="0" applyFont="1" applyFill="1" applyBorder="1" applyAlignment="1" applyProtection="1">
      <alignment horizontal="center" vertical="center"/>
      <protection hidden="1"/>
    </xf>
    <xf numFmtId="0" fontId="18" fillId="26" borderId="42" xfId="0" applyFont="1" applyFill="1" applyBorder="1" applyAlignment="1" applyProtection="1">
      <alignment vertical="center"/>
      <protection hidden="1"/>
    </xf>
    <xf numFmtId="0" fontId="2" fillId="26" borderId="44" xfId="0" applyFont="1" applyFill="1" applyBorder="1" applyAlignment="1" applyProtection="1">
      <alignment horizontal="center"/>
      <protection hidden="1"/>
    </xf>
    <xf numFmtId="0" fontId="0" fillId="0" borderId="46" xfId="0" applyBorder="1" applyAlignment="1">
      <alignment horizontal="center"/>
    </xf>
    <xf numFmtId="0" fontId="0" fillId="0" borderId="92" xfId="0" applyBorder="1" applyAlignment="1">
      <alignment horizontal="center"/>
    </xf>
    <xf numFmtId="0" fontId="2" fillId="33" borderId="41" xfId="0" applyFont="1" applyFill="1" applyBorder="1" applyAlignment="1" applyProtection="1">
      <alignment horizontal="center" vertical="center"/>
      <protection hidden="1"/>
    </xf>
    <xf numFmtId="0" fontId="0" fillId="0" borderId="42" xfId="0" applyBorder="1" applyAlignment="1"/>
    <xf numFmtId="0" fontId="0" fillId="0" borderId="44" xfId="0" applyBorder="1" applyAlignment="1"/>
    <xf numFmtId="0" fontId="0" fillId="0" borderId="70" xfId="0" applyBorder="1" applyAlignment="1"/>
    <xf numFmtId="0" fontId="0" fillId="0" borderId="71" xfId="0" applyBorder="1" applyAlignment="1"/>
    <xf numFmtId="0" fontId="0" fillId="0" borderId="72" xfId="0" applyBorder="1" applyAlignment="1"/>
    <xf numFmtId="0" fontId="2" fillId="33" borderId="93" xfId="0" applyFont="1" applyFill="1" applyBorder="1" applyAlignment="1" applyProtection="1">
      <alignment horizontal="center" vertical="center" wrapText="1"/>
      <protection hidden="1"/>
    </xf>
    <xf numFmtId="0" fontId="2" fillId="33" borderId="94" xfId="0" applyFont="1" applyFill="1" applyBorder="1" applyAlignment="1" applyProtection="1">
      <alignment horizontal="center" vertical="center" wrapText="1"/>
      <protection hidden="1"/>
    </xf>
    <xf numFmtId="0" fontId="2" fillId="0" borderId="41" xfId="0" applyFont="1" applyFill="1" applyBorder="1" applyAlignment="1" applyProtection="1">
      <alignment horizontal="center" vertical="center" wrapText="1"/>
      <protection hidden="1"/>
    </xf>
    <xf numFmtId="0" fontId="2" fillId="0" borderId="70" xfId="0" applyFont="1" applyFill="1" applyBorder="1" applyAlignment="1" applyProtection="1">
      <alignment horizontal="center" vertical="center" wrapText="1"/>
      <protection hidden="1"/>
    </xf>
    <xf numFmtId="0" fontId="2" fillId="26" borderId="47" xfId="0" applyFont="1" applyFill="1" applyBorder="1" applyAlignment="1" applyProtection="1">
      <alignment horizontal="left" vertical="center"/>
      <protection hidden="1"/>
    </xf>
    <xf numFmtId="0" fontId="2" fillId="26" borderId="10" xfId="0" applyFont="1" applyFill="1" applyBorder="1" applyAlignment="1" applyProtection="1">
      <alignment horizontal="left" vertical="center"/>
      <protection hidden="1"/>
    </xf>
    <xf numFmtId="0" fontId="2" fillId="26" borderId="91" xfId="0" applyFont="1" applyFill="1" applyBorder="1" applyAlignment="1" applyProtection="1">
      <alignment horizontal="left" vertical="center"/>
      <protection hidden="1"/>
    </xf>
    <xf numFmtId="0" fontId="2" fillId="26" borderId="19" xfId="0" applyFont="1" applyFill="1" applyBorder="1" applyAlignment="1" applyProtection="1">
      <alignment horizontal="left" vertical="center"/>
      <protection hidden="1"/>
    </xf>
    <xf numFmtId="0" fontId="0" fillId="0" borderId="19" xfId="0" applyBorder="1" applyAlignment="1">
      <alignment vertical="center"/>
    </xf>
    <xf numFmtId="0" fontId="0" fillId="0" borderId="69" xfId="0" applyBorder="1" applyAlignment="1">
      <alignment vertical="center"/>
    </xf>
    <xf numFmtId="0" fontId="1" fillId="37" borderId="69" xfId="0" applyFont="1" applyFill="1" applyBorder="1" applyAlignment="1" applyProtection="1">
      <alignment horizontal="left"/>
      <protection locked="0"/>
    </xf>
    <xf numFmtId="0" fontId="1" fillId="37" borderId="67" xfId="0" applyFont="1" applyFill="1" applyBorder="1" applyAlignment="1" applyProtection="1">
      <alignment horizontal="left"/>
      <protection locked="0"/>
    </xf>
    <xf numFmtId="0" fontId="1" fillId="37" borderId="78" xfId="0" applyFont="1" applyFill="1" applyBorder="1" applyAlignment="1" applyProtection="1">
      <alignment horizontal="left"/>
      <protection locked="0"/>
    </xf>
    <xf numFmtId="0" fontId="2" fillId="0" borderId="10" xfId="0" applyFont="1" applyBorder="1" applyAlignment="1" applyProtection="1">
      <alignment horizontal="left" vertical="center"/>
      <protection hidden="1"/>
    </xf>
    <xf numFmtId="0" fontId="1" fillId="37" borderId="19" xfId="0" applyFont="1" applyFill="1" applyBorder="1" applyAlignment="1" applyProtection="1">
      <alignment horizontal="left"/>
      <protection locked="0"/>
    </xf>
    <xf numFmtId="0" fontId="1" fillId="0" borderId="13" xfId="0" applyFont="1" applyFill="1" applyBorder="1" applyAlignment="1" applyProtection="1">
      <alignment horizontal="left"/>
      <protection locked="0"/>
    </xf>
    <xf numFmtId="0" fontId="0" fillId="0" borderId="13" xfId="0" applyBorder="1" applyAlignment="1"/>
    <xf numFmtId="0" fontId="0" fillId="0" borderId="14" xfId="0" applyBorder="1" applyAlignment="1"/>
    <xf numFmtId="0" fontId="2" fillId="0" borderId="0" xfId="0" applyFont="1" applyBorder="1" applyAlignment="1" applyProtection="1">
      <alignment horizontal="left" vertical="center"/>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2" fillId="0" borderId="69" xfId="0" applyFont="1" applyBorder="1" applyAlignment="1" applyProtection="1">
      <alignment vertical="center" wrapText="1"/>
      <protection hidden="1"/>
    </xf>
    <xf numFmtId="0" fontId="2" fillId="0" borderId="67" xfId="0" applyFont="1" applyBorder="1" applyAlignment="1" applyProtection="1">
      <alignment vertical="center" wrapText="1"/>
      <protection hidden="1"/>
    </xf>
    <xf numFmtId="0" fontId="2" fillId="0" borderId="78" xfId="0" applyFont="1" applyBorder="1" applyAlignment="1" applyProtection="1">
      <alignment vertical="center" wrapText="1"/>
      <protection hidden="1"/>
    </xf>
    <xf numFmtId="0" fontId="46" fillId="0" borderId="69" xfId="0" applyFont="1" applyFill="1" applyBorder="1" applyAlignment="1" applyProtection="1">
      <alignment horizontal="left" vertical="center" wrapText="1" indent="2"/>
      <protection hidden="1"/>
    </xf>
    <xf numFmtId="0" fontId="46" fillId="0" borderId="67" xfId="0" applyFont="1" applyFill="1" applyBorder="1" applyAlignment="1" applyProtection="1">
      <alignment horizontal="left" vertical="center" wrapText="1" indent="2"/>
      <protection hidden="1"/>
    </xf>
    <xf numFmtId="0" fontId="46" fillId="0" borderId="78" xfId="0" applyFont="1" applyFill="1" applyBorder="1" applyAlignment="1" applyProtection="1">
      <alignment horizontal="left" vertical="center" wrapText="1" indent="2"/>
      <protection hidden="1"/>
    </xf>
    <xf numFmtId="0" fontId="63" fillId="0" borderId="69" xfId="0" applyFont="1" applyBorder="1" applyAlignment="1" applyProtection="1">
      <alignment horizontal="left" vertical="center" wrapText="1"/>
      <protection hidden="1"/>
    </xf>
    <xf numFmtId="0" fontId="63" fillId="0" borderId="67" xfId="0" applyFont="1" applyBorder="1" applyAlignment="1" applyProtection="1">
      <alignment horizontal="left" vertical="center" wrapText="1"/>
      <protection hidden="1"/>
    </xf>
    <xf numFmtId="0" fontId="63" fillId="0" borderId="78" xfId="0" applyFont="1" applyBorder="1" applyAlignment="1" applyProtection="1">
      <alignment horizontal="left" vertical="center" wrapText="1"/>
      <protection hidden="1"/>
    </xf>
    <xf numFmtId="0" fontId="2" fillId="26" borderId="68" xfId="0" applyFont="1" applyFill="1" applyBorder="1" applyAlignment="1" applyProtection="1">
      <alignment horizontal="left" vertical="center"/>
      <protection hidden="1"/>
    </xf>
    <xf numFmtId="0" fontId="2" fillId="26" borderId="67" xfId="0" applyFont="1" applyFill="1" applyBorder="1" applyAlignment="1" applyProtection="1">
      <alignment horizontal="left" vertical="center"/>
      <protection hidden="1"/>
    </xf>
    <xf numFmtId="0" fontId="0" fillId="37" borderId="67" xfId="0" applyFill="1" applyBorder="1" applyAlignment="1" applyProtection="1">
      <protection locked="0"/>
    </xf>
    <xf numFmtId="0" fontId="1" fillId="37" borderId="19" xfId="0" applyFont="1" applyFill="1" applyBorder="1" applyAlignment="1" applyProtection="1">
      <protection locked="0" hidden="1"/>
    </xf>
    <xf numFmtId="0" fontId="0" fillId="37" borderId="19" xfId="0" applyFill="1" applyBorder="1" applyAlignment="1" applyProtection="1">
      <protection locked="0"/>
    </xf>
    <xf numFmtId="0" fontId="1" fillId="0" borderId="13" xfId="0" applyFont="1" applyBorder="1" applyAlignment="1" applyProtection="1">
      <protection hidden="1"/>
    </xf>
    <xf numFmtId="0" fontId="2" fillId="0" borderId="45" xfId="0" applyFont="1" applyBorder="1" applyAlignment="1" applyProtection="1">
      <alignment horizontal="left" vertical="center"/>
      <protection hidden="1"/>
    </xf>
    <xf numFmtId="10" fontId="2" fillId="37" borderId="69" xfId="0" applyNumberFormat="1" applyFont="1" applyFill="1" applyBorder="1" applyAlignment="1" applyProtection="1">
      <alignment horizontal="center"/>
      <protection locked="0"/>
    </xf>
    <xf numFmtId="10" fontId="2" fillId="37" borderId="78" xfId="0" applyNumberFormat="1" applyFont="1" applyFill="1" applyBorder="1" applyAlignment="1" applyProtection="1">
      <alignment horizontal="center"/>
      <protection locked="0"/>
    </xf>
    <xf numFmtId="0" fontId="2" fillId="0" borderId="0" xfId="0" applyFont="1" applyBorder="1" applyAlignment="1" applyProtection="1">
      <alignment horizontal="left" vertical="top" wrapText="1"/>
      <protection hidden="1"/>
    </xf>
    <xf numFmtId="0" fontId="2" fillId="0" borderId="16" xfId="0" applyFont="1" applyBorder="1" applyAlignment="1" applyProtection="1">
      <alignment horizontal="left" vertical="top" wrapText="1"/>
      <protection hidden="1"/>
    </xf>
    <xf numFmtId="0" fontId="17" fillId="17" borderId="10" xfId="0" applyFont="1" applyFill="1" applyBorder="1" applyAlignment="1" applyProtection="1">
      <alignment horizontal="center" wrapText="1"/>
    </xf>
    <xf numFmtId="0" fontId="0" fillId="0" borderId="10" xfId="0" applyBorder="1" applyAlignment="1">
      <alignment horizontal="center" wrapText="1"/>
    </xf>
    <xf numFmtId="0" fontId="3" fillId="20" borderId="69" xfId="0" applyFont="1" applyFill="1" applyBorder="1" applyAlignment="1" applyProtection="1">
      <alignment vertical="center" wrapText="1"/>
    </xf>
    <xf numFmtId="0" fontId="3" fillId="20" borderId="67" xfId="0" applyFont="1" applyFill="1" applyBorder="1" applyAlignment="1" applyProtection="1">
      <alignment vertical="center" wrapText="1"/>
    </xf>
    <xf numFmtId="0" fontId="3" fillId="20" borderId="78" xfId="0" applyFont="1" applyFill="1" applyBorder="1" applyAlignment="1" applyProtection="1">
      <alignment vertical="center" wrapText="1"/>
    </xf>
    <xf numFmtId="0" fontId="3" fillId="0" borderId="69" xfId="0" applyFont="1" applyBorder="1" applyAlignment="1" applyProtection="1">
      <alignment vertical="center" wrapText="1"/>
    </xf>
    <xf numFmtId="0" fontId="3" fillId="0" borderId="67" xfId="0" applyFont="1" applyBorder="1" applyAlignment="1" applyProtection="1">
      <alignment vertical="center" wrapText="1"/>
    </xf>
    <xf numFmtId="0" fontId="3" fillId="0" borderId="78" xfId="0" applyFont="1" applyBorder="1" applyAlignment="1" applyProtection="1">
      <alignment vertical="center" wrapText="1"/>
    </xf>
    <xf numFmtId="0" fontId="3" fillId="20" borderId="9" xfId="0" applyFont="1" applyFill="1" applyBorder="1" applyAlignment="1" applyProtection="1">
      <alignment horizontal="left" wrapText="1"/>
    </xf>
    <xf numFmtId="0" fontId="3" fillId="20" borderId="10" xfId="0" applyFont="1" applyFill="1" applyBorder="1" applyAlignment="1" applyProtection="1">
      <alignment horizontal="left" wrapText="1"/>
    </xf>
    <xf numFmtId="0" fontId="3" fillId="20" borderId="11" xfId="0" applyFont="1" applyFill="1" applyBorder="1" applyAlignment="1" applyProtection="1">
      <alignment horizontal="left" wrapText="1"/>
    </xf>
    <xf numFmtId="0" fontId="2" fillId="20" borderId="15" xfId="0" applyFont="1" applyFill="1" applyBorder="1" applyAlignment="1" applyProtection="1">
      <alignment horizontal="left" wrapText="1"/>
    </xf>
    <xf numFmtId="0" fontId="2" fillId="20" borderId="0" xfId="0" applyFont="1" applyFill="1" applyBorder="1" applyAlignment="1" applyProtection="1">
      <alignment horizontal="left" wrapText="1"/>
    </xf>
    <xf numFmtId="0" fontId="2" fillId="20" borderId="16" xfId="0" applyFont="1" applyFill="1" applyBorder="1" applyAlignment="1" applyProtection="1">
      <alignment horizontal="left" wrapText="1"/>
    </xf>
    <xf numFmtId="0" fontId="3" fillId="20" borderId="12" xfId="0" applyFont="1" applyFill="1" applyBorder="1" applyAlignment="1" applyProtection="1">
      <alignment horizontal="left" wrapText="1"/>
    </xf>
    <xf numFmtId="0" fontId="3" fillId="20" borderId="13" xfId="0" applyFont="1" applyFill="1" applyBorder="1" applyAlignment="1" applyProtection="1">
      <alignment horizontal="left" wrapText="1"/>
    </xf>
    <xf numFmtId="0" fontId="3" fillId="20" borderId="14" xfId="0" applyFont="1" applyFill="1" applyBorder="1" applyAlignment="1" applyProtection="1">
      <alignment horizontal="left" wrapText="1"/>
    </xf>
    <xf numFmtId="0" fontId="4" fillId="18" borderId="69" xfId="0" applyFont="1" applyFill="1" applyBorder="1" applyAlignment="1" applyProtection="1">
      <alignment horizontal="center"/>
    </xf>
    <xf numFmtId="0" fontId="4" fillId="18" borderId="67" xfId="0" applyFont="1" applyFill="1" applyBorder="1" applyAlignment="1" applyProtection="1">
      <alignment horizontal="center"/>
    </xf>
    <xf numFmtId="0" fontId="4" fillId="18" borderId="78" xfId="0" applyFont="1" applyFill="1" applyBorder="1" applyAlignment="1" applyProtection="1">
      <alignment horizontal="center"/>
    </xf>
    <xf numFmtId="0" fontId="73"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2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10" dropStyle="combo" dx="22" fmlaLink="$H$5" fmlaRange="distName" noThreeD="1" sel="1" val="0"/>
</file>

<file path=xl/ctrlProps/ctrlProp10.xml><?xml version="1.0" encoding="utf-8"?>
<formControlPr xmlns="http://schemas.microsoft.com/office/spreadsheetml/2009/9/main" objectType="CheckBox" fmlaLink="$L20" lockText="1" noThreeD="1"/>
</file>

<file path=xl/ctrlProps/ctrlProp11.xml><?xml version="1.0" encoding="utf-8"?>
<formControlPr xmlns="http://schemas.microsoft.com/office/spreadsheetml/2009/9/main" objectType="CheckBox" fmlaLink="$L21" lockText="1" noThreeD="1"/>
</file>

<file path=xl/ctrlProps/ctrlProp12.xml><?xml version="1.0" encoding="utf-8"?>
<formControlPr xmlns="http://schemas.microsoft.com/office/spreadsheetml/2009/9/main" objectType="CheckBox" fmlaLink="$L22" lockText="1" noThreeD="1"/>
</file>

<file path=xl/ctrlProps/ctrlProp13.xml><?xml version="1.0" encoding="utf-8"?>
<formControlPr xmlns="http://schemas.microsoft.com/office/spreadsheetml/2009/9/main" objectType="CheckBox" fmlaLink="$L23" lockText="1" noThreeD="1"/>
</file>

<file path=xl/ctrlProps/ctrlProp14.xml><?xml version="1.0" encoding="utf-8"?>
<formControlPr xmlns="http://schemas.microsoft.com/office/spreadsheetml/2009/9/main" objectType="CheckBox" fmlaLink="$L24" lockText="1" noThreeD="1"/>
</file>

<file path=xl/ctrlProps/ctrlProp15.xml><?xml version="1.0" encoding="utf-8"?>
<formControlPr xmlns="http://schemas.microsoft.com/office/spreadsheetml/2009/9/main" objectType="CheckBox" fmlaLink="$L25" lockText="1" noThreeD="1"/>
</file>

<file path=xl/ctrlProps/ctrlProp16.xml><?xml version="1.0" encoding="utf-8"?>
<formControlPr xmlns="http://schemas.microsoft.com/office/spreadsheetml/2009/9/main" objectType="CheckBox" fmlaLink="$L37" lockText="1" noThreeD="1"/>
</file>

<file path=xl/ctrlProps/ctrlProp17.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14" lockText="1" noThreeD="1"/>
</file>

<file path=xl/ctrlProps/ctrlProp3.xml><?xml version="1.0" encoding="utf-8"?>
<formControlPr xmlns="http://schemas.microsoft.com/office/spreadsheetml/2009/9/main" objectType="CheckBox" fmlaLink="$L29" lockText="1" noThreeD="1"/>
</file>

<file path=xl/ctrlProps/ctrlProp4.xml><?xml version="1.0" encoding="utf-8"?>
<formControlPr xmlns="http://schemas.microsoft.com/office/spreadsheetml/2009/9/main" objectType="CheckBox" fmlaLink="$L30" lockText="1" noThreeD="1"/>
</file>

<file path=xl/ctrlProps/ctrlProp5.xml><?xml version="1.0" encoding="utf-8"?>
<formControlPr xmlns="http://schemas.microsoft.com/office/spreadsheetml/2009/9/main" objectType="CheckBox" fmlaLink="$L31" lockText="1" noThreeD="1"/>
</file>

<file path=xl/ctrlProps/ctrlProp6.xml><?xml version="1.0" encoding="utf-8"?>
<formControlPr xmlns="http://schemas.microsoft.com/office/spreadsheetml/2009/9/main" objectType="CheckBox" fmlaLink="$L$35" lockText="1" noThreeD="1"/>
</file>

<file path=xl/ctrlProps/ctrlProp7.xml><?xml version="1.0" encoding="utf-8"?>
<formControlPr xmlns="http://schemas.microsoft.com/office/spreadsheetml/2009/9/main" objectType="CheckBox" fmlaLink="$L$36" lockText="1" noThreeD="1"/>
</file>

<file path=xl/ctrlProps/ctrlProp8.xml><?xml version="1.0" encoding="utf-8"?>
<formControlPr xmlns="http://schemas.microsoft.com/office/spreadsheetml/2009/9/main" objectType="CheckBox" fmlaLink="$L15" lockText="1" noThreeD="1"/>
</file>

<file path=xl/ctrlProps/ctrlProp9.xml><?xml version="1.0" encoding="utf-8"?>
<formControlPr xmlns="http://schemas.microsoft.com/office/spreadsheetml/2009/9/main" objectType="CheckBox" fmlaLink="$L1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123825</xdr:colOff>
      <xdr:row>1</xdr:row>
      <xdr:rowOff>38100</xdr:rowOff>
    </xdr:from>
    <xdr:to>
      <xdr:col>15</xdr:col>
      <xdr:colOff>361950</xdr:colOff>
      <xdr:row>2</xdr:row>
      <xdr:rowOff>161925</xdr:rowOff>
    </xdr:to>
    <xdr:pic>
      <xdr:nvPicPr>
        <xdr:cNvPr id="4099" name="Picture 2" descr="massdoeseal">
          <a:extLst>
            <a:ext uri="{FF2B5EF4-FFF2-40B4-BE49-F238E27FC236}">
              <a16:creationId xmlns:a16="http://schemas.microsoft.com/office/drawing/2014/main" id="{00000000-0008-0000-01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285750"/>
          <a:ext cx="2381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123825</xdr:colOff>
          <xdr:row>4</xdr:row>
          <xdr:rowOff>38100</xdr:rowOff>
        </xdr:from>
        <xdr:to>
          <xdr:col>11</xdr:col>
          <xdr:colOff>390525</xdr:colOff>
          <xdr:row>4</xdr:row>
          <xdr:rowOff>285750</xdr:rowOff>
        </xdr:to>
        <xdr:sp macro="" textlink="">
          <xdr:nvSpPr>
            <xdr:cNvPr id="4097" name="Drop Down 1" descr="District Drop Down List"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15</xdr:col>
      <xdr:colOff>123825</xdr:colOff>
      <xdr:row>1</xdr:row>
      <xdr:rowOff>38100</xdr:rowOff>
    </xdr:from>
    <xdr:to>
      <xdr:col>15</xdr:col>
      <xdr:colOff>361950</xdr:colOff>
      <xdr:row>2</xdr:row>
      <xdr:rowOff>161925</xdr:rowOff>
    </xdr:to>
    <xdr:pic>
      <xdr:nvPicPr>
        <xdr:cNvPr id="4100" name="Picture 2" descr="Massachusetts State Seal">
          <a:extLst>
            <a:ext uri="{FF2B5EF4-FFF2-40B4-BE49-F238E27FC236}">
              <a16:creationId xmlns:a16="http://schemas.microsoft.com/office/drawing/2014/main" id="{00000000-0008-0000-0100-00000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285750"/>
          <a:ext cx="2381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9217" name="Check Box 1" descr="CheckBox"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9525</xdr:rowOff>
        </xdr:to>
        <xdr:sp macro="" textlink="">
          <xdr:nvSpPr>
            <xdr:cNvPr id="9218" name="Check Box 2" descr="CheckBox"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9219" name="Check Box 3" descr="CheckBox"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9220" name="Check Box 4" descr="CheckBox"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9221" name="Check Box 5" descr="CheckBox"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35</xdr:row>
          <xdr:rowOff>133350</xdr:rowOff>
        </xdr:to>
        <xdr:sp macro="" textlink="">
          <xdr:nvSpPr>
            <xdr:cNvPr id="9222" name="Check Box 6" descr="CheckBox"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14</xdr:row>
          <xdr:rowOff>142875</xdr:rowOff>
        </xdr:to>
        <xdr:sp macro="" textlink="">
          <xdr:nvSpPr>
            <xdr:cNvPr id="9223" name="Check Box 7" descr="CheckBox"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15</xdr:row>
          <xdr:rowOff>142875</xdr:rowOff>
        </xdr:to>
        <xdr:sp macro="" textlink="">
          <xdr:nvSpPr>
            <xdr:cNvPr id="9224" name="Check Box 8" descr="CheckBox"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0</xdr:rowOff>
        </xdr:to>
        <xdr:sp macro="" textlink="">
          <xdr:nvSpPr>
            <xdr:cNvPr id="9225" name="Check Box 9" descr="CheckBox"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20</xdr:row>
          <xdr:rowOff>133350</xdr:rowOff>
        </xdr:to>
        <xdr:sp macro="" textlink="">
          <xdr:nvSpPr>
            <xdr:cNvPr id="9226" name="Check Box 10" descr="CheckBox"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9227" name="Check Box 11" descr="CheckBox"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9228" name="Check Box 12" descr="CheckBox"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9229" name="Check Box 13" descr="CheckBox"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9230" name="Check Box 14" descr="CheckBox"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9231" name="Check Box 15" descr="CheckBox"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9232" name="Check Box 16" descr="CheckBox"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js/AppData/Local/Microsoft/Windows/INetCache/Content.Outlook/QGYKEZMO/FY19%20Budget%20Template%20with%20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ATA%20-%20Misc%20Files/Statewide%20System%20of%20Support/Office%20of%20Effective%20Practices/Grants/Turnaround%20Grant%20TAG/Directors%20Review%20Documents/Eligible%20Schools%20MS%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8 Budget"/>
      <sheetName val="Title I Amendment"/>
      <sheetName val="Summary Sheet"/>
      <sheetName val="dataESEcontact"/>
      <sheetName val="dataLookupValues"/>
      <sheetName val="dataDistrictList"/>
      <sheetName val="dataExport"/>
      <sheetName val="dataSchoolInfo"/>
      <sheetName val="dataReservation"/>
    </sheetNames>
    <sheetDataSet>
      <sheetData sheetId="0"/>
      <sheetData sheetId="1"/>
      <sheetData sheetId="2"/>
      <sheetData sheetId="3"/>
      <sheetData sheetId="4">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Sorted by Category"/>
      <sheetName val="All Sorted by District"/>
      <sheetName val="Sorted Except Subgroups"/>
      <sheetName val="Requiring Assistance"/>
    </sheetNames>
    <sheetDataSet>
      <sheetData sheetId="0"/>
      <sheetData sheetId="1"/>
      <sheetData sheetId="2"/>
      <sheetData sheetId="3"/>
      <sheetData sheetId="4">
        <row r="2">
          <cell r="A2" t="str">
            <v>00070013</v>
          </cell>
          <cell r="B2" t="str">
            <v>Coastal</v>
          </cell>
          <cell r="C2" t="str">
            <v>Amesbury</v>
          </cell>
          <cell r="D2" t="str">
            <v>Amesbury Middle</v>
          </cell>
          <cell r="E2" t="str">
            <v>N/A</v>
          </cell>
        </row>
        <row r="3">
          <cell r="A3" t="str">
            <v>00080009</v>
          </cell>
          <cell r="B3" t="str">
            <v>West/Central</v>
          </cell>
          <cell r="C3" t="str">
            <v>Amherst</v>
          </cell>
          <cell r="D3" t="str">
            <v>Crocker Farm Elementary</v>
          </cell>
          <cell r="E3" t="str">
            <v>N/A</v>
          </cell>
        </row>
        <row r="4">
          <cell r="A4" t="str">
            <v>00080050</v>
          </cell>
          <cell r="B4" t="str">
            <v>West/Central</v>
          </cell>
          <cell r="C4" t="str">
            <v>Amherst</v>
          </cell>
          <cell r="D4" t="str">
            <v>Wildwood Elementary</v>
          </cell>
          <cell r="E4" t="str">
            <v>N/A</v>
          </cell>
        </row>
        <row r="5">
          <cell r="A5" t="str">
            <v>00160315</v>
          </cell>
          <cell r="B5" t="str">
            <v>Coastal</v>
          </cell>
          <cell r="C5" t="str">
            <v>Attleboro</v>
          </cell>
          <cell r="D5" t="str">
            <v>Cyril K. Brennan Middle School</v>
          </cell>
          <cell r="E5" t="str">
            <v>N/A</v>
          </cell>
        </row>
        <row r="6">
          <cell r="A6" t="str">
            <v>00350013</v>
          </cell>
          <cell r="B6" t="str">
            <v>Coastal</v>
          </cell>
          <cell r="C6" t="str">
            <v>Boston</v>
          </cell>
          <cell r="D6" t="str">
            <v>Jackson Mann</v>
          </cell>
          <cell r="E6" t="str">
            <v>N/A</v>
          </cell>
        </row>
        <row r="7">
          <cell r="A7" t="str">
            <v>00350020</v>
          </cell>
          <cell r="B7" t="str">
            <v>Coastal</v>
          </cell>
          <cell r="C7" t="str">
            <v>Boston</v>
          </cell>
          <cell r="D7" t="str">
            <v>Curley K-8 School</v>
          </cell>
          <cell r="E7" t="str">
            <v>Restricted</v>
          </cell>
        </row>
        <row r="8">
          <cell r="A8" t="str">
            <v>00350052</v>
          </cell>
          <cell r="B8" t="str">
            <v>Coastal</v>
          </cell>
          <cell r="C8" t="str">
            <v>Boston</v>
          </cell>
          <cell r="D8" t="str">
            <v>Charles Sumner</v>
          </cell>
          <cell r="E8" t="str">
            <v>N/A</v>
          </cell>
        </row>
        <row r="9">
          <cell r="A9" t="str">
            <v>00350054</v>
          </cell>
          <cell r="B9" t="str">
            <v>Coastal</v>
          </cell>
          <cell r="C9" t="str">
            <v>Boston</v>
          </cell>
          <cell r="D9" t="str">
            <v>Charles H Taylor</v>
          </cell>
          <cell r="E9" t="str">
            <v>N/A</v>
          </cell>
        </row>
        <row r="10">
          <cell r="A10" t="str">
            <v>00350166</v>
          </cell>
          <cell r="B10" t="str">
            <v>Coastal</v>
          </cell>
          <cell r="C10" t="str">
            <v>Boston</v>
          </cell>
          <cell r="D10" t="str">
            <v>John F Kennedy</v>
          </cell>
          <cell r="E10" t="str">
            <v>TAG</v>
          </cell>
        </row>
        <row r="11">
          <cell r="A11" t="str">
            <v>00350257</v>
          </cell>
          <cell r="B11" t="str">
            <v>Coastal</v>
          </cell>
          <cell r="C11" t="str">
            <v>Boston</v>
          </cell>
          <cell r="D11" t="str">
            <v>Orchard Gardens</v>
          </cell>
          <cell r="E11" t="str">
            <v>TAG</v>
          </cell>
        </row>
        <row r="12">
          <cell r="A12" t="str">
            <v>00350122</v>
          </cell>
          <cell r="B12" t="str">
            <v>Coastal</v>
          </cell>
          <cell r="C12" t="str">
            <v>Boston</v>
          </cell>
          <cell r="D12" t="str">
            <v>George H Conley</v>
          </cell>
          <cell r="E12" t="str">
            <v>Restricted</v>
          </cell>
        </row>
        <row r="13">
          <cell r="A13" t="str">
            <v>00350135</v>
          </cell>
          <cell r="B13" t="str">
            <v>Coastal</v>
          </cell>
          <cell r="C13" t="str">
            <v>Boston</v>
          </cell>
          <cell r="D13" t="str">
            <v>Henry Grew</v>
          </cell>
          <cell r="E13" t="str">
            <v>ESE</v>
          </cell>
        </row>
        <row r="14">
          <cell r="A14" t="str">
            <v>00350146</v>
          </cell>
          <cell r="B14" t="str">
            <v>Coastal</v>
          </cell>
          <cell r="C14" t="str">
            <v>Boston</v>
          </cell>
          <cell r="D14" t="str">
            <v>Condon K-8</v>
          </cell>
          <cell r="E14" t="str">
            <v>Restricted</v>
          </cell>
        </row>
        <row r="15">
          <cell r="A15" t="str">
            <v>00350376</v>
          </cell>
          <cell r="B15" t="str">
            <v>Coastal</v>
          </cell>
          <cell r="C15" t="str">
            <v>Boston</v>
          </cell>
          <cell r="D15" t="str">
            <v>King K-8</v>
          </cell>
          <cell r="E15" t="str">
            <v>TAG</v>
          </cell>
        </row>
        <row r="16">
          <cell r="A16" t="str">
            <v>00350074</v>
          </cell>
          <cell r="B16" t="str">
            <v>Coastal</v>
          </cell>
          <cell r="C16" t="str">
            <v>Boston</v>
          </cell>
          <cell r="D16" t="str">
            <v>Dearborn</v>
          </cell>
          <cell r="E16" t="str">
            <v>ESE</v>
          </cell>
        </row>
        <row r="17">
          <cell r="A17" t="str">
            <v>00350167</v>
          </cell>
          <cell r="B17" t="str">
            <v>Strategic Transformation</v>
          </cell>
          <cell r="C17" t="str">
            <v>Boston</v>
          </cell>
          <cell r="D17" t="str">
            <v>UP Academy Holland</v>
          </cell>
          <cell r="E17" t="str">
            <v>ESE</v>
          </cell>
        </row>
        <row r="18">
          <cell r="A18" t="str">
            <v>00350172</v>
          </cell>
          <cell r="B18" t="str">
            <v>Coastal</v>
          </cell>
          <cell r="C18" t="str">
            <v>Boston</v>
          </cell>
          <cell r="D18" t="str">
            <v>John D Philbrick</v>
          </cell>
          <cell r="E18" t="str">
            <v>Restricted</v>
          </cell>
        </row>
        <row r="19">
          <cell r="A19" t="str">
            <v>00350154</v>
          </cell>
          <cell r="B19" t="str">
            <v>Coastal</v>
          </cell>
          <cell r="C19" t="str">
            <v>Boston</v>
          </cell>
          <cell r="D19" t="str">
            <v>James J Chittick</v>
          </cell>
          <cell r="E19" t="str">
            <v>TAG</v>
          </cell>
        </row>
        <row r="20">
          <cell r="A20" t="str">
            <v>00350183</v>
          </cell>
          <cell r="B20" t="str">
            <v>Coastal</v>
          </cell>
          <cell r="C20" t="str">
            <v>Boston</v>
          </cell>
          <cell r="D20" t="str">
            <v>Joseph Lee</v>
          </cell>
          <cell r="E20" t="str">
            <v>N/A</v>
          </cell>
        </row>
        <row r="21">
          <cell r="A21" t="str">
            <v>00350229</v>
          </cell>
          <cell r="B21" t="str">
            <v>Coastal</v>
          </cell>
          <cell r="C21" t="str">
            <v>Boston</v>
          </cell>
          <cell r="D21" t="str">
            <v>Maurice J Tobin</v>
          </cell>
          <cell r="E21" t="str">
            <v>Restricted</v>
          </cell>
        </row>
        <row r="22">
          <cell r="A22" t="str">
            <v>00350240</v>
          </cell>
          <cell r="B22" t="str">
            <v>Coastal</v>
          </cell>
          <cell r="C22" t="str">
            <v>Boston</v>
          </cell>
          <cell r="D22" t="str">
            <v>Richard J Murphy</v>
          </cell>
          <cell r="E22" t="str">
            <v>N/A</v>
          </cell>
        </row>
        <row r="23">
          <cell r="A23" t="str">
            <v>00350360</v>
          </cell>
          <cell r="B23" t="str">
            <v>Coastal</v>
          </cell>
          <cell r="C23" t="str">
            <v>Boston</v>
          </cell>
          <cell r="D23" t="str">
            <v>William Ellery Channing</v>
          </cell>
          <cell r="E23" t="str">
            <v>ESE</v>
          </cell>
        </row>
        <row r="24">
          <cell r="A24" t="str">
            <v>00350268</v>
          </cell>
          <cell r="B24" t="str">
            <v>Strategic Transformation</v>
          </cell>
          <cell r="C24" t="str">
            <v>Boston</v>
          </cell>
          <cell r="D24" t="str">
            <v>Paul A Dever</v>
          </cell>
          <cell r="E24" t="str">
            <v>ESE</v>
          </cell>
        </row>
        <row r="25">
          <cell r="A25" t="str">
            <v>00350286</v>
          </cell>
          <cell r="B25" t="str">
            <v>Coastal</v>
          </cell>
          <cell r="C25" t="str">
            <v>Boston</v>
          </cell>
          <cell r="D25" t="str">
            <v>Josiah Quincy</v>
          </cell>
          <cell r="E25" t="str">
            <v>N/A</v>
          </cell>
        </row>
        <row r="26">
          <cell r="A26" t="str">
            <v>00350298</v>
          </cell>
          <cell r="B26" t="str">
            <v>Coastal</v>
          </cell>
          <cell r="C26" t="str">
            <v>Boston</v>
          </cell>
          <cell r="D26" t="str">
            <v>Roger Clap</v>
          </cell>
          <cell r="E26" t="str">
            <v>Restricted</v>
          </cell>
        </row>
        <row r="27">
          <cell r="A27" t="str">
            <v>00350390</v>
          </cell>
          <cell r="B27" t="str">
            <v>Coastal</v>
          </cell>
          <cell r="C27" t="str">
            <v>Boston</v>
          </cell>
          <cell r="D27" t="str">
            <v>Blackstone</v>
          </cell>
          <cell r="E27" t="str">
            <v>TAG</v>
          </cell>
        </row>
        <row r="28">
          <cell r="A28" t="str">
            <v>00350535</v>
          </cell>
          <cell r="B28" t="str">
            <v>Coastal</v>
          </cell>
          <cell r="C28" t="str">
            <v>Boston</v>
          </cell>
          <cell r="D28" t="str">
            <v>The English High</v>
          </cell>
          <cell r="E28" t="str">
            <v>ESE</v>
          </cell>
        </row>
        <row r="29">
          <cell r="A29" t="str">
            <v>00350363</v>
          </cell>
          <cell r="B29" t="str">
            <v>Coastal</v>
          </cell>
          <cell r="C29" t="str">
            <v>Boston</v>
          </cell>
          <cell r="D29" t="str">
            <v>William McKinley</v>
          </cell>
          <cell r="E29" t="str">
            <v>N/A</v>
          </cell>
        </row>
        <row r="30">
          <cell r="A30" t="str">
            <v>00350072</v>
          </cell>
          <cell r="B30" t="str">
            <v>Coastal</v>
          </cell>
          <cell r="C30" t="str">
            <v>Boston</v>
          </cell>
          <cell r="D30" t="str">
            <v>David A Ellis</v>
          </cell>
          <cell r="E30" t="str">
            <v>TAG</v>
          </cell>
        </row>
        <row r="31">
          <cell r="A31" t="str">
            <v>00350179</v>
          </cell>
          <cell r="B31" t="str">
            <v>Coastal</v>
          </cell>
          <cell r="C31" t="str">
            <v>Boston</v>
          </cell>
          <cell r="D31" t="str">
            <v>John W McCormack</v>
          </cell>
          <cell r="E31" t="str">
            <v>TAG</v>
          </cell>
        </row>
        <row r="32">
          <cell r="A32" t="str">
            <v>00350380</v>
          </cell>
          <cell r="B32" t="str">
            <v>Coastal</v>
          </cell>
          <cell r="C32" t="str">
            <v>Boston</v>
          </cell>
          <cell r="D32" t="str">
            <v>Young Achievers</v>
          </cell>
          <cell r="E32" t="str">
            <v>Restricted</v>
          </cell>
        </row>
        <row r="33">
          <cell r="A33" t="str">
            <v>00350308</v>
          </cell>
          <cell r="B33" t="str">
            <v>Coastal</v>
          </cell>
          <cell r="C33" t="str">
            <v>Boston</v>
          </cell>
          <cell r="D33" t="str">
            <v>Sarah Greenwood</v>
          </cell>
          <cell r="E33" t="str">
            <v>SRG</v>
          </cell>
        </row>
        <row r="34">
          <cell r="A34" t="str">
            <v>00350383</v>
          </cell>
          <cell r="B34" t="str">
            <v>Coastal</v>
          </cell>
          <cell r="C34" t="str">
            <v>Boston</v>
          </cell>
          <cell r="D34" t="str">
            <v>Lilla G. Frederick Middle School</v>
          </cell>
          <cell r="E34" t="str">
            <v>Restricted</v>
          </cell>
        </row>
        <row r="35">
          <cell r="A35" t="str">
            <v>00350377</v>
          </cell>
          <cell r="B35" t="str">
            <v>Coastal</v>
          </cell>
          <cell r="C35" t="str">
            <v>Boston</v>
          </cell>
          <cell r="D35" t="str">
            <v>Higginson/Lewis K-8</v>
          </cell>
          <cell r="E35" t="str">
            <v>TAG</v>
          </cell>
        </row>
        <row r="36">
          <cell r="A36" t="str">
            <v>00350382</v>
          </cell>
          <cell r="B36" t="str">
            <v>Coastal</v>
          </cell>
          <cell r="C36" t="str">
            <v>Boston</v>
          </cell>
          <cell r="D36" t="str">
            <v>Mission Hill School</v>
          </cell>
          <cell r="E36" t="str">
            <v>TAG</v>
          </cell>
        </row>
        <row r="37">
          <cell r="A37" t="str">
            <v>00350430</v>
          </cell>
          <cell r="B37" t="str">
            <v>Coastal</v>
          </cell>
          <cell r="C37" t="str">
            <v>Boston</v>
          </cell>
          <cell r="D37" t="str">
            <v>Clarence R Edwards Middle</v>
          </cell>
          <cell r="E37" t="str">
            <v>TAG</v>
          </cell>
        </row>
        <row r="38">
          <cell r="A38" t="str">
            <v>00350445</v>
          </cell>
          <cell r="B38" t="str">
            <v>Coastal</v>
          </cell>
          <cell r="C38" t="str">
            <v>Boston</v>
          </cell>
          <cell r="D38" t="str">
            <v>Washington Irving Middle</v>
          </cell>
          <cell r="E38" t="str">
            <v>TAG</v>
          </cell>
        </row>
        <row r="39">
          <cell r="A39" t="str">
            <v>00350505</v>
          </cell>
          <cell r="B39" t="str">
            <v>Coastal</v>
          </cell>
          <cell r="C39" t="str">
            <v>Boston</v>
          </cell>
          <cell r="D39" t="str">
            <v>Brighton High</v>
          </cell>
          <cell r="E39">
            <v>511</v>
          </cell>
        </row>
        <row r="40">
          <cell r="A40" t="str">
            <v>00350507</v>
          </cell>
          <cell r="B40" t="str">
            <v>Coastal</v>
          </cell>
          <cell r="C40" t="str">
            <v>Boston</v>
          </cell>
          <cell r="D40" t="str">
            <v>Boston International High School</v>
          </cell>
          <cell r="E40" t="str">
            <v>N/A</v>
          </cell>
        </row>
        <row r="41">
          <cell r="A41" t="str">
            <v>00350515</v>
          </cell>
          <cell r="B41" t="str">
            <v>Coastal</v>
          </cell>
          <cell r="C41" t="str">
            <v>Boston</v>
          </cell>
          <cell r="D41" t="str">
            <v>Charlestown High</v>
          </cell>
          <cell r="E41" t="str">
            <v>Restricted</v>
          </cell>
        </row>
        <row r="42">
          <cell r="A42" t="str">
            <v>00350522</v>
          </cell>
          <cell r="B42" t="str">
            <v>Coastal</v>
          </cell>
          <cell r="C42" t="str">
            <v>Boston</v>
          </cell>
          <cell r="D42" t="str">
            <v>Excel High School</v>
          </cell>
          <cell r="E42">
            <v>511</v>
          </cell>
        </row>
        <row r="43">
          <cell r="A43" t="str">
            <v>00350525</v>
          </cell>
          <cell r="B43" t="str">
            <v>Coastal</v>
          </cell>
          <cell r="C43" t="str">
            <v>Boston</v>
          </cell>
          <cell r="D43" t="str">
            <v>Jeremiah E Burke High</v>
          </cell>
          <cell r="E43" t="str">
            <v>N/A</v>
          </cell>
        </row>
        <row r="44">
          <cell r="A44" t="str">
            <v>00350485</v>
          </cell>
          <cell r="B44" t="str">
            <v>Coastal</v>
          </cell>
          <cell r="C44" t="str">
            <v>Boston</v>
          </cell>
          <cell r="D44" t="str">
            <v>James P Timilty Middle</v>
          </cell>
          <cell r="E44" t="str">
            <v>TAG</v>
          </cell>
        </row>
        <row r="45">
          <cell r="A45" t="str">
            <v>00350537</v>
          </cell>
          <cell r="B45" t="str">
            <v>Coastal</v>
          </cell>
          <cell r="C45" t="str">
            <v>Boston</v>
          </cell>
          <cell r="D45" t="str">
            <v>Madison Park High</v>
          </cell>
          <cell r="E45">
            <v>511</v>
          </cell>
        </row>
        <row r="46">
          <cell r="A46" t="str">
            <v>00350565</v>
          </cell>
          <cell r="B46" t="str">
            <v>Coastal</v>
          </cell>
          <cell r="C46" t="str">
            <v>Boston</v>
          </cell>
          <cell r="D46" t="str">
            <v>Quincy Upper School</v>
          </cell>
          <cell r="E46" t="str">
            <v>N/A</v>
          </cell>
        </row>
        <row r="47">
          <cell r="A47" t="str">
            <v>00350579</v>
          </cell>
          <cell r="B47" t="str">
            <v>Coastal</v>
          </cell>
          <cell r="C47" t="str">
            <v>Boston</v>
          </cell>
          <cell r="D47" t="str">
            <v>Urban Science Academy</v>
          </cell>
          <cell r="E47" t="str">
            <v>N/A</v>
          </cell>
        </row>
        <row r="48">
          <cell r="A48" t="str">
            <v>00350581</v>
          </cell>
          <cell r="B48" t="str">
            <v>Coastal</v>
          </cell>
          <cell r="C48" t="str">
            <v>Boston</v>
          </cell>
          <cell r="D48" t="str">
            <v>Community Academy of Science and Health</v>
          </cell>
          <cell r="E48" t="str">
            <v>TAG</v>
          </cell>
        </row>
        <row r="49">
          <cell r="A49" t="str">
            <v>00350655</v>
          </cell>
          <cell r="B49" t="str">
            <v>Coastal</v>
          </cell>
          <cell r="C49" t="str">
            <v>Boston</v>
          </cell>
          <cell r="D49" t="str">
            <v>Lyon Upper 9-12</v>
          </cell>
          <cell r="E49" t="str">
            <v>Restricted</v>
          </cell>
        </row>
        <row r="50">
          <cell r="A50" t="str">
            <v>00350656</v>
          </cell>
          <cell r="B50" t="str">
            <v>Coastal</v>
          </cell>
          <cell r="C50" t="str">
            <v>Boston</v>
          </cell>
          <cell r="D50" t="str">
            <v>Mario Umana Academy</v>
          </cell>
          <cell r="E50" t="str">
            <v>Restricted</v>
          </cell>
        </row>
        <row r="51">
          <cell r="A51" t="str">
            <v>00350657</v>
          </cell>
          <cell r="B51" t="str">
            <v>Coastal</v>
          </cell>
          <cell r="C51" t="str">
            <v>Boston</v>
          </cell>
          <cell r="D51" t="str">
            <v>TechBoston Academy</v>
          </cell>
          <cell r="E51" t="str">
            <v>Restricted</v>
          </cell>
        </row>
        <row r="52">
          <cell r="A52" t="str">
            <v>00350658</v>
          </cell>
          <cell r="B52" t="str">
            <v>Coastal</v>
          </cell>
          <cell r="C52" t="str">
            <v>Boston</v>
          </cell>
          <cell r="D52" t="str">
            <v>West Roxbury Academy</v>
          </cell>
          <cell r="E52" t="str">
            <v>TAG</v>
          </cell>
        </row>
        <row r="53">
          <cell r="A53" t="str">
            <v>00350690</v>
          </cell>
          <cell r="B53" t="str">
            <v>Coastal</v>
          </cell>
          <cell r="C53" t="str">
            <v>Boston</v>
          </cell>
          <cell r="D53" t="str">
            <v>Snowden International School at Copley</v>
          </cell>
          <cell r="E53" t="str">
            <v>Restricted</v>
          </cell>
        </row>
        <row r="54">
          <cell r="A54" t="str">
            <v>00350755</v>
          </cell>
          <cell r="B54" t="str">
            <v>Coastal</v>
          </cell>
          <cell r="C54" t="str">
            <v>Boston</v>
          </cell>
          <cell r="D54" t="str">
            <v>Boston Collaborative High School</v>
          </cell>
          <cell r="E54" t="str">
            <v>N/A</v>
          </cell>
        </row>
        <row r="55">
          <cell r="A55" t="str">
            <v>00360005</v>
          </cell>
          <cell r="B55" t="str">
            <v>Coastal</v>
          </cell>
          <cell r="C55" t="str">
            <v>Bourne</v>
          </cell>
          <cell r="D55" t="str">
            <v>Bournedale Elementary School</v>
          </cell>
          <cell r="E55" t="str">
            <v>N/A</v>
          </cell>
        </row>
        <row r="56">
          <cell r="A56" t="str">
            <v>00410010</v>
          </cell>
          <cell r="B56" t="str">
            <v>Coastal</v>
          </cell>
          <cell r="C56" t="str">
            <v>Brewster</v>
          </cell>
          <cell r="D56" t="str">
            <v>Eddy Elementary</v>
          </cell>
          <cell r="E56" t="str">
            <v>N/A</v>
          </cell>
        </row>
        <row r="57">
          <cell r="A57" t="str">
            <v>00440001</v>
          </cell>
          <cell r="B57" t="str">
            <v>Coastal</v>
          </cell>
          <cell r="C57" t="str">
            <v>Brockton</v>
          </cell>
          <cell r="D57" t="str">
            <v>Dr W Arnone Community School</v>
          </cell>
          <cell r="E57" t="str">
            <v>ESE</v>
          </cell>
        </row>
        <row r="58">
          <cell r="A58" t="str">
            <v>00440002</v>
          </cell>
          <cell r="B58" t="str">
            <v>Coastal</v>
          </cell>
          <cell r="C58" t="str">
            <v>Brockton</v>
          </cell>
          <cell r="D58" t="str">
            <v>Mary E. Baker School</v>
          </cell>
          <cell r="E58" t="str">
            <v>Restricted</v>
          </cell>
        </row>
        <row r="59">
          <cell r="A59" t="str">
            <v>00440003</v>
          </cell>
          <cell r="B59" t="str">
            <v>Coastal</v>
          </cell>
          <cell r="C59" t="str">
            <v>Brockton</v>
          </cell>
          <cell r="D59" t="str">
            <v>Manthala George Jr. School</v>
          </cell>
          <cell r="E59" t="str">
            <v>SRG</v>
          </cell>
        </row>
        <row r="60">
          <cell r="A60" t="str">
            <v>00440010</v>
          </cell>
          <cell r="B60" t="str">
            <v>Coastal</v>
          </cell>
          <cell r="C60" t="str">
            <v>Brockton</v>
          </cell>
          <cell r="D60" t="str">
            <v>Brookfield</v>
          </cell>
          <cell r="E60" t="str">
            <v>TAG</v>
          </cell>
        </row>
        <row r="61">
          <cell r="A61" t="str">
            <v>00440055</v>
          </cell>
          <cell r="B61" t="str">
            <v>Coastal</v>
          </cell>
          <cell r="C61" t="str">
            <v>Brockton</v>
          </cell>
          <cell r="D61" t="str">
            <v>Gilmore Elementary School</v>
          </cell>
          <cell r="E61" t="str">
            <v>Restricted</v>
          </cell>
        </row>
        <row r="62">
          <cell r="A62" t="str">
            <v>00440080</v>
          </cell>
          <cell r="B62" t="str">
            <v>Coastal</v>
          </cell>
          <cell r="C62" t="str">
            <v>Brockton</v>
          </cell>
          <cell r="D62" t="str">
            <v>Frederick Douglass Academy</v>
          </cell>
          <cell r="E62" t="str">
            <v>N/A</v>
          </cell>
        </row>
        <row r="63">
          <cell r="A63" t="str">
            <v>00440110</v>
          </cell>
          <cell r="B63" t="str">
            <v>Coastal</v>
          </cell>
          <cell r="C63" t="str">
            <v>Brockton</v>
          </cell>
          <cell r="D63" t="str">
            <v>Downey</v>
          </cell>
          <cell r="E63" t="str">
            <v>Restricted</v>
          </cell>
        </row>
        <row r="64">
          <cell r="A64" t="str">
            <v>00440400</v>
          </cell>
          <cell r="B64" t="str">
            <v>Coastal</v>
          </cell>
          <cell r="C64" t="str">
            <v>Brockton</v>
          </cell>
          <cell r="D64" t="str">
            <v>Huntington Therapeutic Day School</v>
          </cell>
          <cell r="E64" t="str">
            <v>N/A</v>
          </cell>
        </row>
        <row r="65">
          <cell r="A65" t="str">
            <v>00440405</v>
          </cell>
          <cell r="B65" t="str">
            <v>Coastal</v>
          </cell>
          <cell r="C65" t="str">
            <v>Brockton</v>
          </cell>
          <cell r="D65" t="str">
            <v>East Middle School</v>
          </cell>
          <cell r="E65" t="str">
            <v>TAG</v>
          </cell>
        </row>
        <row r="66">
          <cell r="A66" t="str">
            <v>00440410</v>
          </cell>
          <cell r="B66" t="str">
            <v>Coastal</v>
          </cell>
          <cell r="C66" t="str">
            <v>Brockton</v>
          </cell>
          <cell r="D66" t="str">
            <v>North Middle School</v>
          </cell>
          <cell r="E66" t="str">
            <v>TAG</v>
          </cell>
        </row>
        <row r="67">
          <cell r="A67" t="str">
            <v>00440415</v>
          </cell>
          <cell r="B67" t="str">
            <v>Coastal</v>
          </cell>
          <cell r="C67" t="str">
            <v>Brockton</v>
          </cell>
          <cell r="D67" t="str">
            <v>South Middle School</v>
          </cell>
          <cell r="E67" t="str">
            <v>Restricted</v>
          </cell>
        </row>
        <row r="68">
          <cell r="A68" t="str">
            <v>00440420</v>
          </cell>
          <cell r="B68" t="str">
            <v>Coastal</v>
          </cell>
          <cell r="C68" t="str">
            <v>Brockton</v>
          </cell>
          <cell r="D68" t="str">
            <v>West Middle School</v>
          </cell>
          <cell r="E68" t="str">
            <v>TAG</v>
          </cell>
        </row>
        <row r="69">
          <cell r="A69" t="str">
            <v>00440422</v>
          </cell>
          <cell r="B69" t="str">
            <v>Coastal</v>
          </cell>
          <cell r="C69" t="str">
            <v>Brockton</v>
          </cell>
          <cell r="D69" t="str">
            <v>Joseph F. Plouffe Academy</v>
          </cell>
          <cell r="E69" t="str">
            <v>Restricted</v>
          </cell>
        </row>
        <row r="70">
          <cell r="A70" t="str">
            <v>00440515</v>
          </cell>
          <cell r="B70" t="str">
            <v>Coastal</v>
          </cell>
          <cell r="C70" t="str">
            <v>Brockton</v>
          </cell>
          <cell r="D70" t="str">
            <v>Brockton Champion High School</v>
          </cell>
          <cell r="E70" t="str">
            <v>N/A</v>
          </cell>
        </row>
        <row r="71">
          <cell r="A71" t="str">
            <v>00510025</v>
          </cell>
          <cell r="B71" t="str">
            <v>Coastal</v>
          </cell>
          <cell r="C71" t="str">
            <v>Carlisle</v>
          </cell>
          <cell r="D71" t="str">
            <v>Carlisle School</v>
          </cell>
          <cell r="E71" t="str">
            <v>N/A</v>
          </cell>
        </row>
        <row r="72">
          <cell r="A72" t="str">
            <v>00570030</v>
          </cell>
          <cell r="B72" t="str">
            <v>Coastal</v>
          </cell>
          <cell r="C72" t="str">
            <v>Chelsea</v>
          </cell>
          <cell r="D72" t="str">
            <v>Edgar A Hooks Elementary</v>
          </cell>
          <cell r="E72" t="str">
            <v>N/A</v>
          </cell>
        </row>
        <row r="73">
          <cell r="A73" t="str">
            <v>00570045</v>
          </cell>
          <cell r="B73" t="str">
            <v>Coastal</v>
          </cell>
          <cell r="C73" t="str">
            <v>Chelsea</v>
          </cell>
          <cell r="D73" t="str">
            <v>Eugene Wright Science and Technology Academy</v>
          </cell>
          <cell r="E73" t="str">
            <v>TAG</v>
          </cell>
        </row>
        <row r="74">
          <cell r="A74" t="str">
            <v>00570050</v>
          </cell>
          <cell r="B74" t="str">
            <v>Coastal</v>
          </cell>
          <cell r="C74" t="str">
            <v>Chelsea</v>
          </cell>
          <cell r="D74" t="str">
            <v>Clark Avenue School</v>
          </cell>
          <cell r="E74" t="str">
            <v>TAG</v>
          </cell>
        </row>
        <row r="75">
          <cell r="A75" t="str">
            <v>00570055</v>
          </cell>
          <cell r="B75" t="str">
            <v>Coastal</v>
          </cell>
          <cell r="C75" t="str">
            <v>Chelsea</v>
          </cell>
          <cell r="D75" t="str">
            <v>Joseph A. Browne School</v>
          </cell>
          <cell r="E75" t="str">
            <v>TAG</v>
          </cell>
        </row>
        <row r="76">
          <cell r="A76" t="str">
            <v>00570505</v>
          </cell>
          <cell r="B76" t="str">
            <v>Coastal</v>
          </cell>
          <cell r="C76" t="str">
            <v>Chelsea</v>
          </cell>
          <cell r="D76" t="str">
            <v>Chelsea High</v>
          </cell>
          <cell r="E76" t="str">
            <v>ESE</v>
          </cell>
        </row>
        <row r="77">
          <cell r="A77" t="str">
            <v>00610310</v>
          </cell>
          <cell r="B77" t="str">
            <v>West/Central</v>
          </cell>
          <cell r="C77" t="str">
            <v>Chicopee</v>
          </cell>
          <cell r="D77" t="str">
            <v>Dupont Middle</v>
          </cell>
          <cell r="E77" t="str">
            <v>TAG</v>
          </cell>
        </row>
        <row r="78">
          <cell r="A78" t="str">
            <v>00710305</v>
          </cell>
          <cell r="B78" t="str">
            <v>Coastal</v>
          </cell>
          <cell r="C78" t="str">
            <v>Danvers</v>
          </cell>
          <cell r="D78" t="str">
            <v>Holten Richmond Middle School</v>
          </cell>
          <cell r="E78" t="str">
            <v>N/A</v>
          </cell>
        </row>
        <row r="79">
          <cell r="A79" t="str">
            <v>00820505</v>
          </cell>
          <cell r="B79" t="str">
            <v>Coastal</v>
          </cell>
          <cell r="C79" t="str">
            <v>Duxbury</v>
          </cell>
          <cell r="D79" t="str">
            <v>Duxbury High</v>
          </cell>
          <cell r="E79" t="str">
            <v>N/A</v>
          </cell>
        </row>
        <row r="80">
          <cell r="A80" t="str">
            <v>00860005</v>
          </cell>
          <cell r="B80" t="str">
            <v>West/Central</v>
          </cell>
          <cell r="C80" t="str">
            <v>Easthampton</v>
          </cell>
          <cell r="D80" t="str">
            <v>Center School</v>
          </cell>
          <cell r="E80" t="str">
            <v>TAG</v>
          </cell>
        </row>
        <row r="81">
          <cell r="A81" t="str">
            <v>00950011</v>
          </cell>
          <cell r="B81" t="str">
            <v>Coastal</v>
          </cell>
          <cell r="C81" t="str">
            <v>Fall River</v>
          </cell>
          <cell r="D81" t="str">
            <v>Mary Fonseca Elementary School</v>
          </cell>
          <cell r="E81">
            <v>511</v>
          </cell>
        </row>
        <row r="82">
          <cell r="A82" t="str">
            <v>00950017</v>
          </cell>
          <cell r="B82" t="str">
            <v>Coastal</v>
          </cell>
          <cell r="C82" t="str">
            <v>Fall River</v>
          </cell>
          <cell r="D82" t="str">
            <v>Henry Lord Community School</v>
          </cell>
          <cell r="E82" t="str">
            <v>TAG</v>
          </cell>
        </row>
        <row r="83">
          <cell r="A83" t="str">
            <v>00950145</v>
          </cell>
          <cell r="B83" t="str">
            <v>Coastal</v>
          </cell>
          <cell r="C83" t="str">
            <v>Fall River</v>
          </cell>
          <cell r="D83" t="str">
            <v>Samuel Watson</v>
          </cell>
          <cell r="E83" t="str">
            <v>ESE</v>
          </cell>
        </row>
        <row r="84">
          <cell r="A84" t="str">
            <v>00950305</v>
          </cell>
          <cell r="B84" t="str">
            <v>Coastal</v>
          </cell>
          <cell r="C84" t="str">
            <v>Fall River</v>
          </cell>
          <cell r="D84" t="str">
            <v>Talbot Innovation School</v>
          </cell>
          <cell r="E84" t="str">
            <v>SRG</v>
          </cell>
        </row>
        <row r="85">
          <cell r="A85" t="str">
            <v>00950315</v>
          </cell>
          <cell r="B85" t="str">
            <v>Coastal</v>
          </cell>
          <cell r="C85" t="str">
            <v>Fall River</v>
          </cell>
          <cell r="D85" t="str">
            <v>Morton Middle</v>
          </cell>
          <cell r="E85" t="str">
            <v>TAG</v>
          </cell>
        </row>
        <row r="86">
          <cell r="A86" t="str">
            <v>00950505</v>
          </cell>
          <cell r="B86" t="str">
            <v>Coastal</v>
          </cell>
          <cell r="C86" t="str">
            <v>Fall River</v>
          </cell>
          <cell r="D86" t="str">
            <v>B M C Durfee High</v>
          </cell>
          <cell r="E86" t="str">
            <v>TAG</v>
          </cell>
        </row>
        <row r="87">
          <cell r="A87" t="str">
            <v>00950525</v>
          </cell>
          <cell r="B87" t="str">
            <v>Coastal</v>
          </cell>
          <cell r="C87" t="str">
            <v>Fall River</v>
          </cell>
          <cell r="D87" t="str">
            <v>Resiliency Preparatory Academy</v>
          </cell>
          <cell r="E87" t="str">
            <v>N/A</v>
          </cell>
        </row>
        <row r="88">
          <cell r="A88" t="str">
            <v>00970043</v>
          </cell>
          <cell r="B88" t="str">
            <v>West/Central</v>
          </cell>
          <cell r="C88" t="str">
            <v>Fitchburg</v>
          </cell>
          <cell r="D88" t="str">
            <v>Reingold Elementary</v>
          </cell>
          <cell r="E88" t="str">
            <v>TAG</v>
          </cell>
        </row>
        <row r="89">
          <cell r="A89" t="str">
            <v>00970048</v>
          </cell>
          <cell r="B89" t="str">
            <v>West/Central</v>
          </cell>
          <cell r="C89" t="str">
            <v>Fitchburg</v>
          </cell>
          <cell r="D89" t="str">
            <v>Memorial Middle School</v>
          </cell>
          <cell r="E89" t="str">
            <v>SRG</v>
          </cell>
        </row>
        <row r="90">
          <cell r="A90" t="str">
            <v>00970315</v>
          </cell>
          <cell r="B90" t="str">
            <v>West/Central</v>
          </cell>
          <cell r="C90" t="str">
            <v>Fitchburg</v>
          </cell>
          <cell r="D90" t="str">
            <v>Arthur M Longsjo Middle School</v>
          </cell>
          <cell r="E90" t="str">
            <v>TAG</v>
          </cell>
        </row>
        <row r="91">
          <cell r="A91" t="str">
            <v>00970340</v>
          </cell>
          <cell r="B91" t="str">
            <v>West/Central</v>
          </cell>
          <cell r="C91" t="str">
            <v>Fitchburg</v>
          </cell>
          <cell r="D91" t="str">
            <v>McKay Arts Academy</v>
          </cell>
          <cell r="E91" t="str">
            <v>TAG</v>
          </cell>
        </row>
        <row r="92">
          <cell r="A92" t="str">
            <v>00970505</v>
          </cell>
          <cell r="B92" t="str">
            <v>West/Central</v>
          </cell>
          <cell r="C92" t="str">
            <v>Fitchburg</v>
          </cell>
          <cell r="D92" t="str">
            <v>Fitchburg High</v>
          </cell>
          <cell r="E92" t="str">
            <v>N/A</v>
          </cell>
        </row>
        <row r="93">
          <cell r="A93" t="str">
            <v>00970510</v>
          </cell>
          <cell r="B93" t="str">
            <v>West/Central</v>
          </cell>
          <cell r="C93" t="str">
            <v>Fitchburg</v>
          </cell>
          <cell r="D93" t="str">
            <v>Goodrich Academy</v>
          </cell>
          <cell r="E93" t="str">
            <v>N/A</v>
          </cell>
        </row>
        <row r="94">
          <cell r="A94" t="str">
            <v>00990505</v>
          </cell>
          <cell r="B94" t="str">
            <v>Coastal</v>
          </cell>
          <cell r="C94" t="str">
            <v>Foxborough</v>
          </cell>
          <cell r="D94" t="str">
            <v>Foxborough High</v>
          </cell>
          <cell r="E94" t="str">
            <v>N/A</v>
          </cell>
        </row>
        <row r="95">
          <cell r="A95" t="str">
            <v>01000050</v>
          </cell>
          <cell r="B95" t="str">
            <v>Coastal</v>
          </cell>
          <cell r="C95" t="str">
            <v>Framingham</v>
          </cell>
          <cell r="D95" t="str">
            <v>Miriam F McCarthy School</v>
          </cell>
          <cell r="E95" t="str">
            <v>TAG</v>
          </cell>
        </row>
        <row r="96">
          <cell r="A96" t="str">
            <v>01000302</v>
          </cell>
          <cell r="B96" t="str">
            <v>Coastal</v>
          </cell>
          <cell r="C96" t="str">
            <v>Framingham</v>
          </cell>
          <cell r="D96" t="str">
            <v>Cameron Middle School</v>
          </cell>
          <cell r="E96" t="str">
            <v>N/A</v>
          </cell>
        </row>
        <row r="97">
          <cell r="A97" t="str">
            <v>01000305</v>
          </cell>
          <cell r="B97" t="str">
            <v>Coastal</v>
          </cell>
          <cell r="C97" t="str">
            <v>Framingham</v>
          </cell>
          <cell r="D97" t="str">
            <v>Fuller Middle</v>
          </cell>
          <cell r="E97" t="str">
            <v>TAG</v>
          </cell>
        </row>
        <row r="98">
          <cell r="A98" t="str">
            <v>01010010</v>
          </cell>
          <cell r="B98" t="str">
            <v>Coastal</v>
          </cell>
          <cell r="C98" t="str">
            <v>Franklin</v>
          </cell>
          <cell r="D98" t="str">
            <v>Jefferson Elementary</v>
          </cell>
          <cell r="E98" t="str">
            <v>N/A</v>
          </cell>
        </row>
        <row r="99">
          <cell r="A99" t="str">
            <v>01030515</v>
          </cell>
          <cell r="B99" t="str">
            <v>West/Central</v>
          </cell>
          <cell r="C99" t="str">
            <v>Gardner</v>
          </cell>
          <cell r="D99" t="str">
            <v>Gardner Academy for Learning and Technology</v>
          </cell>
          <cell r="E99" t="str">
            <v>N/A</v>
          </cell>
        </row>
        <row r="100">
          <cell r="A100" t="str">
            <v>01070505</v>
          </cell>
          <cell r="B100" t="str">
            <v>Coastal</v>
          </cell>
          <cell r="C100" t="str">
            <v>Gloucester</v>
          </cell>
          <cell r="D100" t="str">
            <v>Gloucester High</v>
          </cell>
          <cell r="E100" t="str">
            <v>TAG</v>
          </cell>
        </row>
        <row r="101">
          <cell r="A101" t="str">
            <v>01140035</v>
          </cell>
          <cell r="B101" t="str">
            <v>West/Central</v>
          </cell>
          <cell r="C101" t="str">
            <v>Greenfield</v>
          </cell>
          <cell r="D101" t="str">
            <v>Newton School</v>
          </cell>
          <cell r="E101" t="str">
            <v>N/A</v>
          </cell>
        </row>
        <row r="102">
          <cell r="A102" t="str">
            <v>01140305</v>
          </cell>
          <cell r="B102" t="str">
            <v>West/Central</v>
          </cell>
          <cell r="C102" t="str">
            <v>Greenfield</v>
          </cell>
          <cell r="D102" t="str">
            <v>Greenfield Middle</v>
          </cell>
          <cell r="E102" t="str">
            <v>TAG</v>
          </cell>
        </row>
        <row r="103">
          <cell r="A103" t="str">
            <v>01280026</v>
          </cell>
          <cell r="B103" t="str">
            <v>Coastal</v>
          </cell>
          <cell r="C103" t="str">
            <v>Haverhill</v>
          </cell>
          <cell r="D103" t="str">
            <v>Golden Hill</v>
          </cell>
          <cell r="E103" t="str">
            <v>TAG</v>
          </cell>
        </row>
        <row r="104">
          <cell r="A104" t="str">
            <v>01280033</v>
          </cell>
          <cell r="B104" t="str">
            <v>Coastal</v>
          </cell>
          <cell r="C104" t="str">
            <v>Haverhill</v>
          </cell>
          <cell r="D104" t="str">
            <v>Haverhill Alternative School</v>
          </cell>
          <cell r="E104" t="str">
            <v>N/A</v>
          </cell>
        </row>
        <row r="105">
          <cell r="A105" t="str">
            <v>01280073</v>
          </cell>
          <cell r="B105" t="str">
            <v>Coastal</v>
          </cell>
          <cell r="C105" t="str">
            <v>Haverhill</v>
          </cell>
          <cell r="D105" t="str">
            <v>TEACH</v>
          </cell>
          <cell r="E105" t="str">
            <v>N/A</v>
          </cell>
        </row>
        <row r="106">
          <cell r="A106" t="str">
            <v>01280100</v>
          </cell>
          <cell r="B106" t="str">
            <v>Coastal</v>
          </cell>
          <cell r="C106" t="str">
            <v>Haverhill</v>
          </cell>
          <cell r="D106" t="str">
            <v>Consentino Middle School</v>
          </cell>
          <cell r="E106" t="str">
            <v>TAG</v>
          </cell>
        </row>
        <row r="107">
          <cell r="A107" t="str">
            <v>01370015</v>
          </cell>
          <cell r="B107" t="str">
            <v>Strategic Transformation</v>
          </cell>
          <cell r="C107" t="str">
            <v>Holyoke</v>
          </cell>
          <cell r="D107" t="str">
            <v>Lt Elmer J McMahon Elementary</v>
          </cell>
          <cell r="E107" t="str">
            <v>N/A</v>
          </cell>
        </row>
        <row r="108">
          <cell r="A108" t="str">
            <v>01370025</v>
          </cell>
          <cell r="B108" t="str">
            <v>Strategic Transformation</v>
          </cell>
          <cell r="C108" t="str">
            <v>Holyoke</v>
          </cell>
          <cell r="D108" t="str">
            <v>Morgan Full Service Community School</v>
          </cell>
          <cell r="E108" t="str">
            <v>ESE</v>
          </cell>
        </row>
        <row r="109">
          <cell r="A109" t="str">
            <v>01370030</v>
          </cell>
          <cell r="B109" t="str">
            <v>Strategic Transformation</v>
          </cell>
          <cell r="C109" t="str">
            <v>Holyoke</v>
          </cell>
          <cell r="D109" t="str">
            <v>William R. Peck School</v>
          </cell>
          <cell r="E109">
            <v>511</v>
          </cell>
        </row>
        <row r="110">
          <cell r="A110" t="str">
            <v>01370040</v>
          </cell>
          <cell r="B110" t="str">
            <v>Strategic Transformation</v>
          </cell>
          <cell r="C110" t="str">
            <v>Holyoke</v>
          </cell>
          <cell r="D110" t="str">
            <v>Kelly Elementary</v>
          </cell>
          <cell r="E110" t="str">
            <v>N/A</v>
          </cell>
        </row>
        <row r="111">
          <cell r="A111" t="str">
            <v>01370045</v>
          </cell>
          <cell r="B111" t="str">
            <v>Strategic Transformation</v>
          </cell>
          <cell r="C111" t="str">
            <v>Holyoke</v>
          </cell>
          <cell r="D111" t="str">
            <v>E N White Elementary</v>
          </cell>
          <cell r="E111" t="str">
            <v>N/A</v>
          </cell>
        </row>
        <row r="112">
          <cell r="A112" t="str">
            <v>01370055</v>
          </cell>
          <cell r="B112" t="str">
            <v>Strategic Transformation</v>
          </cell>
          <cell r="C112" t="str">
            <v>Holyoke</v>
          </cell>
          <cell r="D112" t="str">
            <v>Lt Clayre Sullivan Elementary</v>
          </cell>
          <cell r="E112" t="str">
            <v>N/A</v>
          </cell>
        </row>
        <row r="113">
          <cell r="A113" t="str">
            <v>01370060</v>
          </cell>
          <cell r="B113" t="str">
            <v>Strategic Transformation</v>
          </cell>
          <cell r="C113" t="str">
            <v>Holyoke</v>
          </cell>
          <cell r="D113" t="str">
            <v>Maurice A Donahue Elementary</v>
          </cell>
          <cell r="E113" t="str">
            <v>N/A</v>
          </cell>
        </row>
        <row r="114">
          <cell r="A114" t="str">
            <v>01370505</v>
          </cell>
          <cell r="B114" t="str">
            <v>Strategic Transformation</v>
          </cell>
          <cell r="C114" t="str">
            <v>Holyoke</v>
          </cell>
          <cell r="D114" t="str">
            <v>Holyoke High</v>
          </cell>
          <cell r="E114">
            <v>511</v>
          </cell>
        </row>
        <row r="115">
          <cell r="A115" t="str">
            <v>01370605</v>
          </cell>
          <cell r="B115" t="str">
            <v>Strategic Transformation</v>
          </cell>
          <cell r="C115" t="str">
            <v>Holyoke</v>
          </cell>
          <cell r="D115" t="str">
            <v>Wm J Dean Vocational Technical High</v>
          </cell>
          <cell r="E115" t="str">
            <v>N/A</v>
          </cell>
        </row>
        <row r="116">
          <cell r="A116" t="str">
            <v>01380505</v>
          </cell>
          <cell r="B116" t="str">
            <v>West/Central</v>
          </cell>
          <cell r="C116" t="str">
            <v>Hopedale</v>
          </cell>
          <cell r="D116" t="str">
            <v>Hopedale Jr Sr High</v>
          </cell>
          <cell r="E116" t="str">
            <v>N/A</v>
          </cell>
        </row>
        <row r="117">
          <cell r="A117" t="str">
            <v>01490004</v>
          </cell>
          <cell r="B117" t="str">
            <v>Strategic Transformation</v>
          </cell>
          <cell r="C117" t="str">
            <v>Lawrence</v>
          </cell>
          <cell r="D117" t="str">
            <v>South Lawrence East Elementary School</v>
          </cell>
          <cell r="E117" t="str">
            <v>N/A</v>
          </cell>
        </row>
        <row r="118">
          <cell r="A118" t="str">
            <v>01490009</v>
          </cell>
          <cell r="B118" t="str">
            <v>Strategic Transformation</v>
          </cell>
          <cell r="C118" t="str">
            <v>Lawrence</v>
          </cell>
          <cell r="D118" t="str">
            <v>Community Day Arlington</v>
          </cell>
          <cell r="E118" t="str">
            <v>N/A</v>
          </cell>
        </row>
        <row r="119">
          <cell r="A119" t="str">
            <v>01490015</v>
          </cell>
          <cell r="B119" t="str">
            <v>Strategic Transformation</v>
          </cell>
          <cell r="C119" t="str">
            <v>Lawrence</v>
          </cell>
          <cell r="D119" t="str">
            <v>Alexander B Bruce</v>
          </cell>
          <cell r="E119" t="str">
            <v>N/A</v>
          </cell>
        </row>
        <row r="120">
          <cell r="A120" t="str">
            <v>01490017</v>
          </cell>
          <cell r="B120" t="str">
            <v>Strategic Transformation</v>
          </cell>
          <cell r="C120" t="str">
            <v>Lawrence</v>
          </cell>
          <cell r="D120" t="str">
            <v>Arlington Middle School</v>
          </cell>
          <cell r="E120" t="str">
            <v>N/A</v>
          </cell>
        </row>
        <row r="121">
          <cell r="A121" t="str">
            <v>01490022</v>
          </cell>
          <cell r="B121" t="str">
            <v>Strategic Transformation</v>
          </cell>
          <cell r="C121" t="str">
            <v>Lawrence</v>
          </cell>
          <cell r="D121" t="str">
            <v>Gerard A. Guilmette</v>
          </cell>
          <cell r="E121" t="str">
            <v>N/A</v>
          </cell>
        </row>
        <row r="122">
          <cell r="A122" t="str">
            <v>01490027</v>
          </cell>
          <cell r="B122" t="str">
            <v>Strategic Transformation</v>
          </cell>
          <cell r="C122" t="str">
            <v>Lawrence</v>
          </cell>
          <cell r="D122" t="str">
            <v>Parthum Middle School</v>
          </cell>
          <cell r="E122" t="str">
            <v>N/A</v>
          </cell>
        </row>
        <row r="123">
          <cell r="A123" t="str">
            <v>01490040</v>
          </cell>
          <cell r="B123" t="str">
            <v>Strategic Transformation</v>
          </cell>
          <cell r="C123" t="str">
            <v>Lawrence</v>
          </cell>
          <cell r="D123" t="str">
            <v>Francis M Leahy</v>
          </cell>
          <cell r="E123" t="str">
            <v>N/A</v>
          </cell>
        </row>
        <row r="124">
          <cell r="A124" t="str">
            <v>01490048</v>
          </cell>
          <cell r="B124" t="str">
            <v>Strategic Transformation</v>
          </cell>
          <cell r="C124" t="str">
            <v>Lawrence</v>
          </cell>
          <cell r="D124" t="str">
            <v>Oliver Partnership School</v>
          </cell>
          <cell r="E124" t="str">
            <v>ESE</v>
          </cell>
        </row>
        <row r="125">
          <cell r="A125" t="str">
            <v>01490049</v>
          </cell>
          <cell r="B125" t="str">
            <v>Strategic Transformation</v>
          </cell>
          <cell r="C125" t="str">
            <v>Lawrence</v>
          </cell>
          <cell r="D125" t="str">
            <v>UP Academy Oliver Middle School</v>
          </cell>
          <cell r="E125" t="str">
            <v>ESE</v>
          </cell>
        </row>
        <row r="126">
          <cell r="A126" t="str">
            <v>01490085</v>
          </cell>
          <cell r="B126" t="str">
            <v>Strategic Transformation</v>
          </cell>
          <cell r="C126" t="str">
            <v>Lawrence</v>
          </cell>
          <cell r="D126" t="str">
            <v>Spark Academy</v>
          </cell>
          <cell r="E126" t="str">
            <v>N/A</v>
          </cell>
        </row>
        <row r="127">
          <cell r="A127" t="str">
            <v>01510015</v>
          </cell>
          <cell r="B127" t="str">
            <v>West/Central</v>
          </cell>
          <cell r="C127" t="str">
            <v>Leicester</v>
          </cell>
          <cell r="D127" t="str">
            <v>Leicester Middle</v>
          </cell>
          <cell r="E127" t="str">
            <v>N/A</v>
          </cell>
        </row>
        <row r="128">
          <cell r="A128" t="str">
            <v>01540005</v>
          </cell>
          <cell r="B128" t="str">
            <v>West/Central</v>
          </cell>
          <cell r="C128" t="str">
            <v>Leverett</v>
          </cell>
          <cell r="D128" t="str">
            <v>Leverett Elementary</v>
          </cell>
          <cell r="E128" t="str">
            <v>N/A</v>
          </cell>
        </row>
        <row r="129">
          <cell r="A129" t="str">
            <v>01600015</v>
          </cell>
          <cell r="B129" t="str">
            <v>Coastal</v>
          </cell>
          <cell r="C129" t="str">
            <v>Lowell</v>
          </cell>
          <cell r="D129" t="str">
            <v>Greenhalge</v>
          </cell>
          <cell r="E129">
            <v>539</v>
          </cell>
        </row>
        <row r="130">
          <cell r="A130" t="str">
            <v>01600085</v>
          </cell>
          <cell r="B130" t="str">
            <v>Coastal</v>
          </cell>
          <cell r="C130" t="str">
            <v>Lowell</v>
          </cell>
          <cell r="D130" t="str">
            <v>Laura Lee Therapeutic Day School</v>
          </cell>
          <cell r="E130" t="str">
            <v>N/A</v>
          </cell>
        </row>
        <row r="131">
          <cell r="A131" t="str">
            <v>01600090</v>
          </cell>
          <cell r="B131" t="str">
            <v>Coastal</v>
          </cell>
          <cell r="C131" t="str">
            <v>Lowell</v>
          </cell>
          <cell r="D131" t="str">
            <v>Bartlett Community Partnership</v>
          </cell>
          <cell r="E131" t="str">
            <v>TAG</v>
          </cell>
        </row>
        <row r="132">
          <cell r="A132" t="str">
            <v>01600310</v>
          </cell>
          <cell r="B132" t="str">
            <v>Coastal</v>
          </cell>
          <cell r="C132" t="str">
            <v>Lowell</v>
          </cell>
          <cell r="D132" t="str">
            <v>B.F. Butler Middle School</v>
          </cell>
          <cell r="E132" t="str">
            <v>TAG</v>
          </cell>
        </row>
        <row r="133">
          <cell r="A133" t="str">
            <v>01600330</v>
          </cell>
          <cell r="B133" t="str">
            <v>Coastal</v>
          </cell>
          <cell r="C133" t="str">
            <v>Lowell</v>
          </cell>
          <cell r="D133" t="str">
            <v>Henry J Robinson Middle</v>
          </cell>
          <cell r="E133" t="str">
            <v>SRG</v>
          </cell>
        </row>
        <row r="134">
          <cell r="A134" t="str">
            <v>01600340</v>
          </cell>
          <cell r="B134" t="str">
            <v>Coastal</v>
          </cell>
          <cell r="C134" t="str">
            <v>Lowell</v>
          </cell>
          <cell r="D134" t="str">
            <v>James Sullivan Middle School</v>
          </cell>
          <cell r="E134" t="str">
            <v>TAG</v>
          </cell>
        </row>
        <row r="135">
          <cell r="A135" t="str">
            <v>01600360</v>
          </cell>
          <cell r="B135" t="str">
            <v>Coastal</v>
          </cell>
          <cell r="C135" t="str">
            <v>Lowell</v>
          </cell>
          <cell r="D135" t="str">
            <v>Kathryn P. Stoklosa Middle School</v>
          </cell>
          <cell r="E135" t="str">
            <v>N/A</v>
          </cell>
        </row>
        <row r="136">
          <cell r="A136" t="str">
            <v>01600505</v>
          </cell>
          <cell r="B136" t="str">
            <v>Coastal</v>
          </cell>
          <cell r="C136" t="str">
            <v>Lowell</v>
          </cell>
          <cell r="D136" t="str">
            <v>Lowell High</v>
          </cell>
          <cell r="E136" t="str">
            <v>N/A</v>
          </cell>
        </row>
        <row r="137">
          <cell r="A137" t="str">
            <v>01600515</v>
          </cell>
          <cell r="B137" t="str">
            <v>Coastal</v>
          </cell>
          <cell r="C137" t="str">
            <v>Lowell</v>
          </cell>
          <cell r="D137" t="str">
            <v>The Career Academy</v>
          </cell>
          <cell r="E137" t="str">
            <v>N/A</v>
          </cell>
        </row>
        <row r="138">
          <cell r="A138" t="str">
            <v>01630420</v>
          </cell>
          <cell r="B138" t="str">
            <v>Coastal</v>
          </cell>
          <cell r="C138" t="str">
            <v>Lynn</v>
          </cell>
          <cell r="D138" t="str">
            <v>Pickering Middle</v>
          </cell>
          <cell r="E138" t="str">
            <v>N/A</v>
          </cell>
        </row>
        <row r="139">
          <cell r="A139" t="str">
            <v>01630505</v>
          </cell>
          <cell r="B139" t="str">
            <v>Coastal</v>
          </cell>
          <cell r="C139" t="str">
            <v>Lynn</v>
          </cell>
          <cell r="D139" t="str">
            <v>Classical High</v>
          </cell>
          <cell r="E139" t="str">
            <v>TAG</v>
          </cell>
        </row>
        <row r="140">
          <cell r="A140" t="str">
            <v>01630525</v>
          </cell>
          <cell r="B140" t="str">
            <v>Coastal</v>
          </cell>
          <cell r="C140" t="str">
            <v>Lynn</v>
          </cell>
          <cell r="D140" t="str">
            <v>Fecteau-Leary Junior/Senior High School</v>
          </cell>
          <cell r="E140" t="str">
            <v>N/A</v>
          </cell>
        </row>
        <row r="141">
          <cell r="A141" t="str">
            <v>01650505</v>
          </cell>
          <cell r="B141" t="str">
            <v>Coastal</v>
          </cell>
          <cell r="C141" t="str">
            <v>Malden</v>
          </cell>
          <cell r="D141" t="str">
            <v>Malden High</v>
          </cell>
          <cell r="E141" t="str">
            <v>N/A</v>
          </cell>
        </row>
        <row r="142">
          <cell r="A142" t="str">
            <v>01670505</v>
          </cell>
          <cell r="B142" t="str">
            <v>Coastal</v>
          </cell>
          <cell r="C142" t="str">
            <v>Mansfield</v>
          </cell>
          <cell r="D142" t="str">
            <v>Mansfield High</v>
          </cell>
          <cell r="E142" t="str">
            <v>N/A</v>
          </cell>
        </row>
        <row r="143">
          <cell r="A143" t="str">
            <v>01700505</v>
          </cell>
          <cell r="B143" t="str">
            <v>West/Central</v>
          </cell>
          <cell r="C143" t="str">
            <v>Marlborough</v>
          </cell>
          <cell r="D143" t="str">
            <v>Marlborough High</v>
          </cell>
          <cell r="E143" t="str">
            <v>N/A</v>
          </cell>
        </row>
        <row r="144">
          <cell r="A144" t="str">
            <v>01740505</v>
          </cell>
          <cell r="B144" t="str">
            <v>Coastal</v>
          </cell>
          <cell r="C144" t="str">
            <v>Maynard</v>
          </cell>
          <cell r="D144" t="str">
            <v>Maynard High</v>
          </cell>
          <cell r="E144" t="str">
            <v>N/A</v>
          </cell>
        </row>
        <row r="145">
          <cell r="A145" t="str">
            <v>02010070</v>
          </cell>
          <cell r="B145" t="str">
            <v>Coastal</v>
          </cell>
          <cell r="C145" t="str">
            <v>New Bedford</v>
          </cell>
          <cell r="D145" t="str">
            <v>Irwin M. Jacobs Elementary School</v>
          </cell>
          <cell r="E145" t="str">
            <v>TAG</v>
          </cell>
        </row>
        <row r="146">
          <cell r="A146" t="str">
            <v>02010078</v>
          </cell>
          <cell r="B146" t="str">
            <v>Coastal</v>
          </cell>
          <cell r="C146" t="str">
            <v>New Bedford</v>
          </cell>
          <cell r="D146" t="str">
            <v>Hayden/McFadden</v>
          </cell>
          <cell r="E146" t="str">
            <v>ESE</v>
          </cell>
        </row>
        <row r="147">
          <cell r="A147" t="str">
            <v>02010115</v>
          </cell>
          <cell r="B147" t="str">
            <v>Strategic Transformation</v>
          </cell>
          <cell r="C147" t="str">
            <v>New Bedford</v>
          </cell>
          <cell r="D147" t="str">
            <v>John Avery Parker</v>
          </cell>
          <cell r="E147" t="str">
            <v>ESE</v>
          </cell>
        </row>
        <row r="148">
          <cell r="A148" t="str">
            <v>02010405</v>
          </cell>
          <cell r="B148" t="str">
            <v>Coastal</v>
          </cell>
          <cell r="C148" t="str">
            <v>New Bedford</v>
          </cell>
          <cell r="D148" t="str">
            <v>Keith Middle School</v>
          </cell>
          <cell r="E148" t="str">
            <v>SRG</v>
          </cell>
        </row>
        <row r="149">
          <cell r="A149" t="str">
            <v>02010410</v>
          </cell>
          <cell r="B149" t="str">
            <v>Coastal</v>
          </cell>
          <cell r="C149" t="str">
            <v>New Bedford</v>
          </cell>
          <cell r="D149" t="str">
            <v>Normandin Middle School</v>
          </cell>
          <cell r="E149" t="str">
            <v>TAG</v>
          </cell>
        </row>
        <row r="150">
          <cell r="A150" t="str">
            <v>02010415</v>
          </cell>
          <cell r="B150" t="str">
            <v>Coastal</v>
          </cell>
          <cell r="C150" t="str">
            <v>New Bedford</v>
          </cell>
          <cell r="D150" t="str">
            <v>Roosevelt Middle School</v>
          </cell>
          <cell r="E150" t="str">
            <v>TAG</v>
          </cell>
        </row>
        <row r="151">
          <cell r="A151" t="str">
            <v>02010505</v>
          </cell>
          <cell r="B151" t="str">
            <v>Coastal</v>
          </cell>
          <cell r="C151" t="str">
            <v>New Bedford</v>
          </cell>
          <cell r="D151" t="str">
            <v>New Bedford High</v>
          </cell>
          <cell r="E151" t="str">
            <v>ESE</v>
          </cell>
        </row>
        <row r="152">
          <cell r="A152" t="str">
            <v>02010510</v>
          </cell>
          <cell r="B152" t="str">
            <v>Coastal</v>
          </cell>
          <cell r="C152" t="str">
            <v>New Bedford</v>
          </cell>
          <cell r="D152" t="str">
            <v>Trinity Day Academy</v>
          </cell>
          <cell r="E152" t="str">
            <v>N/A</v>
          </cell>
        </row>
        <row r="153">
          <cell r="A153" t="str">
            <v>02010515</v>
          </cell>
          <cell r="B153" t="str">
            <v>Coastal</v>
          </cell>
          <cell r="C153" t="str">
            <v>New Bedford</v>
          </cell>
          <cell r="D153" t="str">
            <v>Whaling City Junior/Senior High School</v>
          </cell>
          <cell r="E153" t="str">
            <v>N/A</v>
          </cell>
        </row>
        <row r="154">
          <cell r="A154" t="str">
            <v>02040005</v>
          </cell>
          <cell r="B154" t="str">
            <v>Coastal</v>
          </cell>
          <cell r="C154" t="str">
            <v>Newburyport</v>
          </cell>
          <cell r="D154" t="str">
            <v>Francis T Bresnahan Elementary</v>
          </cell>
          <cell r="E154" t="str">
            <v>N/A</v>
          </cell>
        </row>
        <row r="155">
          <cell r="A155" t="str">
            <v>02090008</v>
          </cell>
          <cell r="B155" t="str">
            <v>West/Central</v>
          </cell>
          <cell r="C155" t="str">
            <v>North Adams</v>
          </cell>
          <cell r="D155" t="str">
            <v>Colegrove Park Elementary</v>
          </cell>
          <cell r="E155" t="str">
            <v>TAG</v>
          </cell>
        </row>
        <row r="156">
          <cell r="A156" t="str">
            <v>02090505</v>
          </cell>
          <cell r="B156" t="str">
            <v>West/Central</v>
          </cell>
          <cell r="C156" t="str">
            <v>North Adams</v>
          </cell>
          <cell r="D156" t="str">
            <v>Drury High</v>
          </cell>
          <cell r="E156" t="str">
            <v>SRG</v>
          </cell>
        </row>
        <row r="157">
          <cell r="A157" t="str">
            <v>02100005</v>
          </cell>
          <cell r="B157" t="str">
            <v>West/Central</v>
          </cell>
          <cell r="C157" t="str">
            <v>Northampton</v>
          </cell>
          <cell r="D157" t="str">
            <v>Bridge Street</v>
          </cell>
          <cell r="E157" t="str">
            <v>N/A</v>
          </cell>
        </row>
        <row r="158">
          <cell r="A158" t="str">
            <v>02100410</v>
          </cell>
          <cell r="B158" t="str">
            <v>West/Central</v>
          </cell>
          <cell r="C158" t="str">
            <v>Northampton</v>
          </cell>
          <cell r="D158" t="str">
            <v>John F Kennedy Middle School</v>
          </cell>
          <cell r="E158" t="str">
            <v>N/A</v>
          </cell>
        </row>
        <row r="159">
          <cell r="A159" t="str">
            <v>02100505</v>
          </cell>
          <cell r="B159" t="str">
            <v>West/Central</v>
          </cell>
          <cell r="C159" t="str">
            <v>Northampton</v>
          </cell>
          <cell r="D159" t="str">
            <v>Northampton High</v>
          </cell>
          <cell r="E159" t="str">
            <v>N/A</v>
          </cell>
        </row>
        <row r="160">
          <cell r="A160" t="str">
            <v>02120030</v>
          </cell>
          <cell r="B160" t="str">
            <v>Coastal</v>
          </cell>
          <cell r="C160" t="str">
            <v>North Attleborough</v>
          </cell>
          <cell r="D160" t="str">
            <v>Community</v>
          </cell>
          <cell r="E160" t="str">
            <v>N/A</v>
          </cell>
        </row>
        <row r="161">
          <cell r="A161" t="str">
            <v>02120505</v>
          </cell>
          <cell r="B161" t="str">
            <v>Coastal</v>
          </cell>
          <cell r="C161" t="str">
            <v>North Attleborough</v>
          </cell>
          <cell r="D161" t="str">
            <v>North Attleboro High</v>
          </cell>
          <cell r="E161" t="str">
            <v>N/A</v>
          </cell>
        </row>
        <row r="162">
          <cell r="A162" t="str">
            <v>02150505</v>
          </cell>
          <cell r="B162" t="str">
            <v>West/Central</v>
          </cell>
          <cell r="C162" t="str">
            <v>North Brookfield</v>
          </cell>
          <cell r="D162" t="str">
            <v>North Brookfield High</v>
          </cell>
          <cell r="E162" t="str">
            <v>N/A</v>
          </cell>
        </row>
        <row r="163">
          <cell r="A163" t="str">
            <v>02200505</v>
          </cell>
          <cell r="B163" t="str">
            <v>Coastal</v>
          </cell>
          <cell r="C163" t="str">
            <v>Norwood</v>
          </cell>
          <cell r="D163" t="str">
            <v>Norwood High</v>
          </cell>
          <cell r="E163" t="str">
            <v>N/A</v>
          </cell>
        </row>
        <row r="164">
          <cell r="A164" t="str">
            <v>02230010</v>
          </cell>
          <cell r="B164" t="str">
            <v>West/Central</v>
          </cell>
          <cell r="C164" t="str">
            <v>Orange</v>
          </cell>
          <cell r="D164" t="str">
            <v>Dexter Park</v>
          </cell>
          <cell r="E164" t="str">
            <v>N/A</v>
          </cell>
        </row>
        <row r="165">
          <cell r="A165" t="str">
            <v>02290007</v>
          </cell>
          <cell r="B165" t="str">
            <v>Coastal</v>
          </cell>
          <cell r="C165" t="str">
            <v>Peabody</v>
          </cell>
          <cell r="D165" t="str">
            <v>John E Burke</v>
          </cell>
          <cell r="E165" t="str">
            <v>N/A</v>
          </cell>
        </row>
        <row r="166">
          <cell r="A166" t="str">
            <v>02310305</v>
          </cell>
          <cell r="B166" t="str">
            <v>Coastal</v>
          </cell>
          <cell r="C166" t="str">
            <v>Pembroke</v>
          </cell>
          <cell r="D166" t="str">
            <v>Pembroke Community Middle School</v>
          </cell>
          <cell r="E166" t="str">
            <v>N/A</v>
          </cell>
        </row>
        <row r="167">
          <cell r="A167" t="str">
            <v>02360065</v>
          </cell>
          <cell r="B167" t="str">
            <v>West/Central</v>
          </cell>
          <cell r="C167" t="str">
            <v>Pittsfield</v>
          </cell>
          <cell r="D167" t="str">
            <v>Crosby</v>
          </cell>
          <cell r="E167" t="str">
            <v>TAG</v>
          </cell>
        </row>
        <row r="168">
          <cell r="A168" t="str">
            <v>02360090</v>
          </cell>
          <cell r="B168" t="str">
            <v>West/Central</v>
          </cell>
          <cell r="C168" t="str">
            <v>Pittsfield</v>
          </cell>
          <cell r="D168" t="str">
            <v>Stearns</v>
          </cell>
          <cell r="E168" t="str">
            <v>N/A</v>
          </cell>
        </row>
        <row r="169">
          <cell r="A169" t="str">
            <v>02360105</v>
          </cell>
          <cell r="B169" t="str">
            <v>West/Central</v>
          </cell>
          <cell r="C169" t="str">
            <v>Pittsfield</v>
          </cell>
          <cell r="D169" t="str">
            <v>Silvio O Conte Community</v>
          </cell>
          <cell r="E169" t="str">
            <v>ESE</v>
          </cell>
        </row>
        <row r="170">
          <cell r="A170" t="str">
            <v>02360305</v>
          </cell>
          <cell r="B170" t="str">
            <v>West/Central</v>
          </cell>
          <cell r="C170" t="str">
            <v>Pittsfield</v>
          </cell>
          <cell r="D170" t="str">
            <v>John T Reid Middle</v>
          </cell>
          <cell r="E170" t="str">
            <v>TAG</v>
          </cell>
        </row>
        <row r="171">
          <cell r="A171" t="str">
            <v>02360310</v>
          </cell>
          <cell r="B171" t="str">
            <v>West/Central</v>
          </cell>
          <cell r="C171" t="str">
            <v>Pittsfield</v>
          </cell>
          <cell r="D171" t="str">
            <v>Theodore Herberg Middle</v>
          </cell>
          <cell r="E171" t="str">
            <v>SRG</v>
          </cell>
        </row>
        <row r="172">
          <cell r="A172" t="str">
            <v>02390011</v>
          </cell>
          <cell r="B172" t="str">
            <v>Coastal</v>
          </cell>
          <cell r="C172" t="str">
            <v>Plymouth</v>
          </cell>
          <cell r="D172" t="str">
            <v>Federal Furnace School</v>
          </cell>
          <cell r="E172" t="str">
            <v>N/A</v>
          </cell>
        </row>
        <row r="173">
          <cell r="A173" t="str">
            <v>02440505</v>
          </cell>
          <cell r="B173" t="str">
            <v>Coastal</v>
          </cell>
          <cell r="C173" t="str">
            <v>Randolph</v>
          </cell>
          <cell r="D173" t="str">
            <v>Randolph High</v>
          </cell>
          <cell r="E173" t="str">
            <v>N/A</v>
          </cell>
        </row>
        <row r="174">
          <cell r="A174" t="str">
            <v>02580505</v>
          </cell>
          <cell r="B174" t="str">
            <v>Coastal</v>
          </cell>
          <cell r="C174" t="str">
            <v>Salem</v>
          </cell>
          <cell r="D174" t="str">
            <v>Salem High</v>
          </cell>
          <cell r="E174" t="str">
            <v>TAG</v>
          </cell>
        </row>
        <row r="175">
          <cell r="A175" t="str">
            <v>02620305</v>
          </cell>
          <cell r="B175" t="str">
            <v>Coastal</v>
          </cell>
          <cell r="C175" t="str">
            <v>Saugus</v>
          </cell>
          <cell r="D175" t="str">
            <v>Belmonte Saugus Middle</v>
          </cell>
          <cell r="E175" t="str">
            <v>TAG</v>
          </cell>
        </row>
        <row r="176">
          <cell r="A176" t="str">
            <v>02640505</v>
          </cell>
          <cell r="B176" t="str">
            <v>Coastal</v>
          </cell>
          <cell r="C176" t="str">
            <v>Scituate</v>
          </cell>
          <cell r="D176" t="str">
            <v>Scituate High School</v>
          </cell>
          <cell r="E176" t="str">
            <v>N/A</v>
          </cell>
        </row>
        <row r="177">
          <cell r="A177" t="str">
            <v>02740111</v>
          </cell>
          <cell r="B177" t="str">
            <v>Coastal</v>
          </cell>
          <cell r="C177" t="str">
            <v>Somerville</v>
          </cell>
          <cell r="D177" t="str">
            <v>E Somerville Community</v>
          </cell>
          <cell r="E177" t="str">
            <v>N/A</v>
          </cell>
        </row>
        <row r="178">
          <cell r="A178" t="str">
            <v>02770005</v>
          </cell>
          <cell r="B178" t="str">
            <v>Strategic Transformation</v>
          </cell>
          <cell r="C178" t="str">
            <v>Southbridge</v>
          </cell>
          <cell r="D178" t="str">
            <v>Charlton Street</v>
          </cell>
          <cell r="E178" t="str">
            <v>N/A</v>
          </cell>
        </row>
        <row r="179">
          <cell r="A179" t="str">
            <v>02770020</v>
          </cell>
          <cell r="B179" t="str">
            <v>Strategic Transformation</v>
          </cell>
          <cell r="C179" t="str">
            <v>Southbridge</v>
          </cell>
          <cell r="D179" t="str">
            <v>West Street</v>
          </cell>
          <cell r="E179" t="str">
            <v>N/A</v>
          </cell>
        </row>
        <row r="180">
          <cell r="A180" t="str">
            <v>02770315</v>
          </cell>
          <cell r="B180" t="str">
            <v>Strategic Transformation</v>
          </cell>
          <cell r="C180" t="str">
            <v>Southbridge</v>
          </cell>
          <cell r="D180" t="str">
            <v>Southbridge Middle School</v>
          </cell>
          <cell r="E180">
            <v>511</v>
          </cell>
        </row>
        <row r="181">
          <cell r="A181" t="str">
            <v>02770515</v>
          </cell>
          <cell r="B181" t="str">
            <v>Strategic Transformation</v>
          </cell>
          <cell r="C181" t="str">
            <v>Southbridge</v>
          </cell>
          <cell r="D181" t="str">
            <v>Southbridge High School</v>
          </cell>
          <cell r="E181">
            <v>511</v>
          </cell>
        </row>
        <row r="182">
          <cell r="A182" t="str">
            <v>02810005</v>
          </cell>
          <cell r="B182" t="str">
            <v>West/Central</v>
          </cell>
          <cell r="C182" t="str">
            <v>Springfield</v>
          </cell>
          <cell r="D182" t="str">
            <v>Springfield Public Day Elementary School</v>
          </cell>
          <cell r="E182" t="str">
            <v>TAG</v>
          </cell>
        </row>
        <row r="183">
          <cell r="A183" t="str">
            <v>02810015</v>
          </cell>
          <cell r="B183" t="str">
            <v>West/Central</v>
          </cell>
          <cell r="C183" t="str">
            <v>Springfield</v>
          </cell>
          <cell r="D183" t="str">
            <v>Thomas M Balliet</v>
          </cell>
          <cell r="E183" t="str">
            <v>Restricted</v>
          </cell>
        </row>
        <row r="184">
          <cell r="A184" t="str">
            <v>02810025</v>
          </cell>
          <cell r="B184" t="str">
            <v>West/Central</v>
          </cell>
          <cell r="C184" t="str">
            <v>Springfield</v>
          </cell>
          <cell r="D184" t="str">
            <v>Brightwood</v>
          </cell>
          <cell r="E184" t="str">
            <v>TAG</v>
          </cell>
        </row>
        <row r="185">
          <cell r="A185" t="str">
            <v>02810100</v>
          </cell>
          <cell r="B185" t="str">
            <v>West/Central</v>
          </cell>
          <cell r="C185" t="str">
            <v>Springfield</v>
          </cell>
          <cell r="D185" t="str">
            <v>Indian Orchard Elementary</v>
          </cell>
          <cell r="E185">
            <v>539</v>
          </cell>
        </row>
        <row r="186">
          <cell r="A186" t="str">
            <v>02810120</v>
          </cell>
          <cell r="B186" t="str">
            <v>West/Central</v>
          </cell>
          <cell r="C186" t="str">
            <v>Springfield</v>
          </cell>
          <cell r="D186" t="str">
            <v>Lincoln</v>
          </cell>
          <cell r="E186" t="str">
            <v>TAG</v>
          </cell>
        </row>
        <row r="187">
          <cell r="A187" t="str">
            <v>02810205</v>
          </cell>
          <cell r="B187" t="str">
            <v>West/Central</v>
          </cell>
          <cell r="C187" t="str">
            <v>Springfield</v>
          </cell>
          <cell r="D187" t="str">
            <v>The Springfield Renaissance School an Expeditionary Learning School</v>
          </cell>
          <cell r="E187" t="str">
            <v>N/A</v>
          </cell>
        </row>
        <row r="188">
          <cell r="A188" t="str">
            <v>02810320</v>
          </cell>
          <cell r="B188" t="str">
            <v>Strategic Transformation</v>
          </cell>
          <cell r="C188" t="str">
            <v>Springfield</v>
          </cell>
          <cell r="D188" t="str">
            <v>John J Duggan Middle</v>
          </cell>
          <cell r="E188" t="str">
            <v>ESE</v>
          </cell>
        </row>
        <row r="189">
          <cell r="A189" t="str">
            <v>02810325</v>
          </cell>
          <cell r="B189" t="str">
            <v>Strategic Transformation</v>
          </cell>
          <cell r="C189" t="str">
            <v>Springfield</v>
          </cell>
          <cell r="D189" t="str">
            <v>Forest Park Middle</v>
          </cell>
          <cell r="E189" t="str">
            <v>ESE</v>
          </cell>
        </row>
        <row r="190">
          <cell r="A190" t="str">
            <v>02810328</v>
          </cell>
          <cell r="B190" t="str">
            <v>Strategic Transformation</v>
          </cell>
          <cell r="C190" t="str">
            <v>Springfield</v>
          </cell>
          <cell r="D190" t="str">
            <v>John F Kennedy Middle</v>
          </cell>
          <cell r="E190" t="str">
            <v>ESE</v>
          </cell>
        </row>
        <row r="191">
          <cell r="A191" t="str">
            <v>02810330</v>
          </cell>
          <cell r="B191" t="str">
            <v>Strategic Transformation</v>
          </cell>
          <cell r="C191" t="str">
            <v>Springfield</v>
          </cell>
          <cell r="D191" t="str">
            <v>M Marcus Kiley Middle</v>
          </cell>
          <cell r="E191" t="str">
            <v>ESE</v>
          </cell>
        </row>
        <row r="192">
          <cell r="A192" t="str">
            <v>02810345</v>
          </cell>
          <cell r="B192" t="str">
            <v>West/Central</v>
          </cell>
          <cell r="C192" t="str">
            <v>Springfield</v>
          </cell>
          <cell r="D192" t="str">
            <v>Springfield Public Day Middle School</v>
          </cell>
          <cell r="E192" t="str">
            <v>TAG</v>
          </cell>
        </row>
        <row r="193">
          <cell r="A193" t="str">
            <v>02810350</v>
          </cell>
          <cell r="B193" t="str">
            <v>West/Central</v>
          </cell>
          <cell r="C193" t="str">
            <v>Springfield</v>
          </cell>
          <cell r="D193" t="str">
            <v>STEM Middle Academy</v>
          </cell>
          <cell r="E193" t="str">
            <v>TAG</v>
          </cell>
        </row>
        <row r="194">
          <cell r="A194" t="str">
            <v>02810355</v>
          </cell>
          <cell r="B194" t="str">
            <v>West/Central</v>
          </cell>
          <cell r="C194" t="str">
            <v>Springfield</v>
          </cell>
          <cell r="D194" t="str">
            <v>South End Middle School</v>
          </cell>
          <cell r="E194" t="str">
            <v>SRG</v>
          </cell>
        </row>
        <row r="195">
          <cell r="A195" t="str">
            <v>02810360</v>
          </cell>
          <cell r="B195" t="str">
            <v>West/Central</v>
          </cell>
          <cell r="C195" t="str">
            <v>Springfield</v>
          </cell>
          <cell r="D195" t="str">
            <v>Balliet Middle School</v>
          </cell>
          <cell r="E195" t="str">
            <v>TAG</v>
          </cell>
        </row>
        <row r="196">
          <cell r="A196" t="str">
            <v>02810365</v>
          </cell>
          <cell r="B196" t="str">
            <v>Strategic Transformation</v>
          </cell>
          <cell r="C196" t="str">
            <v>Springfield</v>
          </cell>
          <cell r="D196" t="str">
            <v>Chestnut Academy</v>
          </cell>
          <cell r="E196" t="str">
            <v>ESE</v>
          </cell>
        </row>
        <row r="197">
          <cell r="A197" t="str">
            <v>02810366</v>
          </cell>
          <cell r="B197" t="str">
            <v>Strategic Transformation</v>
          </cell>
          <cell r="C197" t="str">
            <v>Springfield</v>
          </cell>
          <cell r="D197" t="str">
            <v>Impact Prep at Chestnut</v>
          </cell>
          <cell r="E197" t="str">
            <v>ESE</v>
          </cell>
        </row>
        <row r="198">
          <cell r="A198" t="str">
            <v>02810475</v>
          </cell>
          <cell r="B198" t="str">
            <v>West/Central</v>
          </cell>
          <cell r="C198" t="str">
            <v>Springfield</v>
          </cell>
          <cell r="D198" t="str">
            <v>Conservatory of the Arts</v>
          </cell>
          <cell r="E198" t="str">
            <v>TAG</v>
          </cell>
        </row>
        <row r="199">
          <cell r="A199" t="str">
            <v>02810480</v>
          </cell>
          <cell r="B199" t="str">
            <v>Strategic Transformation</v>
          </cell>
          <cell r="C199" t="str">
            <v>Springfield</v>
          </cell>
          <cell r="D199" t="str">
            <v>Rise Academy at Van Sickle</v>
          </cell>
          <cell r="E199" t="str">
            <v>ESE</v>
          </cell>
        </row>
        <row r="200">
          <cell r="A200" t="str">
            <v>02810485</v>
          </cell>
          <cell r="B200" t="str">
            <v>Strategic Transformation</v>
          </cell>
          <cell r="C200" t="str">
            <v>Springfield</v>
          </cell>
          <cell r="D200" t="str">
            <v>Van Sickle Academy</v>
          </cell>
          <cell r="E200" t="str">
            <v>ESE</v>
          </cell>
        </row>
        <row r="201">
          <cell r="A201" t="str">
            <v>02810500</v>
          </cell>
          <cell r="B201" t="str">
            <v>West/Central</v>
          </cell>
          <cell r="C201" t="str">
            <v>Springfield</v>
          </cell>
          <cell r="D201" t="str">
            <v>Springfield Central High</v>
          </cell>
          <cell r="E201" t="str">
            <v>TAG</v>
          </cell>
        </row>
        <row r="202">
          <cell r="A202" t="str">
            <v>02810510</v>
          </cell>
          <cell r="B202" t="str">
            <v>Strategic Transformation</v>
          </cell>
          <cell r="C202" t="str">
            <v>Springfield</v>
          </cell>
          <cell r="D202" t="str">
            <v>High School Of Commerce</v>
          </cell>
          <cell r="E202" t="str">
            <v>ESE</v>
          </cell>
        </row>
        <row r="203">
          <cell r="A203" t="str">
            <v>02810530</v>
          </cell>
          <cell r="B203" t="str">
            <v>West/Central</v>
          </cell>
          <cell r="C203" t="str">
            <v>Springfield</v>
          </cell>
          <cell r="D203" t="str">
            <v>Springfield High School of Science and Technology</v>
          </cell>
          <cell r="E203" t="str">
            <v>ESE</v>
          </cell>
        </row>
        <row r="204">
          <cell r="A204" t="str">
            <v>02810550</v>
          </cell>
          <cell r="B204" t="str">
            <v>West/Central</v>
          </cell>
          <cell r="C204" t="str">
            <v>Springfield</v>
          </cell>
          <cell r="D204" t="str">
            <v>Springfield Public Day High School</v>
          </cell>
          <cell r="E204" t="str">
            <v>N/A</v>
          </cell>
        </row>
        <row r="205">
          <cell r="A205" t="str">
            <v>02810570</v>
          </cell>
          <cell r="B205" t="str">
            <v>West/Central</v>
          </cell>
          <cell r="C205" t="str">
            <v>Springfield</v>
          </cell>
          <cell r="D205" t="str">
            <v>Springfield High School</v>
          </cell>
          <cell r="E205" t="str">
            <v>N/A</v>
          </cell>
        </row>
        <row r="206">
          <cell r="A206" t="str">
            <v>02910020</v>
          </cell>
          <cell r="B206" t="str">
            <v>Coastal</v>
          </cell>
          <cell r="C206" t="str">
            <v>Swampscott</v>
          </cell>
          <cell r="D206" t="str">
            <v>Stanley</v>
          </cell>
          <cell r="E206" t="str">
            <v>N/A</v>
          </cell>
        </row>
        <row r="207">
          <cell r="A207" t="str">
            <v>02930015</v>
          </cell>
          <cell r="B207" t="str">
            <v>Coastal</v>
          </cell>
          <cell r="C207" t="str">
            <v>Taunton</v>
          </cell>
          <cell r="D207" t="str">
            <v>Mulcahey Elementary School</v>
          </cell>
          <cell r="E207" t="str">
            <v>TAG</v>
          </cell>
        </row>
        <row r="208">
          <cell r="A208" t="str">
            <v>02930042</v>
          </cell>
          <cell r="B208" t="str">
            <v>Coastal</v>
          </cell>
          <cell r="C208" t="str">
            <v>Taunton</v>
          </cell>
          <cell r="D208" t="str">
            <v>Joseph H Martin</v>
          </cell>
          <cell r="E208" t="str">
            <v>N/A</v>
          </cell>
        </row>
        <row r="209">
          <cell r="A209" t="str">
            <v>02930305</v>
          </cell>
          <cell r="B209" t="str">
            <v>Coastal</v>
          </cell>
          <cell r="C209" t="str">
            <v>Taunton</v>
          </cell>
          <cell r="D209" t="str">
            <v>John F Parker Middle</v>
          </cell>
          <cell r="E209" t="str">
            <v>TAG</v>
          </cell>
        </row>
        <row r="210">
          <cell r="A210" t="str">
            <v>02930505</v>
          </cell>
          <cell r="B210" t="str">
            <v>Coastal</v>
          </cell>
          <cell r="C210" t="str">
            <v>Taunton</v>
          </cell>
          <cell r="D210" t="str">
            <v>Taunton High</v>
          </cell>
          <cell r="E210" t="str">
            <v>TAG</v>
          </cell>
        </row>
        <row r="211">
          <cell r="A211" t="str">
            <v>03080032</v>
          </cell>
          <cell r="B211" t="str">
            <v>West/Central</v>
          </cell>
          <cell r="C211" t="str">
            <v>Waltham</v>
          </cell>
          <cell r="D211" t="str">
            <v>Douglas MacArthur Elementary School</v>
          </cell>
          <cell r="E211" t="str">
            <v>N/A</v>
          </cell>
        </row>
        <row r="212">
          <cell r="A212" t="str">
            <v>03080505</v>
          </cell>
          <cell r="B212" t="str">
            <v>West/Central</v>
          </cell>
          <cell r="C212" t="str">
            <v>Waltham</v>
          </cell>
          <cell r="D212" t="str">
            <v>Waltham Sr High</v>
          </cell>
          <cell r="E212" t="str">
            <v>N/A</v>
          </cell>
        </row>
        <row r="213">
          <cell r="A213" t="str">
            <v>03140020</v>
          </cell>
          <cell r="B213" t="str">
            <v>Coastal</v>
          </cell>
          <cell r="C213" t="str">
            <v>Watertown</v>
          </cell>
          <cell r="D213" t="str">
            <v>Hosmer</v>
          </cell>
          <cell r="E213" t="str">
            <v>N/A</v>
          </cell>
        </row>
        <row r="214">
          <cell r="A214" t="str">
            <v>03140305</v>
          </cell>
          <cell r="B214" t="str">
            <v>Coastal</v>
          </cell>
          <cell r="C214" t="str">
            <v>Watertown</v>
          </cell>
          <cell r="D214" t="str">
            <v>Watertown Middle</v>
          </cell>
          <cell r="E214" t="str">
            <v>N/A</v>
          </cell>
        </row>
        <row r="215">
          <cell r="A215" t="str">
            <v>03160015</v>
          </cell>
          <cell r="B215" t="str">
            <v>West/Central</v>
          </cell>
          <cell r="C215" t="str">
            <v>Webster</v>
          </cell>
          <cell r="D215" t="str">
            <v>Park Avenue Elementary</v>
          </cell>
          <cell r="E215" t="str">
            <v>ESE</v>
          </cell>
        </row>
        <row r="216">
          <cell r="A216" t="str">
            <v>03160315</v>
          </cell>
          <cell r="B216" t="str">
            <v>West/Central</v>
          </cell>
          <cell r="C216" t="str">
            <v>Webster</v>
          </cell>
          <cell r="D216" t="str">
            <v>Webster Middle School</v>
          </cell>
          <cell r="E216" t="str">
            <v>N/A</v>
          </cell>
        </row>
        <row r="217">
          <cell r="A217" t="str">
            <v>03160505</v>
          </cell>
          <cell r="B217" t="str">
            <v>West/Central</v>
          </cell>
          <cell r="C217" t="str">
            <v>Webster</v>
          </cell>
          <cell r="D217" t="str">
            <v>Bartlett High School</v>
          </cell>
          <cell r="E217" t="str">
            <v>TAG</v>
          </cell>
        </row>
        <row r="218">
          <cell r="A218" t="str">
            <v>03250505</v>
          </cell>
          <cell r="B218" t="str">
            <v>West/Central</v>
          </cell>
          <cell r="C218" t="str">
            <v>Westfield</v>
          </cell>
          <cell r="D218" t="str">
            <v>Westfield High</v>
          </cell>
          <cell r="E218" t="str">
            <v>N/A</v>
          </cell>
        </row>
        <row r="219">
          <cell r="A219" t="str">
            <v>03430050</v>
          </cell>
          <cell r="B219" t="str">
            <v>West/Central</v>
          </cell>
          <cell r="C219" t="str">
            <v>Winchendon</v>
          </cell>
          <cell r="D219" t="str">
            <v>Toy Town Elementary</v>
          </cell>
          <cell r="E219" t="str">
            <v>N/A</v>
          </cell>
        </row>
        <row r="220">
          <cell r="A220" t="str">
            <v>03430315</v>
          </cell>
          <cell r="B220" t="str">
            <v>West/Central</v>
          </cell>
          <cell r="C220" t="str">
            <v>Winchendon</v>
          </cell>
          <cell r="D220" t="str">
            <v>Murdock Middle School</v>
          </cell>
          <cell r="E220" t="str">
            <v>TAG</v>
          </cell>
        </row>
        <row r="221">
          <cell r="A221" t="str">
            <v>03430515</v>
          </cell>
          <cell r="B221" t="str">
            <v>West/Central</v>
          </cell>
          <cell r="C221" t="str">
            <v>Winchendon</v>
          </cell>
          <cell r="D221" t="str">
            <v>Murdock High School</v>
          </cell>
          <cell r="E221" t="str">
            <v>N/A</v>
          </cell>
        </row>
        <row r="222">
          <cell r="A222" t="str">
            <v>03460505</v>
          </cell>
          <cell r="B222" t="str">
            <v>Coastal</v>
          </cell>
          <cell r="C222" t="str">
            <v>Winthrop</v>
          </cell>
          <cell r="D222" t="str">
            <v>Winthrop High School</v>
          </cell>
          <cell r="E222" t="str">
            <v>N/A</v>
          </cell>
        </row>
        <row r="223">
          <cell r="A223" t="str">
            <v>03480045</v>
          </cell>
          <cell r="B223" t="str">
            <v>West/Central</v>
          </cell>
          <cell r="C223" t="str">
            <v>Worcester</v>
          </cell>
          <cell r="D223" t="str">
            <v>Canterbury</v>
          </cell>
          <cell r="E223" t="str">
            <v>N/A</v>
          </cell>
        </row>
        <row r="224">
          <cell r="A224" t="str">
            <v>03480055</v>
          </cell>
          <cell r="B224" t="str">
            <v>West/Central</v>
          </cell>
          <cell r="C224" t="str">
            <v>Worcester</v>
          </cell>
          <cell r="D224" t="str">
            <v>Clark St Community</v>
          </cell>
          <cell r="E224" t="str">
            <v>Restricted</v>
          </cell>
        </row>
        <row r="225">
          <cell r="A225" t="str">
            <v>03480060</v>
          </cell>
          <cell r="B225" t="str">
            <v>West/Central</v>
          </cell>
          <cell r="C225" t="str">
            <v>Worcester</v>
          </cell>
          <cell r="D225" t="str">
            <v>Columbus Park</v>
          </cell>
          <cell r="E225" t="str">
            <v>Restricted</v>
          </cell>
        </row>
        <row r="226">
          <cell r="A226" t="str">
            <v>03480115</v>
          </cell>
          <cell r="B226" t="str">
            <v>West/Central</v>
          </cell>
          <cell r="C226" t="str">
            <v>Worcester</v>
          </cell>
          <cell r="D226" t="str">
            <v>Grafton Street</v>
          </cell>
          <cell r="E226" t="str">
            <v>TAG</v>
          </cell>
        </row>
        <row r="227">
          <cell r="A227" t="str">
            <v>03480280</v>
          </cell>
          <cell r="B227" t="str">
            <v>West/Central</v>
          </cell>
          <cell r="C227" t="str">
            <v>Worcester</v>
          </cell>
          <cell r="D227" t="str">
            <v>Vernon Hill School</v>
          </cell>
          <cell r="E227" t="str">
            <v>Restricted</v>
          </cell>
        </row>
        <row r="228">
          <cell r="A228" t="str">
            <v>03480405</v>
          </cell>
          <cell r="B228" t="str">
            <v>West/Central</v>
          </cell>
          <cell r="C228" t="str">
            <v>Worcester</v>
          </cell>
          <cell r="D228" t="str">
            <v>Burncoat Middle School</v>
          </cell>
          <cell r="E228" t="str">
            <v>TAG</v>
          </cell>
        </row>
        <row r="229">
          <cell r="A229" t="str">
            <v>03480420</v>
          </cell>
          <cell r="B229" t="str">
            <v>West/Central</v>
          </cell>
          <cell r="C229" t="str">
            <v>Worcester</v>
          </cell>
          <cell r="D229" t="str">
            <v>Worcester East Middle</v>
          </cell>
          <cell r="E229" t="str">
            <v>TAG</v>
          </cell>
        </row>
        <row r="230">
          <cell r="A230" t="str">
            <v>03480423</v>
          </cell>
          <cell r="B230" t="str">
            <v>West/Central</v>
          </cell>
          <cell r="C230" t="str">
            <v>Worcester</v>
          </cell>
          <cell r="D230" t="str">
            <v>Sullivan Middle</v>
          </cell>
          <cell r="E230" t="str">
            <v>TAG</v>
          </cell>
        </row>
        <row r="231">
          <cell r="A231" t="str">
            <v>03480503</v>
          </cell>
          <cell r="B231" t="str">
            <v>West/Central</v>
          </cell>
          <cell r="C231" t="str">
            <v>Worcester</v>
          </cell>
          <cell r="D231" t="str">
            <v>Burncoat Senior High</v>
          </cell>
          <cell r="E231" t="str">
            <v>Restricted</v>
          </cell>
        </row>
        <row r="232">
          <cell r="A232" t="str">
            <v>03480515</v>
          </cell>
          <cell r="B232" t="str">
            <v>West/Central</v>
          </cell>
          <cell r="C232" t="str">
            <v>Worcester</v>
          </cell>
          <cell r="D232" t="str">
            <v>North High</v>
          </cell>
          <cell r="E232" t="str">
            <v>TAG</v>
          </cell>
        </row>
        <row r="233">
          <cell r="A233" t="str">
            <v>03480520</v>
          </cell>
          <cell r="B233" t="str">
            <v>West/Central</v>
          </cell>
          <cell r="C233" t="str">
            <v>Worcester</v>
          </cell>
          <cell r="D233" t="str">
            <v>South High Community</v>
          </cell>
          <cell r="E233" t="str">
            <v>N/A</v>
          </cell>
        </row>
        <row r="234">
          <cell r="A234" t="str">
            <v>04070405</v>
          </cell>
          <cell r="B234" t="str">
            <v>Charter</v>
          </cell>
          <cell r="C234" t="str">
            <v>Dudley Street Neighborhood Charter School (District)</v>
          </cell>
          <cell r="D234" t="str">
            <v>Dudley Street Neighborhood Charter School</v>
          </cell>
          <cell r="E234" t="str">
            <v>N/A</v>
          </cell>
        </row>
        <row r="235">
          <cell r="A235" t="str">
            <v>04110305</v>
          </cell>
          <cell r="B235" t="str">
            <v>Charter</v>
          </cell>
          <cell r="C235" t="str">
            <v>Boston Green Academy Horace Mann Charter School (District)</v>
          </cell>
          <cell r="D235" t="str">
            <v>Boston Green Academy Horace Mann Charter School</v>
          </cell>
          <cell r="E235" t="str">
            <v>N/A</v>
          </cell>
        </row>
        <row r="236">
          <cell r="A236" t="str">
            <v>04190305</v>
          </cell>
          <cell r="B236" t="str">
            <v>Charter</v>
          </cell>
          <cell r="C236" t="str">
            <v>Helen Y. Davis Leadership Academy Charter Public (District)</v>
          </cell>
          <cell r="D236" t="str">
            <v>Helen Y. Davis Leadership Academy Charter Public School</v>
          </cell>
          <cell r="E236" t="str">
            <v>N/A</v>
          </cell>
        </row>
        <row r="237">
          <cell r="A237" t="str">
            <v>04240505</v>
          </cell>
          <cell r="B237" t="str">
            <v>Coastal</v>
          </cell>
          <cell r="C237" t="str">
            <v>Boston Day and Evening Academy Charter (District)</v>
          </cell>
          <cell r="D237" t="str">
            <v>Boston Day and Evening Academy Charter School</v>
          </cell>
          <cell r="E237" t="str">
            <v>N/A</v>
          </cell>
        </row>
        <row r="238">
          <cell r="A238" t="str">
            <v>04380505</v>
          </cell>
          <cell r="B238" t="str">
            <v>Charter</v>
          </cell>
          <cell r="C238" t="str">
            <v>Codman Academy Charter Public (District)</v>
          </cell>
          <cell r="D238" t="str">
            <v>Codman Academy Charter Public School</v>
          </cell>
          <cell r="E238" t="str">
            <v>N/A</v>
          </cell>
        </row>
        <row r="239">
          <cell r="A239" t="str">
            <v>04390050</v>
          </cell>
          <cell r="B239" t="str">
            <v>Coastal</v>
          </cell>
          <cell r="C239" t="str">
            <v>Conservatory Lab Charter (District)</v>
          </cell>
          <cell r="D239" t="str">
            <v>Conservatory Lab Charter School</v>
          </cell>
          <cell r="E239" t="str">
            <v>N/A</v>
          </cell>
        </row>
        <row r="240">
          <cell r="A240" t="str">
            <v>04500105</v>
          </cell>
          <cell r="B240" t="str">
            <v>West/Central</v>
          </cell>
          <cell r="C240" t="str">
            <v>Hilltown Cooperative Charter Public (District)</v>
          </cell>
          <cell r="D240" t="str">
            <v>Hilltown Cooperative Charter Public School</v>
          </cell>
          <cell r="E240" t="str">
            <v>N/A</v>
          </cell>
        </row>
        <row r="241">
          <cell r="A241" t="str">
            <v>04660550</v>
          </cell>
          <cell r="B241" t="str">
            <v>Coastal</v>
          </cell>
          <cell r="C241" t="str">
            <v>Martha's Vineyard Charter (District)</v>
          </cell>
          <cell r="D241" t="str">
            <v>Martha's Vineyard Charter School</v>
          </cell>
          <cell r="E241" t="str">
            <v>N/A</v>
          </cell>
        </row>
        <row r="242">
          <cell r="A242" t="str">
            <v>04690505</v>
          </cell>
          <cell r="B242" t="str">
            <v>Charter</v>
          </cell>
          <cell r="C242" t="str">
            <v>MATCH Charter Public School (District)</v>
          </cell>
          <cell r="D242" t="str">
            <v>MATCH Charter Public School</v>
          </cell>
          <cell r="E242" t="str">
            <v>N/A</v>
          </cell>
        </row>
        <row r="243">
          <cell r="A243" t="str">
            <v>04940205</v>
          </cell>
          <cell r="B243" t="str">
            <v>Coastal</v>
          </cell>
          <cell r="C243" t="str">
            <v>Pioneer Charter School of Science (District)</v>
          </cell>
          <cell r="D243" t="str">
            <v>Pioneer Charter School of Science</v>
          </cell>
          <cell r="E243" t="str">
            <v>N/A</v>
          </cell>
        </row>
        <row r="244">
          <cell r="A244" t="str">
            <v>06050405</v>
          </cell>
          <cell r="B244" t="str">
            <v>West/Central</v>
          </cell>
          <cell r="C244" t="str">
            <v>Amherst-Pelham</v>
          </cell>
          <cell r="D244" t="str">
            <v>Amherst Regional Middle School</v>
          </cell>
          <cell r="E244" t="str">
            <v>N/A</v>
          </cell>
        </row>
        <row r="245">
          <cell r="A245" t="str">
            <v>06050505</v>
          </cell>
          <cell r="B245" t="str">
            <v>West/Central</v>
          </cell>
          <cell r="C245" t="str">
            <v>Amherst-Pelham</v>
          </cell>
          <cell r="D245" t="str">
            <v>Amherst Regional High</v>
          </cell>
          <cell r="E245" t="str">
            <v>N/A</v>
          </cell>
        </row>
        <row r="246">
          <cell r="A246" t="str">
            <v>06150020</v>
          </cell>
          <cell r="B246" t="str">
            <v>West/Central</v>
          </cell>
          <cell r="C246" t="str">
            <v>Athol-Royalston</v>
          </cell>
          <cell r="D246" t="str">
            <v>Athol Community Elementary School</v>
          </cell>
          <cell r="E246" t="str">
            <v>ESE</v>
          </cell>
        </row>
        <row r="247">
          <cell r="A247" t="str">
            <v>06150505</v>
          </cell>
          <cell r="B247" t="str">
            <v>West/Central</v>
          </cell>
          <cell r="C247" t="str">
            <v>Athol-Royalston</v>
          </cell>
          <cell r="D247" t="str">
            <v>Athol High</v>
          </cell>
          <cell r="E247" t="str">
            <v>N/A</v>
          </cell>
        </row>
        <row r="248">
          <cell r="A248" t="str">
            <v>06180310</v>
          </cell>
          <cell r="B248" t="str">
            <v>West/Central</v>
          </cell>
          <cell r="C248" t="str">
            <v>Berkshire Hills</v>
          </cell>
          <cell r="D248" t="str">
            <v>Monument Valley Regional Middle School</v>
          </cell>
          <cell r="E248" t="str">
            <v>N/A</v>
          </cell>
        </row>
        <row r="249">
          <cell r="A249" t="str">
            <v>06350305</v>
          </cell>
          <cell r="B249" t="str">
            <v>West/Central</v>
          </cell>
          <cell r="C249" t="str">
            <v>Central Berkshire</v>
          </cell>
          <cell r="D249" t="str">
            <v>Nessacus Regional Middle School</v>
          </cell>
          <cell r="E249" t="str">
            <v>TAG</v>
          </cell>
        </row>
        <row r="250">
          <cell r="A250" t="str">
            <v>06720405</v>
          </cell>
          <cell r="B250" t="str">
            <v>West/Central</v>
          </cell>
          <cell r="C250" t="str">
            <v>Gateway</v>
          </cell>
          <cell r="D250" t="str">
            <v>Gateway Regional Middle School</v>
          </cell>
          <cell r="E250" t="str">
            <v>N/A</v>
          </cell>
        </row>
        <row r="251">
          <cell r="A251" t="str">
            <v>06740505</v>
          </cell>
          <cell r="B251" t="str">
            <v>West/Central</v>
          </cell>
          <cell r="C251" t="str">
            <v>Gill-Montague</v>
          </cell>
          <cell r="D251" t="str">
            <v>Turners Fall High</v>
          </cell>
          <cell r="E251" t="str">
            <v>N/A</v>
          </cell>
        </row>
        <row r="252">
          <cell r="A252" t="str">
            <v>07170010</v>
          </cell>
          <cell r="B252" t="str">
            <v>West/Central</v>
          </cell>
          <cell r="C252" t="str">
            <v>Mohawk Trail</v>
          </cell>
          <cell r="D252" t="str">
            <v>Colrain Central</v>
          </cell>
          <cell r="E252" t="str">
            <v>N/A</v>
          </cell>
        </row>
        <row r="253">
          <cell r="A253" t="str">
            <v>07250505</v>
          </cell>
          <cell r="B253" t="str">
            <v>West/Central</v>
          </cell>
          <cell r="C253" t="str">
            <v>Nashoba</v>
          </cell>
          <cell r="D253" t="str">
            <v>Nashoba Regional</v>
          </cell>
          <cell r="E253" t="str">
            <v>N/A</v>
          </cell>
        </row>
        <row r="254">
          <cell r="A254" t="str">
            <v>07530505</v>
          </cell>
          <cell r="B254" t="str">
            <v>West/Central</v>
          </cell>
          <cell r="C254" t="str">
            <v>Quabbin</v>
          </cell>
          <cell r="D254" t="str">
            <v>Quabbin Regional High School</v>
          </cell>
          <cell r="E254" t="str">
            <v>N/A</v>
          </cell>
        </row>
        <row r="255">
          <cell r="A255" t="str">
            <v>07650018</v>
          </cell>
          <cell r="B255" t="str">
            <v>West/Central</v>
          </cell>
          <cell r="C255" t="str">
            <v>Southern Berkshire</v>
          </cell>
          <cell r="D255" t="str">
            <v>New Marlborough Central</v>
          </cell>
          <cell r="E255" t="str">
            <v>N/A</v>
          </cell>
        </row>
        <row r="256">
          <cell r="A256" t="str">
            <v>07670415</v>
          </cell>
          <cell r="B256" t="str">
            <v>West/Central</v>
          </cell>
          <cell r="C256" t="str">
            <v>Spencer-E Brookfield</v>
          </cell>
          <cell r="D256" t="str">
            <v>Knox Trail Middle School</v>
          </cell>
          <cell r="E256" t="str">
            <v>N/A</v>
          </cell>
        </row>
        <row r="257">
          <cell r="A257" t="str">
            <v>07670505</v>
          </cell>
          <cell r="B257" t="str">
            <v>West/Central</v>
          </cell>
          <cell r="C257" t="str">
            <v>Spencer-E Brookfield</v>
          </cell>
          <cell r="D257" t="str">
            <v>David Prouty High</v>
          </cell>
          <cell r="E257"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oe.mass.edu/grants/edgrants.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ctrlProp" Target="../ctrlProps/ctrlProp2.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vmlDrawing" Target="../drawings/vmlDrawing2.vml"/><Relationship Id="rId16" Type="http://schemas.openxmlformats.org/officeDocument/2006/relationships/ctrlProp" Target="../ctrlProps/ctrlProp15.xml"/><Relationship Id="rId1" Type="http://schemas.openxmlformats.org/officeDocument/2006/relationships/drawing" Target="../drawings/drawing2.xml"/><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Z34"/>
  <sheetViews>
    <sheetView showGridLines="0" showRowColHeaders="0" tabSelected="1" zoomScaleNormal="100" workbookViewId="0"/>
  </sheetViews>
  <sheetFormatPr defaultRowHeight="12.75" x14ac:dyDescent="0.2"/>
  <cols>
    <col min="1" max="1" width="3.5703125" customWidth="1"/>
    <col min="2" max="2" width="123.5703125" customWidth="1"/>
    <col min="3" max="10" width="8.7109375" style="1" customWidth="1"/>
  </cols>
  <sheetData>
    <row r="1" spans="2:26" ht="20.100000000000001" customHeight="1" thickBot="1" x14ac:dyDescent="0.25"/>
    <row r="2" spans="2:26" ht="50.1" customHeight="1" thickTop="1" thickBot="1" x14ac:dyDescent="0.25">
      <c r="B2" s="64" t="s">
        <v>265</v>
      </c>
      <c r="K2" s="1"/>
      <c r="L2" s="1"/>
      <c r="M2" s="1"/>
      <c r="N2" s="1"/>
      <c r="O2" s="1"/>
      <c r="P2" s="1"/>
      <c r="Q2" s="1"/>
      <c r="R2" s="1"/>
      <c r="S2" s="1"/>
      <c r="T2" s="1"/>
      <c r="U2" s="1"/>
      <c r="V2" s="1"/>
      <c r="W2" s="1"/>
      <c r="X2" s="1"/>
      <c r="Y2" s="1"/>
      <c r="Z2" s="1"/>
    </row>
    <row r="3" spans="2:26" ht="21.75" thickTop="1" thickBot="1" x14ac:dyDescent="0.25">
      <c r="B3" s="65" t="s">
        <v>269</v>
      </c>
      <c r="K3" s="1"/>
      <c r="L3" s="1"/>
      <c r="M3" s="1"/>
      <c r="N3" s="1"/>
      <c r="O3" s="1"/>
      <c r="P3" s="1"/>
      <c r="Q3" s="1"/>
      <c r="R3" s="1"/>
      <c r="S3" s="1"/>
      <c r="T3" s="1"/>
      <c r="U3" s="1"/>
      <c r="V3" s="1"/>
      <c r="W3" s="1"/>
      <c r="X3" s="1"/>
      <c r="Y3" s="1"/>
      <c r="Z3" s="1"/>
    </row>
    <row r="4" spans="2:26" ht="19.5" thickTop="1" thickBot="1" x14ac:dyDescent="0.25">
      <c r="B4" s="66" t="s">
        <v>463</v>
      </c>
      <c r="K4" s="1"/>
      <c r="L4" s="1"/>
      <c r="M4" s="1"/>
      <c r="N4" s="1"/>
      <c r="O4" s="1"/>
      <c r="P4" s="1"/>
      <c r="Q4" s="1"/>
      <c r="R4" s="1"/>
      <c r="S4" s="1"/>
      <c r="T4" s="1"/>
      <c r="U4" s="1"/>
      <c r="V4" s="1"/>
      <c r="W4" s="1"/>
      <c r="X4" s="1"/>
      <c r="Y4" s="1"/>
      <c r="Z4" s="1"/>
    </row>
    <row r="5" spans="2:26" ht="58.5" thickTop="1" thickBot="1" x14ac:dyDescent="0.25">
      <c r="B5" s="67" t="s">
        <v>464</v>
      </c>
      <c r="K5" s="1"/>
      <c r="L5" s="1"/>
      <c r="M5" s="1"/>
      <c r="N5" s="1"/>
      <c r="O5" s="1"/>
      <c r="P5" s="1"/>
      <c r="Q5" s="1"/>
      <c r="R5" s="1"/>
      <c r="S5" s="1"/>
      <c r="T5" s="1"/>
      <c r="U5" s="1"/>
      <c r="V5" s="1"/>
      <c r="W5" s="1"/>
      <c r="X5" s="1"/>
      <c r="Y5" s="1"/>
      <c r="Z5" s="1"/>
    </row>
    <row r="6" spans="2:26" ht="15.75" thickTop="1" thickBot="1" x14ac:dyDescent="0.25">
      <c r="B6" s="68"/>
      <c r="K6" s="1"/>
      <c r="L6" s="1"/>
      <c r="M6" s="1"/>
      <c r="N6" s="1"/>
      <c r="O6" s="1"/>
      <c r="P6" s="1"/>
      <c r="Q6" s="1"/>
      <c r="R6" s="1"/>
      <c r="S6" s="1"/>
      <c r="T6" s="1"/>
      <c r="U6" s="1"/>
      <c r="V6" s="1"/>
      <c r="W6" s="1"/>
      <c r="X6" s="1"/>
      <c r="Y6" s="1"/>
      <c r="Z6" s="1"/>
    </row>
    <row r="7" spans="2:26" ht="72" thickTop="1" x14ac:dyDescent="0.2">
      <c r="B7" s="68" t="s">
        <v>465</v>
      </c>
      <c r="K7" s="1"/>
      <c r="L7" s="1"/>
      <c r="M7" s="1"/>
      <c r="N7" s="1"/>
      <c r="O7" s="1"/>
      <c r="P7" s="1"/>
      <c r="Q7" s="1"/>
      <c r="R7" s="1"/>
      <c r="S7" s="1"/>
      <c r="T7" s="1"/>
      <c r="U7" s="1"/>
      <c r="V7" s="1"/>
      <c r="W7" s="1"/>
      <c r="X7" s="1"/>
      <c r="Y7" s="1"/>
      <c r="Z7" s="1"/>
    </row>
    <row r="8" spans="2:26" ht="14.25" x14ac:dyDescent="0.2">
      <c r="B8" s="70"/>
      <c r="K8" s="1"/>
      <c r="L8" s="1"/>
      <c r="M8" s="1"/>
      <c r="N8" s="1"/>
      <c r="O8" s="1"/>
      <c r="P8" s="1"/>
      <c r="Q8" s="1"/>
      <c r="R8" s="1"/>
      <c r="S8" s="1"/>
      <c r="T8" s="1"/>
      <c r="U8" s="1"/>
      <c r="V8" s="1"/>
      <c r="W8" s="1"/>
      <c r="X8" s="1"/>
      <c r="Y8" s="1"/>
      <c r="Z8" s="1"/>
    </row>
    <row r="9" spans="2:26" ht="42.75" x14ac:dyDescent="0.2">
      <c r="B9" s="69" t="s">
        <v>360</v>
      </c>
      <c r="K9" s="1"/>
      <c r="L9" s="1"/>
      <c r="M9" s="1"/>
      <c r="N9" s="1"/>
      <c r="O9" s="1"/>
      <c r="P9" s="1"/>
      <c r="Q9" s="1"/>
      <c r="R9" s="1"/>
      <c r="S9" s="1"/>
      <c r="T9" s="1"/>
      <c r="U9" s="1"/>
      <c r="V9" s="1"/>
      <c r="W9" s="1"/>
      <c r="X9" s="1"/>
      <c r="Y9" s="1"/>
      <c r="Z9" s="1"/>
    </row>
    <row r="10" spans="2:26" ht="15" thickBot="1" x14ac:dyDescent="0.25">
      <c r="B10" s="70"/>
      <c r="K10" s="1"/>
      <c r="L10" s="1"/>
      <c r="M10" s="1"/>
      <c r="N10" s="1"/>
      <c r="O10" s="1"/>
      <c r="P10" s="1"/>
      <c r="Q10" s="1"/>
      <c r="R10" s="1"/>
      <c r="S10" s="1"/>
      <c r="T10" s="1"/>
      <c r="U10" s="1"/>
      <c r="V10" s="1"/>
      <c r="W10" s="1"/>
      <c r="X10" s="1"/>
      <c r="Y10" s="1"/>
      <c r="Z10" s="1"/>
    </row>
    <row r="11" spans="2:26" ht="30" thickTop="1" thickBot="1" x14ac:dyDescent="0.25">
      <c r="B11" s="89" t="s">
        <v>359</v>
      </c>
      <c r="K11" s="1"/>
      <c r="L11" s="1"/>
      <c r="M11" s="1"/>
      <c r="N11" s="1"/>
      <c r="O11" s="1"/>
      <c r="P11" s="1"/>
      <c r="Q11" s="1"/>
      <c r="R11" s="1"/>
      <c r="S11" s="1"/>
      <c r="T11" s="1"/>
      <c r="U11" s="1"/>
      <c r="V11" s="1"/>
      <c r="W11" s="1"/>
      <c r="X11" s="1"/>
      <c r="Y11" s="1"/>
      <c r="Z11" s="1"/>
    </row>
    <row r="12" spans="2:26" ht="15" thickTop="1" x14ac:dyDescent="0.2">
      <c r="B12" s="70"/>
      <c r="K12" s="1"/>
      <c r="L12" s="1"/>
      <c r="M12" s="1"/>
      <c r="N12" s="1"/>
      <c r="O12" s="1"/>
      <c r="P12" s="1"/>
      <c r="Q12" s="1"/>
      <c r="R12" s="1"/>
      <c r="S12" s="1"/>
      <c r="T12" s="1"/>
      <c r="U12" s="1"/>
      <c r="V12" s="1"/>
      <c r="W12" s="1"/>
      <c r="X12" s="1"/>
      <c r="Y12" s="1"/>
      <c r="Z12" s="1"/>
    </row>
    <row r="13" spans="2:26" ht="26.25" x14ac:dyDescent="0.2">
      <c r="B13" s="71" t="s">
        <v>471</v>
      </c>
      <c r="C13" s="37"/>
      <c r="D13" s="37"/>
      <c r="E13" s="37"/>
      <c r="K13" s="1"/>
      <c r="L13" s="1"/>
      <c r="M13" s="1"/>
      <c r="N13" s="1"/>
      <c r="O13" s="1"/>
      <c r="P13" s="1"/>
      <c r="Q13" s="1"/>
      <c r="R13" s="1"/>
      <c r="S13" s="1"/>
      <c r="T13" s="1"/>
      <c r="U13" s="1"/>
      <c r="V13" s="1"/>
      <c r="W13" s="1"/>
      <c r="X13" s="1"/>
      <c r="Y13" s="1"/>
    </row>
    <row r="14" spans="2:26" s="38" customFormat="1" ht="14.25" x14ac:dyDescent="0.2">
      <c r="B14" s="72"/>
      <c r="C14" s="39"/>
      <c r="D14" s="39"/>
      <c r="E14" s="39"/>
    </row>
    <row r="15" spans="2:26" ht="99.75" x14ac:dyDescent="0.2">
      <c r="B15" s="73" t="s">
        <v>361</v>
      </c>
      <c r="C15" s="40"/>
      <c r="D15" s="40"/>
      <c r="E15" s="40"/>
    </row>
    <row r="16" spans="2:26" ht="14.25" x14ac:dyDescent="0.2">
      <c r="B16" s="73"/>
      <c r="C16" s="40"/>
      <c r="D16" s="40"/>
      <c r="E16" s="40"/>
    </row>
    <row r="17" spans="2:10" s="42" customFormat="1" ht="42.75" x14ac:dyDescent="0.2">
      <c r="B17" s="74" t="s">
        <v>362</v>
      </c>
      <c r="C17" s="41"/>
      <c r="D17" s="41"/>
      <c r="E17" s="41"/>
      <c r="F17" s="45"/>
      <c r="G17" s="45"/>
      <c r="H17" s="45"/>
      <c r="I17" s="45"/>
      <c r="J17" s="45"/>
    </row>
    <row r="18" spans="2:10" s="42" customFormat="1" ht="14.25" x14ac:dyDescent="0.2">
      <c r="B18" s="74"/>
      <c r="C18" s="41"/>
      <c r="D18" s="41"/>
      <c r="E18" s="41"/>
      <c r="F18" s="45"/>
      <c r="G18" s="45"/>
      <c r="H18" s="45"/>
      <c r="I18" s="45"/>
      <c r="J18" s="45"/>
    </row>
    <row r="19" spans="2:10" s="1" customFormat="1" ht="171.75" thickBot="1" x14ac:dyDescent="0.25">
      <c r="B19" s="75" t="s">
        <v>280</v>
      </c>
      <c r="C19" s="41"/>
      <c r="D19" s="41"/>
      <c r="E19" s="41"/>
    </row>
    <row r="20" spans="2:10" ht="13.5" thickTop="1" x14ac:dyDescent="0.2">
      <c r="B20" s="436"/>
      <c r="C20" s="436"/>
      <c r="D20" s="436"/>
      <c r="E20" s="43"/>
    </row>
    <row r="21" spans="2:10" x14ac:dyDescent="0.2">
      <c r="B21" s="437"/>
      <c r="C21" s="437"/>
      <c r="D21" s="437"/>
      <c r="E21" s="44"/>
    </row>
    <row r="31" spans="2:10" x14ac:dyDescent="0.2">
      <c r="B31" s="1"/>
    </row>
    <row r="32" spans="2:10" x14ac:dyDescent="0.2">
      <c r="B32" s="1"/>
    </row>
    <row r="33" spans="2:2" x14ac:dyDescent="0.2">
      <c r="B33" s="1"/>
    </row>
    <row r="34" spans="2:2" x14ac:dyDescent="0.2">
      <c r="B34" s="1"/>
    </row>
  </sheetData>
  <mergeCells count="2">
    <mergeCell ref="B20:D20"/>
    <mergeCell ref="B21:D21"/>
  </mergeCells>
  <hyperlinks>
    <hyperlink ref="B15:E15" r:id="rId1" display="http://www.doe.mass.edu/grants/edgrants.html"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M31"/>
  <sheetViews>
    <sheetView zoomScaleNormal="100" workbookViewId="0"/>
  </sheetViews>
  <sheetFormatPr defaultColWidth="9.140625" defaultRowHeight="12.75" x14ac:dyDescent="0.2"/>
  <cols>
    <col min="1" max="1" width="5.85546875" style="36" customWidth="1"/>
    <col min="2" max="2" width="13.85546875" style="36" customWidth="1"/>
    <col min="3" max="3" width="2.140625" style="36" customWidth="1"/>
    <col min="4" max="4" width="13.42578125" style="36" customWidth="1"/>
    <col min="5" max="5" width="2.42578125" style="36" customWidth="1"/>
    <col min="6" max="6" width="15.42578125" style="36" customWidth="1"/>
    <col min="7" max="7" width="1.5703125" style="36" customWidth="1"/>
    <col min="8" max="8" width="12.7109375" style="36" customWidth="1"/>
    <col min="9" max="9" width="1.5703125" style="36" customWidth="1"/>
    <col min="10" max="10" width="0.7109375" style="36" customWidth="1"/>
    <col min="11" max="11" width="1.7109375" style="36" customWidth="1"/>
    <col min="12" max="12" width="8.7109375" style="36" customWidth="1"/>
    <col min="13" max="13" width="5.85546875" style="36" customWidth="1"/>
    <col min="14" max="14" width="17" style="36" customWidth="1"/>
    <col min="15" max="15" width="10" style="36" customWidth="1"/>
    <col min="16" max="16" width="7.85546875" style="36" customWidth="1"/>
    <col min="17" max="16384" width="9.140625" style="36"/>
  </cols>
  <sheetData>
    <row r="1" spans="2:17" ht="20.100000000000001" customHeight="1" x14ac:dyDescent="0.2"/>
    <row r="2" spans="2:17" s="46" customFormat="1" ht="15.75" x14ac:dyDescent="0.25">
      <c r="B2" s="483" t="s">
        <v>145</v>
      </c>
      <c r="C2" s="483"/>
      <c r="D2" s="483"/>
      <c r="E2" s="483"/>
      <c r="F2" s="483"/>
      <c r="G2" s="483"/>
      <c r="H2" s="483"/>
      <c r="I2" s="483"/>
      <c r="J2" s="483"/>
      <c r="K2" s="483"/>
      <c r="L2" s="483"/>
      <c r="M2" s="483"/>
      <c r="N2" s="483"/>
      <c r="O2" s="483"/>
      <c r="P2" s="483"/>
    </row>
    <row r="3" spans="2:17" s="46" customFormat="1" ht="15.75" x14ac:dyDescent="0.25">
      <c r="B3" s="484" t="s">
        <v>85</v>
      </c>
      <c r="C3" s="484"/>
      <c r="D3" s="484"/>
      <c r="E3" s="484"/>
      <c r="F3" s="484"/>
      <c r="G3" s="484"/>
      <c r="H3" s="484"/>
      <c r="I3" s="484"/>
      <c r="J3" s="484"/>
      <c r="K3" s="484"/>
      <c r="L3" s="484"/>
      <c r="M3" s="484"/>
      <c r="N3" s="484"/>
      <c r="O3" s="484"/>
      <c r="P3" s="484"/>
    </row>
    <row r="4" spans="2:17" ht="22.5" customHeight="1" x14ac:dyDescent="0.25">
      <c r="B4" s="117" t="s">
        <v>86</v>
      </c>
    </row>
    <row r="5" spans="2:17" s="123" customFormat="1" ht="24" customHeight="1" x14ac:dyDescent="0.2">
      <c r="B5" s="118" t="s">
        <v>180</v>
      </c>
      <c r="C5" s="119"/>
      <c r="D5" s="120" t="s">
        <v>181</v>
      </c>
      <c r="E5" s="119"/>
      <c r="F5" s="121"/>
      <c r="G5" s="121"/>
      <c r="H5" s="164">
        <v>1</v>
      </c>
      <c r="I5" s="119"/>
      <c r="J5" s="122"/>
      <c r="K5" s="119"/>
      <c r="L5" s="119"/>
      <c r="M5" s="486" t="s">
        <v>275</v>
      </c>
      <c r="N5" s="486"/>
      <c r="O5" s="497" t="str">
        <f>IFERROR(LEFT(VLOOKUP($H$5,newList,2,FALSE),4),"")</f>
        <v xml:space="preserve"> </v>
      </c>
      <c r="P5" s="498"/>
    </row>
    <row r="6" spans="2:17" s="46" customFormat="1" ht="21" customHeight="1" x14ac:dyDescent="0.2">
      <c r="B6" s="124" t="s">
        <v>148</v>
      </c>
      <c r="C6" s="125"/>
      <c r="D6" s="125"/>
      <c r="E6" s="125"/>
      <c r="F6" s="485"/>
      <c r="G6" s="485"/>
      <c r="H6" s="485"/>
      <c r="I6" s="487"/>
      <c r="J6" s="487"/>
      <c r="K6" s="487"/>
      <c r="L6" s="487"/>
      <c r="M6" s="487"/>
      <c r="N6" s="494"/>
      <c r="O6" s="495"/>
      <c r="P6" s="496"/>
    </row>
    <row r="7" spans="2:17" s="46" customFormat="1" ht="10.5" customHeight="1" x14ac:dyDescent="0.2">
      <c r="B7" s="124"/>
      <c r="C7" s="125"/>
      <c r="D7" s="125"/>
      <c r="E7" s="126"/>
      <c r="F7" s="127"/>
      <c r="G7" s="125"/>
      <c r="H7" s="125"/>
      <c r="I7" s="125"/>
      <c r="J7" s="125"/>
      <c r="K7" s="125"/>
      <c r="L7" s="128"/>
      <c r="M7" s="125"/>
      <c r="N7" s="125"/>
      <c r="O7" s="125"/>
      <c r="P7" s="129"/>
    </row>
    <row r="8" spans="2:17" s="46" customFormat="1" ht="16.5" customHeight="1" x14ac:dyDescent="0.2">
      <c r="B8" s="130" t="s">
        <v>182</v>
      </c>
      <c r="C8" s="131"/>
      <c r="D8" s="131"/>
      <c r="E8" s="131"/>
      <c r="F8" s="505"/>
      <c r="G8" s="505"/>
      <c r="H8" s="505"/>
      <c r="I8" s="131"/>
      <c r="J8" s="131"/>
      <c r="K8" s="131"/>
      <c r="L8" s="132"/>
      <c r="M8" s="131"/>
      <c r="N8" s="131"/>
      <c r="O8" s="131"/>
      <c r="P8" s="133"/>
    </row>
    <row r="9" spans="2:17" s="46" customFormat="1" ht="4.5" customHeight="1" x14ac:dyDescent="0.2">
      <c r="B9" s="134"/>
      <c r="C9" s="131"/>
      <c r="D9" s="131"/>
      <c r="E9" s="131"/>
      <c r="F9" s="135"/>
      <c r="G9" s="136"/>
      <c r="H9" s="131"/>
      <c r="I9" s="131"/>
      <c r="J9" s="131"/>
      <c r="K9" s="131"/>
      <c r="L9" s="132"/>
      <c r="M9" s="131"/>
      <c r="N9" s="131"/>
      <c r="O9" s="131"/>
      <c r="P9" s="137"/>
    </row>
    <row r="10" spans="2:17" ht="13.5" customHeight="1" thickBot="1" x14ac:dyDescent="0.3">
      <c r="B10" s="138"/>
      <c r="G10" s="139"/>
      <c r="L10" s="138"/>
    </row>
    <row r="11" spans="2:17" s="46" customFormat="1" ht="17.25" customHeight="1" thickTop="1" thickBot="1" x14ac:dyDescent="0.3">
      <c r="B11" s="501" t="s">
        <v>183</v>
      </c>
      <c r="C11" s="502"/>
      <c r="D11" s="502"/>
      <c r="E11" s="502"/>
      <c r="F11" s="502"/>
      <c r="G11" s="502"/>
      <c r="H11" s="502"/>
      <c r="I11" s="502"/>
      <c r="J11" s="502"/>
      <c r="K11" s="502"/>
      <c r="L11" s="502"/>
      <c r="M11" s="502"/>
      <c r="N11" s="502"/>
      <c r="O11" s="503"/>
      <c r="P11" s="504"/>
    </row>
    <row r="12" spans="2:17" s="46" customFormat="1" ht="13.5" thickTop="1" x14ac:dyDescent="0.2">
      <c r="B12" s="508" t="s">
        <v>108</v>
      </c>
      <c r="C12" s="509"/>
      <c r="D12" s="510"/>
      <c r="E12" s="506" t="s">
        <v>109</v>
      </c>
      <c r="F12" s="507"/>
      <c r="G12" s="507"/>
      <c r="H12" s="507"/>
      <c r="I12" s="512"/>
      <c r="J12" s="506" t="s">
        <v>87</v>
      </c>
      <c r="K12" s="507"/>
      <c r="L12" s="507"/>
      <c r="M12" s="507"/>
      <c r="N12" s="507"/>
      <c r="O12" s="513" t="s">
        <v>264</v>
      </c>
      <c r="P12" s="514"/>
    </row>
    <row r="13" spans="2:17" s="46" customFormat="1" ht="22.5" customHeight="1" x14ac:dyDescent="0.2">
      <c r="B13" s="491"/>
      <c r="C13" s="492"/>
      <c r="D13" s="493"/>
      <c r="E13" s="488"/>
      <c r="F13" s="489"/>
      <c r="G13" s="489"/>
      <c r="H13" s="489"/>
      <c r="I13" s="490"/>
      <c r="J13" s="499" t="s">
        <v>88</v>
      </c>
      <c r="K13" s="500"/>
      <c r="L13" s="511"/>
      <c r="M13" s="499" t="s">
        <v>89</v>
      </c>
      <c r="N13" s="500"/>
      <c r="O13" s="515"/>
      <c r="P13" s="516"/>
    </row>
    <row r="14" spans="2:17" s="46" customFormat="1" ht="36" customHeight="1" x14ac:dyDescent="0.2">
      <c r="B14" s="463" t="s">
        <v>470</v>
      </c>
      <c r="C14" s="464"/>
      <c r="D14" s="465"/>
      <c r="E14" s="466" t="s">
        <v>468</v>
      </c>
      <c r="F14" s="467"/>
      <c r="G14" s="467"/>
      <c r="H14" s="467"/>
      <c r="I14" s="468"/>
      <c r="J14" s="453" t="s">
        <v>263</v>
      </c>
      <c r="K14" s="454"/>
      <c r="L14" s="455"/>
      <c r="M14" s="469">
        <v>44804</v>
      </c>
      <c r="N14" s="470"/>
      <c r="O14" s="471">
        <f>IFERROR(VLOOKUP($H$5,newList,4,FALSE),"")</f>
        <v>0</v>
      </c>
      <c r="P14" s="472"/>
      <c r="Q14" s="140"/>
    </row>
    <row r="15" spans="2:17" s="46" customFormat="1" ht="36" customHeight="1" thickBot="1" x14ac:dyDescent="0.25">
      <c r="B15" s="473" t="s">
        <v>469</v>
      </c>
      <c r="C15" s="474"/>
      <c r="D15" s="475"/>
      <c r="E15" s="466" t="s">
        <v>468</v>
      </c>
      <c r="F15" s="467"/>
      <c r="G15" s="467"/>
      <c r="H15" s="467"/>
      <c r="I15" s="468"/>
      <c r="J15" s="456"/>
      <c r="K15" s="457"/>
      <c r="L15" s="458"/>
      <c r="M15" s="476">
        <v>44742</v>
      </c>
      <c r="N15" s="477"/>
      <c r="O15" s="471">
        <f>IFERROR(VLOOKUP($H$5,newList,5,FALSE),"")</f>
        <v>0</v>
      </c>
      <c r="P15" s="478"/>
    </row>
    <row r="16" spans="2:17" s="46" customFormat="1" ht="40.5" customHeight="1" thickTop="1" thickBot="1" x14ac:dyDescent="0.25">
      <c r="B16" s="141"/>
      <c r="C16" s="142"/>
      <c r="D16" s="459" t="s">
        <v>466</v>
      </c>
      <c r="E16" s="460"/>
      <c r="F16" s="460"/>
      <c r="G16" s="460"/>
      <c r="H16" s="460"/>
      <c r="I16" s="460"/>
      <c r="J16" s="460"/>
      <c r="K16" s="460"/>
      <c r="L16" s="460"/>
      <c r="M16" s="460"/>
      <c r="N16" s="460"/>
      <c r="O16" s="461">
        <f>IF(ISERROR(O14+O15),"",O14+O15)</f>
        <v>0</v>
      </c>
      <c r="P16" s="461"/>
    </row>
    <row r="17" spans="1:39" s="46" customFormat="1" ht="52.5" customHeight="1" thickTop="1" thickBot="1" x14ac:dyDescent="0.25">
      <c r="B17" s="479" t="s">
        <v>65</v>
      </c>
      <c r="C17" s="480"/>
      <c r="D17" s="480"/>
      <c r="E17" s="480"/>
      <c r="F17" s="480"/>
      <c r="G17" s="480"/>
      <c r="H17" s="480"/>
      <c r="I17" s="480"/>
      <c r="J17" s="480"/>
      <c r="K17" s="480"/>
      <c r="L17" s="480"/>
      <c r="M17" s="480"/>
      <c r="N17" s="480"/>
      <c r="O17" s="481"/>
      <c r="P17" s="482"/>
    </row>
    <row r="18" spans="1:39" ht="30" hidden="1" customHeight="1" thickTop="1" thickBot="1" x14ac:dyDescent="0.25">
      <c r="A18" s="143"/>
      <c r="B18" s="450" t="s">
        <v>467</v>
      </c>
      <c r="C18" s="451"/>
      <c r="D18" s="451"/>
      <c r="E18" s="451"/>
      <c r="F18" s="451"/>
      <c r="G18" s="451"/>
      <c r="H18" s="451"/>
      <c r="I18" s="451"/>
      <c r="J18" s="451"/>
      <c r="K18" s="451"/>
      <c r="L18" s="451"/>
      <c r="M18" s="451"/>
      <c r="N18" s="451"/>
      <c r="O18" s="451"/>
      <c r="P18" s="452"/>
      <c r="Q18" s="144"/>
      <c r="R18" s="144"/>
      <c r="S18" s="144"/>
      <c r="T18" s="144"/>
      <c r="U18" s="144"/>
      <c r="V18" s="144"/>
      <c r="W18" s="144"/>
      <c r="X18" s="144"/>
      <c r="Y18" s="144"/>
      <c r="Z18" s="143"/>
      <c r="AA18" s="143"/>
      <c r="AB18" s="143"/>
      <c r="AC18" s="143"/>
      <c r="AD18" s="143"/>
      <c r="AE18" s="143"/>
      <c r="AF18" s="143"/>
      <c r="AG18" s="143"/>
      <c r="AH18" s="143"/>
      <c r="AI18" s="143"/>
      <c r="AJ18" s="143"/>
      <c r="AK18" s="143"/>
      <c r="AL18" s="143"/>
      <c r="AM18" s="143"/>
    </row>
    <row r="19" spans="1:39" ht="22.5" customHeight="1" thickTop="1" thickBot="1" x14ac:dyDescent="0.25">
      <c r="A19" s="143"/>
      <c r="B19" s="145"/>
      <c r="C19" s="145"/>
      <c r="D19" s="145"/>
      <c r="E19" s="145"/>
      <c r="F19" s="145"/>
      <c r="G19" s="145"/>
      <c r="H19" s="145"/>
      <c r="I19" s="145"/>
      <c r="J19" s="145"/>
      <c r="K19" s="145"/>
      <c r="L19" s="145"/>
      <c r="M19" s="145"/>
      <c r="N19" s="145"/>
      <c r="O19" s="145"/>
      <c r="P19" s="145"/>
      <c r="Q19" s="144"/>
      <c r="R19" s="144"/>
      <c r="S19" s="144"/>
      <c r="T19" s="144"/>
      <c r="U19" s="144"/>
      <c r="V19" s="144"/>
      <c r="W19" s="144"/>
      <c r="X19" s="144"/>
      <c r="Y19" s="144"/>
      <c r="Z19" s="143"/>
      <c r="AA19" s="143"/>
      <c r="AB19" s="143"/>
      <c r="AC19" s="143"/>
      <c r="AD19" s="143"/>
      <c r="AE19" s="143"/>
      <c r="AF19" s="143"/>
      <c r="AG19" s="143"/>
      <c r="AH19" s="143"/>
      <c r="AI19" s="143"/>
      <c r="AJ19" s="143"/>
      <c r="AK19" s="143"/>
      <c r="AL19" s="143"/>
      <c r="AM19" s="143"/>
    </row>
    <row r="20" spans="1:39" ht="29.25" customHeight="1" thickTop="1" x14ac:dyDescent="0.2">
      <c r="A20" s="143"/>
      <c r="B20" s="146" t="s">
        <v>281</v>
      </c>
      <c r="C20" s="147"/>
      <c r="D20" s="147"/>
      <c r="E20" s="147"/>
      <c r="F20" s="462"/>
      <c r="G20" s="462"/>
      <c r="H20" s="462"/>
      <c r="I20" s="462"/>
      <c r="J20" s="462"/>
      <c r="K20" s="462"/>
      <c r="L20" s="462"/>
      <c r="M20" s="148" t="s">
        <v>185</v>
      </c>
      <c r="N20" s="446"/>
      <c r="O20" s="446"/>
      <c r="P20" s="447"/>
      <c r="Q20" s="144"/>
      <c r="R20" s="144"/>
      <c r="S20" s="144"/>
      <c r="T20" s="144"/>
      <c r="U20" s="144"/>
      <c r="V20" s="144"/>
      <c r="W20" s="144"/>
      <c r="X20" s="144"/>
      <c r="Y20" s="144"/>
      <c r="Z20" s="143"/>
      <c r="AA20" s="143"/>
      <c r="AB20" s="143"/>
      <c r="AC20" s="143"/>
      <c r="AD20" s="143"/>
      <c r="AE20" s="143"/>
      <c r="AF20" s="143"/>
      <c r="AG20" s="143"/>
      <c r="AH20" s="143"/>
      <c r="AI20" s="143"/>
      <c r="AJ20" s="143"/>
      <c r="AK20" s="143"/>
      <c r="AL20" s="143"/>
      <c r="AM20" s="143"/>
    </row>
    <row r="21" spans="1:39" x14ac:dyDescent="0.2">
      <c r="A21" s="143"/>
      <c r="B21" s="149"/>
      <c r="C21" s="150"/>
      <c r="D21" s="150"/>
      <c r="E21" s="150"/>
      <c r="F21" s="435"/>
      <c r="G21" s="435"/>
      <c r="H21" s="435"/>
      <c r="I21" s="435"/>
      <c r="J21" s="151"/>
      <c r="K21" s="150"/>
      <c r="L21" s="150"/>
      <c r="M21" s="152"/>
      <c r="N21" s="150"/>
      <c r="O21" s="150" t="s">
        <v>110</v>
      </c>
      <c r="P21" s="153" t="s">
        <v>110</v>
      </c>
      <c r="Q21" s="144"/>
      <c r="R21" s="144"/>
      <c r="S21" s="144"/>
      <c r="T21" s="144"/>
      <c r="U21" s="144"/>
      <c r="V21" s="144"/>
      <c r="W21" s="144"/>
      <c r="X21" s="144"/>
      <c r="Y21" s="144"/>
      <c r="Z21" s="143"/>
      <c r="AA21" s="143"/>
      <c r="AB21" s="143"/>
      <c r="AC21" s="143"/>
      <c r="AD21" s="143"/>
      <c r="AE21" s="143"/>
      <c r="AF21" s="143"/>
      <c r="AG21" s="143"/>
      <c r="AH21" s="143"/>
      <c r="AI21" s="143"/>
      <c r="AJ21" s="143"/>
      <c r="AK21" s="143"/>
      <c r="AL21" s="143"/>
      <c r="AM21" s="143"/>
    </row>
    <row r="22" spans="1:39" ht="22.5" customHeight="1" x14ac:dyDescent="0.2">
      <c r="A22" s="143"/>
      <c r="B22" s="154" t="s">
        <v>186</v>
      </c>
      <c r="C22" s="155"/>
      <c r="D22" s="155"/>
      <c r="E22" s="155"/>
      <c r="F22" s="442"/>
      <c r="G22" s="442"/>
      <c r="H22" s="442"/>
      <c r="I22" s="442"/>
      <c r="J22" s="442"/>
      <c r="K22" s="442"/>
      <c r="L22" s="442"/>
      <c r="M22" s="156" t="s">
        <v>187</v>
      </c>
      <c r="N22" s="448"/>
      <c r="O22" s="448"/>
      <c r="P22" s="449"/>
      <c r="Q22" s="144"/>
      <c r="R22" s="144"/>
      <c r="S22" s="144"/>
      <c r="T22" s="144"/>
      <c r="U22" s="144"/>
      <c r="V22" s="144"/>
      <c r="W22" s="144"/>
      <c r="X22" s="144"/>
      <c r="Y22" s="144"/>
      <c r="Z22" s="143"/>
      <c r="AA22" s="143"/>
      <c r="AB22" s="143"/>
      <c r="AC22" s="143"/>
      <c r="AD22" s="143"/>
      <c r="AE22" s="143"/>
      <c r="AF22" s="143"/>
      <c r="AG22" s="143"/>
      <c r="AH22" s="143"/>
      <c r="AI22" s="143"/>
      <c r="AJ22" s="143"/>
      <c r="AK22" s="143"/>
      <c r="AL22" s="143"/>
      <c r="AM22" s="143"/>
    </row>
    <row r="23" spans="1:39" ht="5.0999999999999996" customHeight="1" thickBot="1" x14ac:dyDescent="0.25">
      <c r="A23" s="143"/>
      <c r="B23" s="157"/>
      <c r="C23" s="158"/>
      <c r="D23" s="158"/>
      <c r="E23" s="158"/>
      <c r="F23" s="159" t="s">
        <v>110</v>
      </c>
      <c r="G23" s="159"/>
      <c r="H23" s="159"/>
      <c r="I23" s="159"/>
      <c r="J23" s="159"/>
      <c r="K23" s="159"/>
      <c r="L23" s="159"/>
      <c r="M23" s="160"/>
      <c r="N23" s="159"/>
      <c r="O23" s="444" t="s">
        <v>110</v>
      </c>
      <c r="P23" s="445"/>
      <c r="Q23" s="144"/>
      <c r="R23" s="144"/>
      <c r="S23" s="144"/>
      <c r="T23" s="144"/>
      <c r="U23" s="144"/>
      <c r="V23" s="144"/>
      <c r="W23" s="144"/>
      <c r="X23" s="144"/>
      <c r="Y23" s="144"/>
      <c r="Z23" s="143"/>
      <c r="AA23" s="143"/>
      <c r="AB23" s="143"/>
      <c r="AC23" s="143"/>
      <c r="AD23" s="143"/>
      <c r="AE23" s="143"/>
      <c r="AF23" s="143"/>
      <c r="AG23" s="143"/>
      <c r="AH23" s="143"/>
      <c r="AI23" s="143"/>
      <c r="AJ23" s="143"/>
      <c r="AK23" s="143"/>
      <c r="AL23" s="143"/>
      <c r="AM23" s="143"/>
    </row>
    <row r="24" spans="1:39" ht="1.5" customHeight="1" thickTop="1" x14ac:dyDescent="0.2">
      <c r="A24" s="143"/>
      <c r="B24" s="438"/>
      <c r="C24" s="439"/>
      <c r="D24" s="439"/>
      <c r="E24" s="439"/>
      <c r="F24" s="439"/>
      <c r="G24" s="439"/>
      <c r="H24" s="439"/>
      <c r="I24" s="439"/>
      <c r="J24" s="439"/>
      <c r="K24" s="439"/>
      <c r="L24" s="439"/>
      <c r="M24" s="439"/>
      <c r="N24" s="439"/>
      <c r="O24" s="439"/>
      <c r="P24" s="440"/>
      <c r="Q24" s="144"/>
      <c r="R24" s="144"/>
      <c r="S24" s="144"/>
      <c r="T24" s="144"/>
      <c r="U24" s="144"/>
      <c r="V24" s="144"/>
      <c r="W24" s="144"/>
      <c r="X24" s="144"/>
      <c r="Y24" s="144"/>
      <c r="Z24" s="143"/>
      <c r="AA24" s="143"/>
      <c r="AB24" s="143"/>
      <c r="AC24" s="143"/>
      <c r="AD24" s="143"/>
      <c r="AE24" s="143"/>
      <c r="AF24" s="143"/>
      <c r="AG24" s="143"/>
      <c r="AH24" s="143"/>
      <c r="AI24" s="143"/>
      <c r="AJ24" s="143"/>
      <c r="AK24" s="143"/>
      <c r="AL24" s="143"/>
      <c r="AM24" s="143"/>
    </row>
    <row r="25" spans="1:39" ht="8.25" customHeight="1" x14ac:dyDescent="0.2">
      <c r="A25" s="143"/>
      <c r="B25" s="161"/>
      <c r="C25" s="161"/>
      <c r="D25" s="161"/>
      <c r="E25" s="161"/>
      <c r="F25" s="161"/>
      <c r="G25" s="161"/>
      <c r="H25" s="161"/>
      <c r="I25" s="161"/>
      <c r="J25" s="161"/>
      <c r="K25" s="161"/>
      <c r="L25" s="161"/>
      <c r="M25" s="161"/>
      <c r="N25" s="161"/>
      <c r="O25" s="161"/>
      <c r="P25" s="161"/>
      <c r="Q25" s="144"/>
      <c r="R25" s="144"/>
      <c r="S25" s="144"/>
      <c r="T25" s="144"/>
      <c r="U25" s="144"/>
      <c r="V25" s="144"/>
      <c r="W25" s="144"/>
      <c r="X25" s="144"/>
      <c r="Y25" s="144"/>
      <c r="Z25" s="143"/>
      <c r="AA25" s="143"/>
      <c r="AB25" s="143"/>
      <c r="AC25" s="143"/>
      <c r="AD25" s="143"/>
      <c r="AE25" s="143"/>
      <c r="AF25" s="143"/>
      <c r="AG25" s="143"/>
      <c r="AH25" s="143"/>
      <c r="AI25" s="143"/>
      <c r="AJ25" s="143"/>
      <c r="AK25" s="143"/>
      <c r="AL25" s="143"/>
      <c r="AM25" s="143"/>
    </row>
    <row r="26" spans="1:39" ht="5.25" customHeight="1" x14ac:dyDescent="0.2">
      <c r="A26" s="143"/>
      <c r="B26" s="162"/>
      <c r="C26" s="162"/>
      <c r="D26" s="162"/>
      <c r="E26" s="162"/>
      <c r="F26" s="162"/>
      <c r="G26" s="162"/>
      <c r="H26" s="162"/>
      <c r="I26" s="162"/>
      <c r="J26" s="162"/>
      <c r="K26" s="162"/>
      <c r="L26" s="162"/>
      <c r="M26" s="162"/>
      <c r="N26" s="162"/>
      <c r="O26" s="162"/>
      <c r="P26" s="162"/>
      <c r="Q26" s="144"/>
      <c r="R26" s="144"/>
      <c r="S26" s="144"/>
      <c r="T26" s="144"/>
      <c r="U26" s="144"/>
      <c r="V26" s="144"/>
      <c r="W26" s="144"/>
      <c r="X26" s="144"/>
      <c r="Y26" s="144"/>
      <c r="Z26" s="143"/>
      <c r="AA26" s="143"/>
      <c r="AB26" s="143"/>
      <c r="AC26" s="143"/>
      <c r="AD26" s="143"/>
      <c r="AE26" s="143"/>
      <c r="AF26" s="143"/>
      <c r="AG26" s="143"/>
      <c r="AH26" s="143"/>
      <c r="AI26" s="143"/>
      <c r="AJ26" s="143"/>
      <c r="AK26" s="143"/>
      <c r="AL26" s="143"/>
      <c r="AM26" s="143"/>
    </row>
    <row r="27" spans="1:39" ht="15" customHeight="1" x14ac:dyDescent="0.25">
      <c r="A27" s="143"/>
      <c r="B27" s="443"/>
      <c r="C27" s="443"/>
      <c r="D27" s="443"/>
      <c r="E27" s="443"/>
      <c r="F27" s="443"/>
      <c r="G27" s="443"/>
      <c r="H27" s="443"/>
      <c r="I27" s="443"/>
      <c r="J27" s="443"/>
      <c r="K27" s="443"/>
      <c r="L27" s="443"/>
      <c r="M27" s="443"/>
      <c r="N27" s="443"/>
      <c r="O27" s="443"/>
      <c r="P27" s="443"/>
      <c r="Q27" s="144"/>
      <c r="R27" s="144"/>
      <c r="S27" s="144"/>
      <c r="T27" s="144"/>
      <c r="U27" s="144"/>
      <c r="V27" s="144"/>
      <c r="W27" s="144"/>
      <c r="X27" s="144"/>
      <c r="Y27" s="144"/>
      <c r="Z27" s="143"/>
      <c r="AA27" s="143"/>
      <c r="AB27" s="143"/>
      <c r="AC27" s="143"/>
      <c r="AD27" s="143"/>
      <c r="AE27" s="143"/>
      <c r="AF27" s="143"/>
      <c r="AG27" s="143"/>
      <c r="AH27" s="143"/>
      <c r="AI27" s="143"/>
      <c r="AJ27" s="143"/>
      <c r="AK27" s="143"/>
      <c r="AL27" s="143"/>
      <c r="AM27" s="143"/>
    </row>
    <row r="28" spans="1:39" ht="25.5" customHeight="1" x14ac:dyDescent="0.2">
      <c r="A28" s="143"/>
      <c r="B28" s="441"/>
      <c r="C28" s="441"/>
      <c r="D28" s="441"/>
      <c r="E28" s="441"/>
      <c r="F28" s="441"/>
      <c r="G28" s="441"/>
      <c r="H28" s="441"/>
      <c r="I28" s="441"/>
      <c r="J28" s="441"/>
      <c r="K28" s="441"/>
      <c r="L28" s="441"/>
      <c r="M28" s="441"/>
      <c r="N28" s="441"/>
      <c r="O28" s="441"/>
      <c r="P28" s="441"/>
      <c r="Q28" s="144"/>
      <c r="R28" s="144"/>
      <c r="S28" s="144"/>
      <c r="T28" s="144"/>
      <c r="U28" s="144"/>
      <c r="V28" s="144"/>
      <c r="W28" s="144"/>
      <c r="X28" s="144"/>
      <c r="Y28" s="144"/>
      <c r="Z28" s="143"/>
      <c r="AA28" s="143"/>
      <c r="AB28" s="143"/>
      <c r="AC28" s="143"/>
      <c r="AD28" s="143"/>
      <c r="AE28" s="143"/>
      <c r="AF28" s="143"/>
      <c r="AG28" s="143"/>
      <c r="AH28" s="143"/>
      <c r="AI28" s="143"/>
      <c r="AJ28" s="143"/>
      <c r="AK28" s="143"/>
      <c r="AL28" s="143"/>
      <c r="AM28" s="143"/>
    </row>
    <row r="29" spans="1:39" ht="22.5" customHeight="1" x14ac:dyDescent="0.2">
      <c r="A29" s="143"/>
      <c r="B29" s="441"/>
      <c r="C29" s="441"/>
      <c r="D29" s="441"/>
      <c r="E29" s="441"/>
      <c r="F29" s="441"/>
      <c r="G29" s="441"/>
      <c r="H29" s="441"/>
      <c r="I29" s="441"/>
      <c r="J29" s="441"/>
      <c r="K29" s="441"/>
      <c r="L29" s="441"/>
      <c r="M29" s="441"/>
      <c r="N29" s="441"/>
      <c r="O29" s="441"/>
      <c r="P29" s="441"/>
      <c r="Q29" s="144"/>
      <c r="R29" s="144"/>
      <c r="S29" s="144"/>
      <c r="T29" s="144"/>
      <c r="U29" s="144"/>
      <c r="V29" s="144"/>
      <c r="W29" s="144"/>
      <c r="X29" s="144"/>
      <c r="Y29" s="144"/>
      <c r="Z29" s="143"/>
      <c r="AA29" s="143"/>
      <c r="AB29" s="143"/>
      <c r="AC29" s="143"/>
      <c r="AD29" s="143"/>
      <c r="AE29" s="143"/>
      <c r="AF29" s="143"/>
      <c r="AG29" s="143"/>
      <c r="AH29" s="143"/>
      <c r="AI29" s="143"/>
      <c r="AJ29" s="143"/>
      <c r="AK29" s="143"/>
      <c r="AL29" s="143"/>
      <c r="AM29" s="143"/>
    </row>
    <row r="30" spans="1:39" ht="23.25" customHeight="1" x14ac:dyDescent="0.2">
      <c r="A30" s="143"/>
      <c r="B30" s="163"/>
      <c r="C30" s="163"/>
      <c r="D30" s="163"/>
      <c r="E30" s="163"/>
      <c r="F30" s="163"/>
      <c r="G30" s="163"/>
      <c r="H30" s="163"/>
      <c r="I30" s="163"/>
      <c r="J30" s="163"/>
      <c r="K30" s="163"/>
      <c r="L30" s="163"/>
      <c r="M30" s="163"/>
      <c r="N30" s="163"/>
      <c r="O30" s="163"/>
      <c r="P30" s="163"/>
      <c r="Q30" s="144"/>
      <c r="R30" s="144"/>
      <c r="S30" s="144"/>
      <c r="T30" s="144"/>
      <c r="U30" s="144"/>
      <c r="V30" s="144"/>
      <c r="W30" s="144"/>
      <c r="X30" s="144"/>
      <c r="Y30" s="144"/>
      <c r="Z30" s="143"/>
      <c r="AA30" s="143"/>
      <c r="AB30" s="143"/>
      <c r="AC30" s="143"/>
      <c r="AD30" s="143"/>
      <c r="AE30" s="143"/>
      <c r="AF30" s="143"/>
      <c r="AG30" s="143"/>
      <c r="AH30" s="143"/>
      <c r="AI30" s="143"/>
      <c r="AJ30" s="143"/>
      <c r="AK30" s="143"/>
      <c r="AL30" s="143"/>
      <c r="AM30" s="143"/>
    </row>
    <row r="31" spans="1:39" ht="13.5" customHeight="1" x14ac:dyDescent="0.2">
      <c r="A31" s="143"/>
      <c r="B31" s="163"/>
      <c r="C31" s="163"/>
      <c r="D31" s="163"/>
      <c r="E31" s="163"/>
      <c r="F31" s="163"/>
      <c r="G31" s="163"/>
      <c r="H31" s="163"/>
      <c r="I31" s="163"/>
      <c r="J31" s="163"/>
      <c r="K31" s="163"/>
      <c r="L31" s="163"/>
      <c r="M31" s="163"/>
      <c r="N31" s="163"/>
      <c r="O31" s="163"/>
      <c r="P31" s="163"/>
      <c r="Q31" s="144"/>
      <c r="R31" s="144"/>
      <c r="S31" s="144"/>
      <c r="T31" s="144"/>
      <c r="U31" s="144"/>
      <c r="V31" s="144"/>
      <c r="W31" s="144"/>
      <c r="X31" s="144"/>
      <c r="Y31" s="144"/>
      <c r="Z31" s="143"/>
      <c r="AA31" s="143"/>
      <c r="AB31" s="143"/>
      <c r="AC31" s="143"/>
      <c r="AD31" s="143"/>
      <c r="AE31" s="143"/>
      <c r="AF31" s="143"/>
      <c r="AG31" s="143"/>
      <c r="AH31" s="143"/>
      <c r="AI31" s="143"/>
      <c r="AJ31" s="143"/>
      <c r="AK31" s="143"/>
      <c r="AL31" s="143"/>
      <c r="AM31" s="143"/>
    </row>
  </sheetData>
  <dataConsolidate/>
  <mergeCells count="39">
    <mergeCell ref="E13:I13"/>
    <mergeCell ref="B13:D13"/>
    <mergeCell ref="N6:P6"/>
    <mergeCell ref="O5:P5"/>
    <mergeCell ref="M13:N13"/>
    <mergeCell ref="B11:P11"/>
    <mergeCell ref="F8:H8"/>
    <mergeCell ref="J12:N12"/>
    <mergeCell ref="B12:D12"/>
    <mergeCell ref="J13:L13"/>
    <mergeCell ref="E12:I12"/>
    <mergeCell ref="O12:P13"/>
    <mergeCell ref="B2:P2"/>
    <mergeCell ref="B3:P3"/>
    <mergeCell ref="F6:H6"/>
    <mergeCell ref="M5:N5"/>
    <mergeCell ref="I6:M6"/>
    <mergeCell ref="N20:P20"/>
    <mergeCell ref="N22:P22"/>
    <mergeCell ref="B18:P18"/>
    <mergeCell ref="J14:L15"/>
    <mergeCell ref="D16:N16"/>
    <mergeCell ref="O16:P16"/>
    <mergeCell ref="F20:L20"/>
    <mergeCell ref="B14:D14"/>
    <mergeCell ref="E14:I14"/>
    <mergeCell ref="M14:N14"/>
    <mergeCell ref="O14:P14"/>
    <mergeCell ref="B15:D15"/>
    <mergeCell ref="E15:I15"/>
    <mergeCell ref="M15:N15"/>
    <mergeCell ref="O15:P15"/>
    <mergeCell ref="B17:P17"/>
    <mergeCell ref="B24:P24"/>
    <mergeCell ref="B29:P29"/>
    <mergeCell ref="F22:L22"/>
    <mergeCell ref="B28:P28"/>
    <mergeCell ref="B27:P27"/>
    <mergeCell ref="O23:P23"/>
  </mergeCells>
  <phoneticPr fontId="0" type="noConversion"/>
  <printOptions horizontalCentered="1" verticalCentered="1"/>
  <pageMargins left="0.25" right="0.25" top="0.25" bottom="0.25" header="0.3" footer="0.3"/>
  <pageSetup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ltText="District Drop Down List">
                <anchor moveWithCells="1">
                  <from>
                    <xdr:col>4</xdr:col>
                    <xdr:colOff>123825</xdr:colOff>
                    <xdr:row>4</xdr:row>
                    <xdr:rowOff>38100</xdr:rowOff>
                  </from>
                  <to>
                    <xdr:col>11</xdr:col>
                    <xdr:colOff>390525</xdr:colOff>
                    <xdr:row>4</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144"/>
  <sheetViews>
    <sheetView topLeftCell="B1" workbookViewId="0">
      <selection activeCell="D47" sqref="D47"/>
    </sheetView>
  </sheetViews>
  <sheetFormatPr defaultColWidth="37.85546875" defaultRowHeight="12.75" x14ac:dyDescent="0.2"/>
  <cols>
    <col min="1" max="1" width="3.85546875" style="48" hidden="1" customWidth="1"/>
    <col min="2" max="2" width="2.42578125" style="48" customWidth="1"/>
    <col min="3" max="3" width="12.85546875" style="49" customWidth="1"/>
    <col min="4" max="4" width="37.42578125" style="49" customWidth="1"/>
    <col min="5" max="5" width="14.7109375" style="50" customWidth="1"/>
    <col min="6" max="6" width="11.85546875" style="50" customWidth="1"/>
    <col min="7" max="9" width="13.28515625" style="50" customWidth="1"/>
    <col min="10" max="10" width="14.140625" style="48" customWidth="1"/>
    <col min="11" max="12" width="8.85546875" style="98" customWidth="1"/>
    <col min="13" max="13" width="14.28515625" style="98" customWidth="1"/>
    <col min="14" max="14" width="28" style="98" customWidth="1"/>
    <col min="15" max="16" width="8.85546875" style="99" customWidth="1"/>
    <col min="17" max="251" width="8.85546875" style="48" customWidth="1"/>
    <col min="252" max="252" width="1.42578125" style="48" customWidth="1"/>
    <col min="253" max="255" width="8.85546875" style="48" customWidth="1"/>
    <col min="256" max="16384" width="37.85546875" style="48"/>
  </cols>
  <sheetData>
    <row r="1" spans="1:16" ht="22.5" customHeight="1" x14ac:dyDescent="0.2">
      <c r="H1" s="97" t="str">
        <f>valorg4code</f>
        <v xml:space="preserve"> </v>
      </c>
    </row>
    <row r="2" spans="1:16" s="46" customFormat="1" ht="20.100000000000001" customHeight="1" x14ac:dyDescent="0.2">
      <c r="A2" s="51" t="s">
        <v>277</v>
      </c>
      <c r="B2" s="47"/>
      <c r="C2" s="519" t="s">
        <v>276</v>
      </c>
      <c r="D2" s="520"/>
      <c r="E2" s="520"/>
      <c r="F2" s="520"/>
      <c r="G2" s="520"/>
      <c r="H2" s="520"/>
      <c r="I2" s="520"/>
      <c r="K2" s="100"/>
      <c r="L2" s="100"/>
      <c r="M2" s="100"/>
      <c r="N2" s="100"/>
      <c r="O2" s="101"/>
      <c r="P2" s="101"/>
    </row>
    <row r="3" spans="1:16" s="46" customFormat="1" ht="63.6" customHeight="1" x14ac:dyDescent="0.2">
      <c r="A3" s="52" t="s">
        <v>278</v>
      </c>
      <c r="B3" s="76"/>
      <c r="C3" s="517" t="s">
        <v>462</v>
      </c>
      <c r="D3" s="518"/>
      <c r="E3" s="518"/>
      <c r="F3" s="518"/>
      <c r="G3" s="518"/>
      <c r="H3" s="518"/>
      <c r="I3" s="518"/>
      <c r="K3" s="100"/>
      <c r="L3" s="100"/>
      <c r="M3" s="100"/>
      <c r="N3" s="100"/>
      <c r="O3" s="101"/>
      <c r="P3" s="101"/>
    </row>
    <row r="4" spans="1:16" s="54" customFormat="1" ht="53.25" customHeight="1" x14ac:dyDescent="0.2">
      <c r="A4" s="53"/>
      <c r="B4" s="53"/>
      <c r="C4" s="523" t="s">
        <v>267</v>
      </c>
      <c r="D4" s="523" t="s">
        <v>266</v>
      </c>
      <c r="E4" s="77" t="s">
        <v>317</v>
      </c>
      <c r="F4" s="77" t="s">
        <v>316</v>
      </c>
      <c r="G4" s="523" t="s">
        <v>270</v>
      </c>
      <c r="H4" s="523" t="s">
        <v>271</v>
      </c>
      <c r="I4" s="521" t="s">
        <v>268</v>
      </c>
      <c r="K4" s="102"/>
      <c r="L4" s="102"/>
      <c r="M4" s="102"/>
      <c r="N4" s="102"/>
      <c r="O4" s="103"/>
      <c r="P4" s="103"/>
    </row>
    <row r="5" spans="1:16" s="54" customFormat="1" ht="18" customHeight="1" x14ac:dyDescent="0.2">
      <c r="A5" s="55"/>
      <c r="B5" s="55"/>
      <c r="C5" s="524"/>
      <c r="D5" s="524"/>
      <c r="E5" s="78"/>
      <c r="F5" s="92"/>
      <c r="G5" s="524"/>
      <c r="H5" s="524"/>
      <c r="I5" s="522"/>
      <c r="K5" s="102" t="s">
        <v>319</v>
      </c>
      <c r="L5" s="102" t="s">
        <v>320</v>
      </c>
      <c r="M5" s="102" t="s">
        <v>321</v>
      </c>
      <c r="N5" s="102"/>
      <c r="O5" s="103"/>
      <c r="P5" s="103"/>
    </row>
    <row r="6" spans="1:16" s="54" customFormat="1" ht="13.5" hidden="1" customHeight="1" x14ac:dyDescent="0.2">
      <c r="A6" s="55"/>
      <c r="B6" s="55"/>
      <c r="C6" s="56"/>
      <c r="D6" s="56"/>
      <c r="E6" s="56"/>
      <c r="F6" s="93"/>
      <c r="G6" s="56"/>
      <c r="H6" s="56"/>
      <c r="I6" s="56"/>
      <c r="K6" s="102"/>
      <c r="L6" s="102"/>
      <c r="M6" s="102"/>
      <c r="N6" s="102"/>
      <c r="O6" s="103"/>
      <c r="P6" s="103"/>
    </row>
    <row r="7" spans="1:16" s="54" customFormat="1" ht="13.5" hidden="1" customHeight="1" x14ac:dyDescent="0.2">
      <c r="A7" s="55"/>
      <c r="B7" s="55"/>
      <c r="C7" s="56"/>
      <c r="D7" s="56"/>
      <c r="E7" s="56"/>
      <c r="F7" s="93"/>
      <c r="G7" s="56"/>
      <c r="H7" s="56"/>
      <c r="I7" s="56"/>
      <c r="K7" s="102"/>
      <c r="L7" s="102"/>
      <c r="M7" s="102"/>
      <c r="N7" s="102"/>
      <c r="O7" s="103"/>
      <c r="P7" s="103"/>
    </row>
    <row r="8" spans="1:16" s="54" customFormat="1" ht="13.5" hidden="1" customHeight="1" x14ac:dyDescent="0.2">
      <c r="A8" s="55"/>
      <c r="B8" s="55"/>
      <c r="C8" s="56"/>
      <c r="D8" s="56"/>
      <c r="E8" s="56"/>
      <c r="F8" s="93"/>
      <c r="G8" s="56"/>
      <c r="H8" s="56"/>
      <c r="I8" s="56"/>
      <c r="K8" s="102"/>
      <c r="L8" s="102"/>
      <c r="M8" s="102"/>
      <c r="N8" s="102"/>
      <c r="O8" s="103"/>
      <c r="P8" s="103"/>
    </row>
    <row r="9" spans="1:16" s="54" customFormat="1" ht="17.100000000000001" customHeight="1" x14ac:dyDescent="0.2">
      <c r="A9" s="57">
        <v>0</v>
      </c>
      <c r="B9" s="57"/>
      <c r="C9" s="95" t="str">
        <f>M9</f>
        <v/>
      </c>
      <c r="D9" s="95" t="str">
        <f>N9</f>
        <v/>
      </c>
      <c r="E9" s="95" t="str">
        <f>O9</f>
        <v/>
      </c>
      <c r="F9" s="95" t="str">
        <f>P9</f>
        <v/>
      </c>
      <c r="G9" s="115"/>
      <c r="H9" s="115"/>
      <c r="I9" s="58">
        <f>G9+H9</f>
        <v>0</v>
      </c>
      <c r="K9" s="102">
        <f>--ISNUMBER(IFERROR(SEARCH($H$1,'Eligible Schools'!B4,1),""))</f>
        <v>0</v>
      </c>
      <c r="L9" s="102" t="str">
        <f>IF(K9=1,COUNTIF($K$9:K9,1),"")</f>
        <v/>
      </c>
      <c r="M9" s="102" t="str">
        <f>IFERROR(INDEX('Eligible Schools'!$D$4:$D$133,MATCH(ROWS($L$9:L9),$L$9:$L$144,0)),"")</f>
        <v/>
      </c>
      <c r="N9" s="102" t="str">
        <f>IFERROR(INDEX('Eligible Schools'!$E$4:$E$133,MATCH(ROWS($L$9:L9),$L$9:$L$144,0)),"")</f>
        <v/>
      </c>
      <c r="O9" s="101" t="str">
        <f>IFERROR(INDEX('Eligible Schools'!$F$4:$F$133,MATCH(ROWS($L$9:L9),$L$9:$L$144,0)),"")</f>
        <v/>
      </c>
      <c r="P9" s="103" t="str">
        <f>IFERROR(INDEX('Eligible Schools'!$I$4:$I$133,MATCH(ROWS($L$9:L9),$L$9:$L$144,0)),"")</f>
        <v/>
      </c>
    </row>
    <row r="10" spans="1:16" s="54" customFormat="1" ht="17.100000000000001" customHeight="1" x14ac:dyDescent="0.2">
      <c r="A10" s="57"/>
      <c r="B10" s="57"/>
      <c r="C10" s="95" t="str">
        <f t="shared" ref="C10:C46" si="0">M10</f>
        <v/>
      </c>
      <c r="D10" s="95" t="str">
        <f t="shared" ref="D10:D46" si="1">N10</f>
        <v/>
      </c>
      <c r="E10" s="95" t="str">
        <f t="shared" ref="E10:E46" si="2">O10</f>
        <v/>
      </c>
      <c r="F10" s="95" t="str">
        <f t="shared" ref="F10:F46" si="3">P10</f>
        <v/>
      </c>
      <c r="G10" s="115"/>
      <c r="H10" s="115"/>
      <c r="I10" s="58">
        <f t="shared" ref="I10:I36" si="4">G10+H10</f>
        <v>0</v>
      </c>
      <c r="K10" s="102">
        <f>--ISNUMBER(IFERROR(SEARCH($H$1,'Eligible Schools'!B5,1),""))</f>
        <v>0</v>
      </c>
      <c r="L10" s="102" t="str">
        <f>IF(K10=1,COUNTIF($K$9:K10,1),"")</f>
        <v/>
      </c>
      <c r="M10" s="102" t="str">
        <f>IFERROR(INDEX('Eligible Schools'!$D$4:$D$133,MATCH(ROWS($L$9:L10),$L$9:$L$144,0)),"")</f>
        <v/>
      </c>
      <c r="N10" s="102" t="str">
        <f>IFERROR(INDEX('Eligible Schools'!$E$4:$E$133,MATCH(ROWS($L$9:L10),$L$9:$L$144,0)),"")</f>
        <v/>
      </c>
      <c r="O10" s="101" t="str">
        <f>IFERROR(INDEX('Eligible Schools'!$F$4:$F$133,MATCH(ROWS($L$9:L10),$L$9:$L$144,0)),"")</f>
        <v/>
      </c>
      <c r="P10" s="103" t="str">
        <f>IFERROR(INDEX('Eligible Schools'!$I$4:$I$133,MATCH(ROWS($L$9:L10),$L$9:$L$144,0)),"")</f>
        <v/>
      </c>
    </row>
    <row r="11" spans="1:16" s="54" customFormat="1" ht="17.100000000000001" customHeight="1" x14ac:dyDescent="0.2">
      <c r="A11" s="57"/>
      <c r="B11" s="57"/>
      <c r="C11" s="95" t="str">
        <f t="shared" si="0"/>
        <v/>
      </c>
      <c r="D11" s="95" t="str">
        <f t="shared" si="1"/>
        <v/>
      </c>
      <c r="E11" s="95" t="str">
        <f t="shared" si="2"/>
        <v/>
      </c>
      <c r="F11" s="95" t="str">
        <f t="shared" si="3"/>
        <v/>
      </c>
      <c r="G11" s="115"/>
      <c r="H11" s="115"/>
      <c r="I11" s="58">
        <f t="shared" si="4"/>
        <v>0</v>
      </c>
      <c r="K11" s="102">
        <f>--ISNUMBER(IFERROR(SEARCH($H$1,'Eligible Schools'!B6,1),""))</f>
        <v>0</v>
      </c>
      <c r="L11" s="102" t="str">
        <f>IF(K11=1,COUNTIF($K$9:K11,1),"")</f>
        <v/>
      </c>
      <c r="M11" s="102" t="str">
        <f>IFERROR(INDEX('Eligible Schools'!$D$4:$D$133,MATCH(ROWS($L$9:L11),$L$9:$L$144,0)),"")</f>
        <v/>
      </c>
      <c r="N11" s="102" t="str">
        <f>IFERROR(INDEX('Eligible Schools'!$E$4:$E$133,MATCH(ROWS($L$9:L11),$L$9:$L$144,0)),"")</f>
        <v/>
      </c>
      <c r="O11" s="101" t="str">
        <f>IFERROR(INDEX('Eligible Schools'!$F$4:$F$133,MATCH(ROWS($L$9:L11),$L$9:$L$144,0)),"")</f>
        <v/>
      </c>
      <c r="P11" s="103" t="str">
        <f>IFERROR(INDEX('Eligible Schools'!$I$4:$I$133,MATCH(ROWS($L$9:L11),$L$9:$L$144,0)),"")</f>
        <v/>
      </c>
    </row>
    <row r="12" spans="1:16" s="54" customFormat="1" ht="17.100000000000001" customHeight="1" x14ac:dyDescent="0.2">
      <c r="A12" s="57"/>
      <c r="B12" s="57"/>
      <c r="C12" s="95" t="str">
        <f t="shared" si="0"/>
        <v/>
      </c>
      <c r="D12" s="95" t="str">
        <f t="shared" si="1"/>
        <v/>
      </c>
      <c r="E12" s="95" t="str">
        <f t="shared" si="2"/>
        <v/>
      </c>
      <c r="F12" s="95" t="str">
        <f t="shared" si="3"/>
        <v/>
      </c>
      <c r="G12" s="115"/>
      <c r="H12" s="115"/>
      <c r="I12" s="58">
        <f t="shared" si="4"/>
        <v>0</v>
      </c>
      <c r="K12" s="102">
        <f>--ISNUMBER(IFERROR(SEARCH($H$1,'Eligible Schools'!B7,1),""))</f>
        <v>0</v>
      </c>
      <c r="L12" s="102" t="str">
        <f>IF(K12=1,COUNTIF($K$9:K12,1),"")</f>
        <v/>
      </c>
      <c r="M12" s="102" t="str">
        <f>IFERROR(INDEX('Eligible Schools'!$D$4:$D$133,MATCH(ROWS($L$9:L12),$L$9:$L$144,0)),"")</f>
        <v/>
      </c>
      <c r="N12" s="102" t="str">
        <f>IFERROR(INDEX('Eligible Schools'!$E$4:$E$133,MATCH(ROWS($L$9:L12),$L$9:$L$144,0)),"")</f>
        <v/>
      </c>
      <c r="O12" s="101" t="str">
        <f>IFERROR(INDEX('Eligible Schools'!$F$4:$F$133,MATCH(ROWS($L$9:L12),$L$9:$L$144,0)),"")</f>
        <v/>
      </c>
      <c r="P12" s="103" t="str">
        <f>IFERROR(INDEX('Eligible Schools'!$I$4:$I$133,MATCH(ROWS($L$9:L12),$L$9:$L$144,0)),"")</f>
        <v/>
      </c>
    </row>
    <row r="13" spans="1:16" s="54" customFormat="1" ht="17.100000000000001" customHeight="1" x14ac:dyDescent="0.2">
      <c r="A13" s="57"/>
      <c r="B13" s="57"/>
      <c r="C13" s="95" t="str">
        <f t="shared" si="0"/>
        <v/>
      </c>
      <c r="D13" s="95" t="str">
        <f t="shared" si="1"/>
        <v/>
      </c>
      <c r="E13" s="95" t="str">
        <f t="shared" si="2"/>
        <v/>
      </c>
      <c r="F13" s="95" t="str">
        <f t="shared" si="3"/>
        <v/>
      </c>
      <c r="G13" s="115"/>
      <c r="H13" s="115"/>
      <c r="I13" s="58">
        <f t="shared" si="4"/>
        <v>0</v>
      </c>
      <c r="K13" s="102">
        <f>--ISNUMBER(IFERROR(SEARCH($H$1,'Eligible Schools'!B8,1),""))</f>
        <v>0</v>
      </c>
      <c r="L13" s="102" t="str">
        <f>IF(K13=1,COUNTIF($K$9:K13,1),"")</f>
        <v/>
      </c>
      <c r="M13" s="102" t="str">
        <f>IFERROR(INDEX('Eligible Schools'!$D$4:$D$133,MATCH(ROWS($L$9:L13),$L$9:$L$144,0)),"")</f>
        <v/>
      </c>
      <c r="N13" s="102" t="str">
        <f>IFERROR(INDEX('Eligible Schools'!$E$4:$E$133,MATCH(ROWS($L$9:L13),$L$9:$L$144,0)),"")</f>
        <v/>
      </c>
      <c r="O13" s="101" t="str">
        <f>IFERROR(INDEX('Eligible Schools'!$F$4:$F$133,MATCH(ROWS($L$9:L13),$L$9:$L$144,0)),"")</f>
        <v/>
      </c>
      <c r="P13" s="103" t="str">
        <f>IFERROR(INDEX('Eligible Schools'!$I$4:$I$133,MATCH(ROWS($L$9:L13),$L$9:$L$144,0)),"")</f>
        <v/>
      </c>
    </row>
    <row r="14" spans="1:16" s="54" customFormat="1" ht="17.100000000000001" customHeight="1" x14ac:dyDescent="0.2">
      <c r="A14" s="57"/>
      <c r="B14" s="57"/>
      <c r="C14" s="95" t="str">
        <f t="shared" si="0"/>
        <v/>
      </c>
      <c r="D14" s="95" t="str">
        <f t="shared" si="1"/>
        <v/>
      </c>
      <c r="E14" s="95" t="str">
        <f t="shared" si="2"/>
        <v/>
      </c>
      <c r="F14" s="95" t="str">
        <f t="shared" si="3"/>
        <v/>
      </c>
      <c r="G14" s="115"/>
      <c r="H14" s="115"/>
      <c r="I14" s="58">
        <f t="shared" si="4"/>
        <v>0</v>
      </c>
      <c r="K14" s="102">
        <f>--ISNUMBER(IFERROR(SEARCH($H$1,'Eligible Schools'!B9,1),""))</f>
        <v>0</v>
      </c>
      <c r="L14" s="102" t="str">
        <f>IF(K14=1,COUNTIF($K$9:K14,1),"")</f>
        <v/>
      </c>
      <c r="M14" s="102" t="str">
        <f>IFERROR(INDEX('Eligible Schools'!$D$4:$D$133,MATCH(ROWS($L$9:L14),$L$9:$L$144,0)),"")</f>
        <v/>
      </c>
      <c r="N14" s="102" t="str">
        <f>IFERROR(INDEX('Eligible Schools'!$E$4:$E$133,MATCH(ROWS($L$9:L14),$L$9:$L$144,0)),"")</f>
        <v/>
      </c>
      <c r="O14" s="101" t="str">
        <f>IFERROR(INDEX('Eligible Schools'!$F$4:$F$133,MATCH(ROWS($L$9:L14),$L$9:$L$144,0)),"")</f>
        <v/>
      </c>
      <c r="P14" s="103" t="str">
        <f>IFERROR(INDEX('Eligible Schools'!$I$4:$I$133,MATCH(ROWS($L$9:L14),$L$9:$L$144,0)),"")</f>
        <v/>
      </c>
    </row>
    <row r="15" spans="1:16" s="54" customFormat="1" ht="17.100000000000001" customHeight="1" x14ac:dyDescent="0.2">
      <c r="A15" s="57"/>
      <c r="B15" s="57"/>
      <c r="C15" s="95" t="str">
        <f t="shared" si="0"/>
        <v/>
      </c>
      <c r="D15" s="95" t="str">
        <f t="shared" si="1"/>
        <v/>
      </c>
      <c r="E15" s="95" t="str">
        <f t="shared" si="2"/>
        <v/>
      </c>
      <c r="F15" s="95" t="str">
        <f t="shared" si="3"/>
        <v/>
      </c>
      <c r="G15" s="115"/>
      <c r="H15" s="115"/>
      <c r="I15" s="58">
        <f t="shared" si="4"/>
        <v>0</v>
      </c>
      <c r="K15" s="102">
        <f>--ISNUMBER(IFERROR(SEARCH($H$1,'Eligible Schools'!B10,1),""))</f>
        <v>0</v>
      </c>
      <c r="L15" s="102" t="str">
        <f>IF(K15=1,COUNTIF($K$9:K15,1),"")</f>
        <v/>
      </c>
      <c r="M15" s="102" t="str">
        <f>IFERROR(INDEX('Eligible Schools'!$D$4:$D$133,MATCH(ROWS($L$9:L15),$L$9:$L$144,0)),"")</f>
        <v/>
      </c>
      <c r="N15" s="102" t="str">
        <f>IFERROR(INDEX('Eligible Schools'!$E$4:$E$133,MATCH(ROWS($L$9:L15),$L$9:$L$144,0)),"")</f>
        <v/>
      </c>
      <c r="O15" s="101" t="str">
        <f>IFERROR(INDEX('Eligible Schools'!$F$4:$F$133,MATCH(ROWS($L$9:L15),$L$9:$L$144,0)),"")</f>
        <v/>
      </c>
      <c r="P15" s="103" t="str">
        <f>IFERROR(INDEX('Eligible Schools'!$I$4:$I$133,MATCH(ROWS($L$9:L15),$L$9:$L$144,0)),"")</f>
        <v/>
      </c>
    </row>
    <row r="16" spans="1:16" s="54" customFormat="1" ht="17.100000000000001" customHeight="1" x14ac:dyDescent="0.2">
      <c r="A16" s="57"/>
      <c r="B16" s="57"/>
      <c r="C16" s="95" t="str">
        <f t="shared" si="0"/>
        <v/>
      </c>
      <c r="D16" s="95" t="str">
        <f t="shared" si="1"/>
        <v/>
      </c>
      <c r="E16" s="95" t="str">
        <f t="shared" si="2"/>
        <v/>
      </c>
      <c r="F16" s="95" t="str">
        <f t="shared" si="3"/>
        <v/>
      </c>
      <c r="G16" s="115"/>
      <c r="H16" s="115"/>
      <c r="I16" s="58">
        <f t="shared" si="4"/>
        <v>0</v>
      </c>
      <c r="K16" s="102">
        <f>--ISNUMBER(IFERROR(SEARCH($H$1,'Eligible Schools'!B11,1),""))</f>
        <v>0</v>
      </c>
      <c r="L16" s="102" t="str">
        <f>IF(K16=1,COUNTIF($K$9:K16,1),"")</f>
        <v/>
      </c>
      <c r="M16" s="102" t="str">
        <f>IFERROR(INDEX('Eligible Schools'!$D$4:$D$133,MATCH(ROWS($L$9:L16),$L$9:$L$144,0)),"")</f>
        <v/>
      </c>
      <c r="N16" s="102" t="str">
        <f>IFERROR(INDEX('Eligible Schools'!$E$4:$E$133,MATCH(ROWS($L$9:L16),$L$9:$L$144,0)),"")</f>
        <v/>
      </c>
      <c r="O16" s="101" t="str">
        <f>IFERROR(INDEX('Eligible Schools'!$F$4:$F$133,MATCH(ROWS($L$9:L16),$L$9:$L$144,0)),"")</f>
        <v/>
      </c>
      <c r="P16" s="103" t="str">
        <f>IFERROR(INDEX('Eligible Schools'!$I$4:$I$133,MATCH(ROWS($L$9:L16),$L$9:$L$144,0)),"")</f>
        <v/>
      </c>
    </row>
    <row r="17" spans="1:16" s="54" customFormat="1" ht="17.100000000000001" customHeight="1" x14ac:dyDescent="0.2">
      <c r="A17" s="57"/>
      <c r="B17" s="57"/>
      <c r="C17" s="95" t="str">
        <f t="shared" si="0"/>
        <v/>
      </c>
      <c r="D17" s="95" t="str">
        <f t="shared" si="1"/>
        <v/>
      </c>
      <c r="E17" s="95" t="str">
        <f t="shared" si="2"/>
        <v/>
      </c>
      <c r="F17" s="95" t="str">
        <f t="shared" si="3"/>
        <v/>
      </c>
      <c r="G17" s="115"/>
      <c r="H17" s="115"/>
      <c r="I17" s="58">
        <f t="shared" si="4"/>
        <v>0</v>
      </c>
      <c r="K17" s="102">
        <f>--ISNUMBER(IFERROR(SEARCH($H$1,'Eligible Schools'!B13,1),""))</f>
        <v>0</v>
      </c>
      <c r="L17" s="102" t="str">
        <f>IF(K17=1,COUNTIF($K$9:K17,1),"")</f>
        <v/>
      </c>
      <c r="M17" s="102" t="str">
        <f>IFERROR(INDEX('Eligible Schools'!$D$4:$D$133,MATCH(ROWS($L$9:L17),$L$9:$L$144,0)),"")</f>
        <v/>
      </c>
      <c r="N17" s="102" t="str">
        <f>IFERROR(INDEX('Eligible Schools'!$E$4:$E$133,MATCH(ROWS($L$9:L17),$L$9:$L$144,0)),"")</f>
        <v/>
      </c>
      <c r="O17" s="101" t="str">
        <f>IFERROR(INDEX('Eligible Schools'!$F$4:$F$133,MATCH(ROWS($L$9:L17),$L$9:$L$144,0)),"")</f>
        <v/>
      </c>
      <c r="P17" s="103" t="str">
        <f>IFERROR(INDEX('Eligible Schools'!$I$4:$I$133,MATCH(ROWS($L$9:L17),$L$9:$L$144,0)),"")</f>
        <v/>
      </c>
    </row>
    <row r="18" spans="1:16" s="54" customFormat="1" ht="17.100000000000001" customHeight="1" x14ac:dyDescent="0.2">
      <c r="A18" s="57"/>
      <c r="B18" s="57"/>
      <c r="C18" s="95" t="str">
        <f t="shared" si="0"/>
        <v/>
      </c>
      <c r="D18" s="95" t="str">
        <f t="shared" si="1"/>
        <v/>
      </c>
      <c r="E18" s="95" t="str">
        <f t="shared" si="2"/>
        <v/>
      </c>
      <c r="F18" s="95" t="str">
        <f t="shared" si="3"/>
        <v/>
      </c>
      <c r="G18" s="115"/>
      <c r="H18" s="115"/>
      <c r="I18" s="58">
        <f t="shared" si="4"/>
        <v>0</v>
      </c>
      <c r="K18" s="102">
        <f>--ISNUMBER(IFERROR(SEARCH($H$1,'Eligible Schools'!B14,1),""))</f>
        <v>0</v>
      </c>
      <c r="L18" s="102" t="str">
        <f>IF(K18=1,COUNTIF($K$9:K18,1),"")</f>
        <v/>
      </c>
      <c r="M18" s="102" t="str">
        <f>IFERROR(INDEX('Eligible Schools'!$D$4:$D$133,MATCH(ROWS($L$9:L18),$L$9:$L$144,0)),"")</f>
        <v/>
      </c>
      <c r="N18" s="102" t="str">
        <f>IFERROR(INDEX('Eligible Schools'!$E$4:$E$133,MATCH(ROWS($L$9:L18),$L$9:$L$144,0)),"")</f>
        <v/>
      </c>
      <c r="O18" s="101" t="str">
        <f>IFERROR(INDEX('Eligible Schools'!$F$4:$F$133,MATCH(ROWS($L$9:L18),$L$9:$L$144,0)),"")</f>
        <v/>
      </c>
      <c r="P18" s="103" t="str">
        <f>IFERROR(INDEX('Eligible Schools'!$I$4:$I$133,MATCH(ROWS($L$9:L18),$L$9:$L$144,0)),"")</f>
        <v/>
      </c>
    </row>
    <row r="19" spans="1:16" s="54" customFormat="1" ht="17.100000000000001" customHeight="1" x14ac:dyDescent="0.2">
      <c r="A19" s="57"/>
      <c r="B19" s="57"/>
      <c r="C19" s="95" t="str">
        <f t="shared" si="0"/>
        <v/>
      </c>
      <c r="D19" s="95" t="str">
        <f t="shared" si="1"/>
        <v/>
      </c>
      <c r="E19" s="95" t="str">
        <f t="shared" si="2"/>
        <v/>
      </c>
      <c r="F19" s="95" t="str">
        <f t="shared" si="3"/>
        <v/>
      </c>
      <c r="G19" s="115"/>
      <c r="H19" s="115"/>
      <c r="I19" s="58">
        <f t="shared" si="4"/>
        <v>0</v>
      </c>
      <c r="K19" s="102">
        <f>--ISNUMBER(IFERROR(SEARCH($H$1,'Eligible Schools'!B15,1),""))</f>
        <v>0</v>
      </c>
      <c r="L19" s="102" t="str">
        <f>IF(K19=1,COUNTIF($K$9:K19,1),"")</f>
        <v/>
      </c>
      <c r="M19" s="102" t="str">
        <f>IFERROR(INDEX('Eligible Schools'!$D$4:$D$133,MATCH(ROWS($L$9:L19),$L$9:$L$144,0)),"")</f>
        <v/>
      </c>
      <c r="N19" s="102" t="str">
        <f>IFERROR(INDEX('Eligible Schools'!$E$4:$E$133,MATCH(ROWS($L$9:L19),$L$9:$L$144,0)),"")</f>
        <v/>
      </c>
      <c r="O19" s="101" t="str">
        <f>IFERROR(INDEX('Eligible Schools'!$F$4:$F$133,MATCH(ROWS($L$9:L19),$L$9:$L$144,0)),"")</f>
        <v/>
      </c>
      <c r="P19" s="103" t="str">
        <f>IFERROR(INDEX('Eligible Schools'!$I$4:$I$133,MATCH(ROWS($L$9:L19),$L$9:$L$144,0)),"")</f>
        <v/>
      </c>
    </row>
    <row r="20" spans="1:16" s="54" customFormat="1" ht="17.100000000000001" customHeight="1" x14ac:dyDescent="0.2">
      <c r="A20" s="57"/>
      <c r="B20" s="57"/>
      <c r="C20" s="95" t="str">
        <f t="shared" si="0"/>
        <v/>
      </c>
      <c r="D20" s="95" t="str">
        <f t="shared" si="1"/>
        <v/>
      </c>
      <c r="E20" s="95" t="str">
        <f t="shared" si="2"/>
        <v/>
      </c>
      <c r="F20" s="95" t="str">
        <f t="shared" si="3"/>
        <v/>
      </c>
      <c r="G20" s="115"/>
      <c r="H20" s="115"/>
      <c r="I20" s="58">
        <f t="shared" si="4"/>
        <v>0</v>
      </c>
      <c r="K20" s="102">
        <f>--ISNUMBER(IFERROR(SEARCH($H$1,'Eligible Schools'!B16,1),""))</f>
        <v>0</v>
      </c>
      <c r="L20" s="102" t="str">
        <f>IF(K20=1,COUNTIF($K$9:K20,1),"")</f>
        <v/>
      </c>
      <c r="M20" s="102" t="str">
        <f>IFERROR(INDEX('Eligible Schools'!$D$4:$D$133,MATCH(ROWS($L$9:L20),$L$9:$L$144,0)),"")</f>
        <v/>
      </c>
      <c r="N20" s="102" t="str">
        <f>IFERROR(INDEX('Eligible Schools'!$E$4:$E$133,MATCH(ROWS($L$9:L20),$L$9:$L$144,0)),"")</f>
        <v/>
      </c>
      <c r="O20" s="101" t="str">
        <f>IFERROR(INDEX('Eligible Schools'!$F$4:$F$133,MATCH(ROWS($L$9:L20),$L$9:$L$144,0)),"")</f>
        <v/>
      </c>
      <c r="P20" s="103" t="str">
        <f>IFERROR(INDEX('Eligible Schools'!$I$4:$I$133,MATCH(ROWS($L$9:L20),$L$9:$L$144,0)),"")</f>
        <v/>
      </c>
    </row>
    <row r="21" spans="1:16" s="54" customFormat="1" ht="17.100000000000001" customHeight="1" x14ac:dyDescent="0.2">
      <c r="A21" s="57"/>
      <c r="B21" s="57"/>
      <c r="C21" s="95" t="str">
        <f t="shared" si="0"/>
        <v/>
      </c>
      <c r="D21" s="95" t="str">
        <f t="shared" si="1"/>
        <v/>
      </c>
      <c r="E21" s="95" t="str">
        <f t="shared" si="2"/>
        <v/>
      </c>
      <c r="F21" s="95" t="str">
        <f t="shared" si="3"/>
        <v/>
      </c>
      <c r="G21" s="115"/>
      <c r="H21" s="115"/>
      <c r="I21" s="58">
        <f t="shared" si="4"/>
        <v>0</v>
      </c>
      <c r="K21" s="102">
        <f>--ISNUMBER(IFERROR(SEARCH($H$1,'Eligible Schools'!B17,1),""))</f>
        <v>0</v>
      </c>
      <c r="L21" s="102" t="str">
        <f>IF(K21=1,COUNTIF($K$9:K21,1),"")</f>
        <v/>
      </c>
      <c r="M21" s="102" t="str">
        <f>IFERROR(INDEX('Eligible Schools'!$D$4:$D$133,MATCH(ROWS($L$9:L21),$L$9:$L$144,0)),"")</f>
        <v/>
      </c>
      <c r="N21" s="102" t="str">
        <f>IFERROR(INDEX('Eligible Schools'!$E$4:$E$133,MATCH(ROWS($L$9:L21),$L$9:$L$144,0)),"")</f>
        <v/>
      </c>
      <c r="O21" s="101" t="str">
        <f>IFERROR(INDEX('Eligible Schools'!$F$4:$F$133,MATCH(ROWS($L$9:L21),$L$9:$L$144,0)),"")</f>
        <v/>
      </c>
      <c r="P21" s="103" t="str">
        <f>IFERROR(INDEX('Eligible Schools'!$I$4:$I$133,MATCH(ROWS($L$9:L21),$L$9:$L$144,0)),"")</f>
        <v/>
      </c>
    </row>
    <row r="22" spans="1:16" s="54" customFormat="1" ht="17.100000000000001" customHeight="1" x14ac:dyDescent="0.2">
      <c r="A22" s="57"/>
      <c r="B22" s="57"/>
      <c r="C22" s="95" t="str">
        <f t="shared" si="0"/>
        <v/>
      </c>
      <c r="D22" s="95" t="str">
        <f t="shared" si="1"/>
        <v/>
      </c>
      <c r="E22" s="95" t="str">
        <f t="shared" si="2"/>
        <v/>
      </c>
      <c r="F22" s="95" t="str">
        <f t="shared" si="3"/>
        <v/>
      </c>
      <c r="G22" s="115"/>
      <c r="H22" s="115"/>
      <c r="I22" s="58">
        <f t="shared" si="4"/>
        <v>0</v>
      </c>
      <c r="K22" s="102">
        <f>--ISNUMBER(IFERROR(SEARCH($H$1,'Eligible Schools'!B18,1),""))</f>
        <v>0</v>
      </c>
      <c r="L22" s="102" t="str">
        <f>IF(K22=1,COUNTIF($K$9:K22,1),"")</f>
        <v/>
      </c>
      <c r="M22" s="102" t="str">
        <f>IFERROR(INDEX('Eligible Schools'!$D$4:$D$133,MATCH(ROWS($L$9:L22),$L$9:$L$144,0)),"")</f>
        <v/>
      </c>
      <c r="N22" s="102" t="str">
        <f>IFERROR(INDEX('Eligible Schools'!$E$4:$E$133,MATCH(ROWS($L$9:L22),$L$9:$L$144,0)),"")</f>
        <v/>
      </c>
      <c r="O22" s="101" t="str">
        <f>IFERROR(INDEX('Eligible Schools'!$F$4:$F$133,MATCH(ROWS($L$9:L22),$L$9:$L$144,0)),"")</f>
        <v/>
      </c>
      <c r="P22" s="103" t="str">
        <f>IFERROR(INDEX('Eligible Schools'!$I$4:$I$133,MATCH(ROWS($L$9:L22),$L$9:$L$144,0)),"")</f>
        <v/>
      </c>
    </row>
    <row r="23" spans="1:16" s="54" customFormat="1" ht="17.100000000000001" customHeight="1" x14ac:dyDescent="0.2">
      <c r="A23" s="57"/>
      <c r="B23" s="57"/>
      <c r="C23" s="95" t="str">
        <f t="shared" si="0"/>
        <v/>
      </c>
      <c r="D23" s="95" t="str">
        <f t="shared" si="1"/>
        <v/>
      </c>
      <c r="E23" s="95" t="str">
        <f t="shared" si="2"/>
        <v/>
      </c>
      <c r="F23" s="95" t="str">
        <f t="shared" si="3"/>
        <v/>
      </c>
      <c r="G23" s="115"/>
      <c r="H23" s="115"/>
      <c r="I23" s="58">
        <f t="shared" si="4"/>
        <v>0</v>
      </c>
      <c r="K23" s="102">
        <f>--ISNUMBER(IFERROR(SEARCH($H$1,'Eligible Schools'!B19,1),""))</f>
        <v>0</v>
      </c>
      <c r="L23" s="102" t="str">
        <f>IF(K23=1,COUNTIF($K$9:K23,1),"")</f>
        <v/>
      </c>
      <c r="M23" s="102" t="str">
        <f>IFERROR(INDEX('Eligible Schools'!$D$4:$D$133,MATCH(ROWS($L$9:L23),$L$9:$L$144,0)),"")</f>
        <v/>
      </c>
      <c r="N23" s="102" t="str">
        <f>IFERROR(INDEX('Eligible Schools'!$E$4:$E$133,MATCH(ROWS($L$9:L23),$L$9:$L$144,0)),"")</f>
        <v/>
      </c>
      <c r="O23" s="101" t="str">
        <f>IFERROR(INDEX('Eligible Schools'!$F$4:$F$133,MATCH(ROWS($L$9:L23),$L$9:$L$144,0)),"")</f>
        <v/>
      </c>
      <c r="P23" s="103" t="str">
        <f>IFERROR(INDEX('Eligible Schools'!$I$4:$I$133,MATCH(ROWS($L$9:L23),$L$9:$L$144,0)),"")</f>
        <v/>
      </c>
    </row>
    <row r="24" spans="1:16" s="54" customFormat="1" ht="17.100000000000001" customHeight="1" x14ac:dyDescent="0.2">
      <c r="A24" s="57"/>
      <c r="B24" s="57"/>
      <c r="C24" s="95" t="str">
        <f t="shared" si="0"/>
        <v/>
      </c>
      <c r="D24" s="95" t="str">
        <f t="shared" si="1"/>
        <v/>
      </c>
      <c r="E24" s="95" t="str">
        <f t="shared" si="2"/>
        <v/>
      </c>
      <c r="F24" s="95" t="str">
        <f t="shared" si="3"/>
        <v/>
      </c>
      <c r="G24" s="115"/>
      <c r="H24" s="115"/>
      <c r="I24" s="58">
        <f t="shared" si="4"/>
        <v>0</v>
      </c>
      <c r="K24" s="102">
        <f>--ISNUMBER(IFERROR(SEARCH($H$1,'Eligible Schools'!B20,1),""))</f>
        <v>0</v>
      </c>
      <c r="L24" s="102" t="str">
        <f>IF(K24=1,COUNTIF($K$9:K24,1),"")</f>
        <v/>
      </c>
      <c r="M24" s="102" t="str">
        <f>IFERROR(INDEX('Eligible Schools'!$D$4:$D$133,MATCH(ROWS($L$9:L24),$L$9:$L$144,0)),"")</f>
        <v/>
      </c>
      <c r="N24" s="102" t="str">
        <f>IFERROR(INDEX('Eligible Schools'!$E$4:$E$133,MATCH(ROWS($L$9:L24),$L$9:$L$144,0)),"")</f>
        <v/>
      </c>
      <c r="O24" s="101" t="str">
        <f>IFERROR(INDEX('Eligible Schools'!$F$4:$F$133,MATCH(ROWS($L$9:L24),$L$9:$L$144,0)),"")</f>
        <v/>
      </c>
      <c r="P24" s="103" t="str">
        <f>IFERROR(INDEX('Eligible Schools'!$I$4:$I$133,MATCH(ROWS($L$9:L24),$L$9:$L$144,0)),"")</f>
        <v/>
      </c>
    </row>
    <row r="25" spans="1:16" s="54" customFormat="1" ht="17.100000000000001" customHeight="1" x14ac:dyDescent="0.2">
      <c r="A25" s="57"/>
      <c r="B25" s="57"/>
      <c r="C25" s="95" t="str">
        <f t="shared" si="0"/>
        <v/>
      </c>
      <c r="D25" s="95" t="str">
        <f t="shared" si="1"/>
        <v/>
      </c>
      <c r="E25" s="95" t="str">
        <f t="shared" si="2"/>
        <v/>
      </c>
      <c r="F25" s="95" t="str">
        <f t="shared" si="3"/>
        <v/>
      </c>
      <c r="G25" s="115"/>
      <c r="H25" s="115"/>
      <c r="I25" s="58">
        <f t="shared" si="4"/>
        <v>0</v>
      </c>
      <c r="K25" s="102">
        <f>--ISNUMBER(IFERROR(SEARCH($H$1,'Eligible Schools'!B21,1),""))</f>
        <v>0</v>
      </c>
      <c r="L25" s="102" t="str">
        <f>IF(K25=1,COUNTIF($K$9:K25,1),"")</f>
        <v/>
      </c>
      <c r="M25" s="102" t="str">
        <f>IFERROR(INDEX('Eligible Schools'!$D$4:$D$133,MATCH(ROWS($L$9:L25),$L$9:$L$144,0)),"")</f>
        <v/>
      </c>
      <c r="N25" s="102" t="str">
        <f>IFERROR(INDEX('Eligible Schools'!$E$4:$E$133,MATCH(ROWS($L$9:L25),$L$9:$L$144,0)),"")</f>
        <v/>
      </c>
      <c r="O25" s="101" t="str">
        <f>IFERROR(INDEX('Eligible Schools'!$F$4:$F$133,MATCH(ROWS($L$9:L25),$L$9:$L$144,0)),"")</f>
        <v/>
      </c>
      <c r="P25" s="103" t="str">
        <f>IFERROR(INDEX('Eligible Schools'!$I$4:$I$133,MATCH(ROWS($L$9:L25),$L$9:$L$144,0)),"")</f>
        <v/>
      </c>
    </row>
    <row r="26" spans="1:16" s="54" customFormat="1" ht="17.100000000000001" customHeight="1" x14ac:dyDescent="0.2">
      <c r="A26" s="57"/>
      <c r="B26" s="57"/>
      <c r="C26" s="95" t="str">
        <f t="shared" si="0"/>
        <v/>
      </c>
      <c r="D26" s="95" t="str">
        <f t="shared" si="1"/>
        <v/>
      </c>
      <c r="E26" s="95" t="str">
        <f t="shared" si="2"/>
        <v/>
      </c>
      <c r="F26" s="95" t="str">
        <f t="shared" si="3"/>
        <v/>
      </c>
      <c r="G26" s="115"/>
      <c r="H26" s="115"/>
      <c r="I26" s="58">
        <f t="shared" si="4"/>
        <v>0</v>
      </c>
      <c r="K26" s="102">
        <f>--ISNUMBER(IFERROR(SEARCH($H$1,'Eligible Schools'!B22,1),""))</f>
        <v>0</v>
      </c>
      <c r="L26" s="102" t="str">
        <f>IF(K26=1,COUNTIF($K$9:K26,1),"")</f>
        <v/>
      </c>
      <c r="M26" s="102" t="str">
        <f>IFERROR(INDEX('Eligible Schools'!$D$4:$D$133,MATCH(ROWS($L$9:L26),$L$9:$L$144,0)),"")</f>
        <v/>
      </c>
      <c r="N26" s="102" t="str">
        <f>IFERROR(INDEX('Eligible Schools'!$E$4:$E$133,MATCH(ROWS($L$9:L26),$L$9:$L$144,0)),"")</f>
        <v/>
      </c>
      <c r="O26" s="101" t="str">
        <f>IFERROR(INDEX('Eligible Schools'!$F$4:$F$133,MATCH(ROWS($L$9:L26),$L$9:$L$144,0)),"")</f>
        <v/>
      </c>
      <c r="P26" s="103" t="str">
        <f>IFERROR(INDEX('Eligible Schools'!$I$4:$I$133,MATCH(ROWS($L$9:L26),$L$9:$L$144,0)),"")</f>
        <v/>
      </c>
    </row>
    <row r="27" spans="1:16" s="54" customFormat="1" ht="17.100000000000001" customHeight="1" x14ac:dyDescent="0.2">
      <c r="A27" s="57"/>
      <c r="B27" s="57"/>
      <c r="C27" s="95" t="str">
        <f t="shared" si="0"/>
        <v/>
      </c>
      <c r="D27" s="95" t="str">
        <f t="shared" si="1"/>
        <v/>
      </c>
      <c r="E27" s="95" t="str">
        <f t="shared" si="2"/>
        <v/>
      </c>
      <c r="F27" s="95" t="str">
        <f t="shared" si="3"/>
        <v/>
      </c>
      <c r="G27" s="115"/>
      <c r="H27" s="115"/>
      <c r="I27" s="58">
        <f t="shared" si="4"/>
        <v>0</v>
      </c>
      <c r="K27" s="102">
        <f>--ISNUMBER(IFERROR(SEARCH($H$1,'Eligible Schools'!B23,1),""))</f>
        <v>0</v>
      </c>
      <c r="L27" s="102" t="str">
        <f>IF(K27=1,COUNTIF($K$9:K27,1),"")</f>
        <v/>
      </c>
      <c r="M27" s="102" t="str">
        <f>IFERROR(INDEX('Eligible Schools'!$D$4:$D$133,MATCH(ROWS($L$9:L27),$L$9:$L$144,0)),"")</f>
        <v/>
      </c>
      <c r="N27" s="102" t="str">
        <f>IFERROR(INDEX('Eligible Schools'!$E$4:$E$133,MATCH(ROWS($L$9:L27),$L$9:$L$144,0)),"")</f>
        <v/>
      </c>
      <c r="O27" s="101" t="str">
        <f>IFERROR(INDEX('Eligible Schools'!$F$4:$F$133,MATCH(ROWS($L$9:L27),$L$9:$L$144,0)),"")</f>
        <v/>
      </c>
      <c r="P27" s="103" t="str">
        <f>IFERROR(INDEX('Eligible Schools'!$I$4:$I$133,MATCH(ROWS($L$9:L27),$L$9:$L$144,0)),"")</f>
        <v/>
      </c>
    </row>
    <row r="28" spans="1:16" s="54" customFormat="1" ht="17.100000000000001" customHeight="1" x14ac:dyDescent="0.2">
      <c r="A28" s="57"/>
      <c r="B28" s="57"/>
      <c r="C28" s="95" t="str">
        <f t="shared" si="0"/>
        <v/>
      </c>
      <c r="D28" s="95" t="str">
        <f t="shared" si="1"/>
        <v/>
      </c>
      <c r="E28" s="95" t="str">
        <f t="shared" si="2"/>
        <v/>
      </c>
      <c r="F28" s="95" t="str">
        <f t="shared" si="3"/>
        <v/>
      </c>
      <c r="G28" s="115"/>
      <c r="H28" s="115"/>
      <c r="I28" s="58">
        <f t="shared" si="4"/>
        <v>0</v>
      </c>
      <c r="K28" s="102">
        <f>--ISNUMBER(IFERROR(SEARCH($H$1,'Eligible Schools'!B24,1),""))</f>
        <v>0</v>
      </c>
      <c r="L28" s="102" t="str">
        <f>IF(K28=1,COUNTIF($K$9:K28,1),"")</f>
        <v/>
      </c>
      <c r="M28" s="102" t="str">
        <f>IFERROR(INDEX('Eligible Schools'!$D$4:$D$133,MATCH(ROWS($L$9:L28),$L$9:$L$144,0)),"")</f>
        <v/>
      </c>
      <c r="N28" s="102" t="str">
        <f>IFERROR(INDEX('Eligible Schools'!$E$4:$E$133,MATCH(ROWS($L$9:L28),$L$9:$L$144,0)),"")</f>
        <v/>
      </c>
      <c r="O28" s="101" t="str">
        <f>IFERROR(INDEX('Eligible Schools'!$F$4:$F$133,MATCH(ROWS($L$9:L28),$L$9:$L$144,0)),"")</f>
        <v/>
      </c>
      <c r="P28" s="103" t="str">
        <f>IFERROR(INDEX('Eligible Schools'!$I$4:$I$133,MATCH(ROWS($L$9:L28),$L$9:$L$144,0)),"")</f>
        <v/>
      </c>
    </row>
    <row r="29" spans="1:16" s="54" customFormat="1" ht="17.100000000000001" customHeight="1" x14ac:dyDescent="0.2">
      <c r="A29" s="57"/>
      <c r="B29" s="57"/>
      <c r="C29" s="95" t="str">
        <f t="shared" si="0"/>
        <v/>
      </c>
      <c r="D29" s="95" t="str">
        <f t="shared" si="1"/>
        <v/>
      </c>
      <c r="E29" s="95" t="str">
        <f t="shared" si="2"/>
        <v/>
      </c>
      <c r="F29" s="95" t="str">
        <f t="shared" si="3"/>
        <v/>
      </c>
      <c r="G29" s="115"/>
      <c r="H29" s="115"/>
      <c r="I29" s="58">
        <f t="shared" si="4"/>
        <v>0</v>
      </c>
      <c r="K29" s="102">
        <f>--ISNUMBER(IFERROR(SEARCH($H$1,'Eligible Schools'!B25,1),""))</f>
        <v>0</v>
      </c>
      <c r="L29" s="102" t="str">
        <f>IF(K29=1,COUNTIF($K$9:K29,1),"")</f>
        <v/>
      </c>
      <c r="M29" s="102" t="str">
        <f>IFERROR(INDEX('Eligible Schools'!$D$4:$D$133,MATCH(ROWS($L$9:L29),$L$9:$L$144,0)),"")</f>
        <v/>
      </c>
      <c r="N29" s="102" t="str">
        <f>IFERROR(INDEX('Eligible Schools'!$E$4:$E$133,MATCH(ROWS($L$9:L29),$L$9:$L$144,0)),"")</f>
        <v/>
      </c>
      <c r="O29" s="101" t="str">
        <f>IFERROR(INDEX('Eligible Schools'!$F$4:$F$133,MATCH(ROWS($L$9:L29),$L$9:$L$144,0)),"")</f>
        <v/>
      </c>
      <c r="P29" s="103" t="str">
        <f>IFERROR(INDEX('Eligible Schools'!$I$4:$I$133,MATCH(ROWS($L$9:L29),$L$9:$L$144,0)),"")</f>
        <v/>
      </c>
    </row>
    <row r="30" spans="1:16" s="54" customFormat="1" ht="17.100000000000001" customHeight="1" x14ac:dyDescent="0.2">
      <c r="A30" s="57"/>
      <c r="B30" s="57"/>
      <c r="C30" s="95" t="str">
        <f t="shared" si="0"/>
        <v/>
      </c>
      <c r="D30" s="95" t="str">
        <f t="shared" si="1"/>
        <v/>
      </c>
      <c r="E30" s="95" t="str">
        <f t="shared" si="2"/>
        <v/>
      </c>
      <c r="F30" s="95" t="str">
        <f t="shared" si="3"/>
        <v/>
      </c>
      <c r="G30" s="115"/>
      <c r="H30" s="115"/>
      <c r="I30" s="58">
        <f t="shared" si="4"/>
        <v>0</v>
      </c>
      <c r="K30" s="102">
        <f>--ISNUMBER(IFERROR(SEARCH($H$1,'Eligible Schools'!B26,1),""))</f>
        <v>0</v>
      </c>
      <c r="L30" s="102" t="str">
        <f>IF(K30=1,COUNTIF($K$9:K30,1),"")</f>
        <v/>
      </c>
      <c r="M30" s="102" t="str">
        <f>IFERROR(INDEX('Eligible Schools'!$D$4:$D$133,MATCH(ROWS($L$9:L30),$L$9:$L$144,0)),"")</f>
        <v/>
      </c>
      <c r="N30" s="102" t="str">
        <f>IFERROR(INDEX('Eligible Schools'!$E$4:$E$133,MATCH(ROWS($L$9:L30),$L$9:$L$144,0)),"")</f>
        <v/>
      </c>
      <c r="O30" s="101" t="str">
        <f>IFERROR(INDEX('Eligible Schools'!$F$4:$F$133,MATCH(ROWS($L$9:L30),$L$9:$L$144,0)),"")</f>
        <v/>
      </c>
      <c r="P30" s="103" t="str">
        <f>IFERROR(INDEX('Eligible Schools'!$I$4:$I$133,MATCH(ROWS($L$9:L30),$L$9:$L$144,0)),"")</f>
        <v/>
      </c>
    </row>
    <row r="31" spans="1:16" s="54" customFormat="1" ht="17.100000000000001" customHeight="1" x14ac:dyDescent="0.2">
      <c r="A31" s="57"/>
      <c r="B31" s="57"/>
      <c r="C31" s="95" t="str">
        <f t="shared" si="0"/>
        <v/>
      </c>
      <c r="D31" s="95" t="str">
        <f t="shared" si="1"/>
        <v/>
      </c>
      <c r="E31" s="95" t="str">
        <f t="shared" si="2"/>
        <v/>
      </c>
      <c r="F31" s="95" t="str">
        <f t="shared" si="3"/>
        <v/>
      </c>
      <c r="G31" s="115"/>
      <c r="H31" s="115"/>
      <c r="I31" s="58">
        <f t="shared" si="4"/>
        <v>0</v>
      </c>
      <c r="K31" s="102">
        <f>--ISNUMBER(IFERROR(SEARCH($H$1,'Eligible Schools'!B27,1),""))</f>
        <v>0</v>
      </c>
      <c r="L31" s="102" t="str">
        <f>IF(K31=1,COUNTIF($K$9:K31,1),"")</f>
        <v/>
      </c>
      <c r="M31" s="102" t="str">
        <f>IFERROR(INDEX('Eligible Schools'!$D$4:$D$133,MATCH(ROWS($L$9:L31),$L$9:$L$144,0)),"")</f>
        <v/>
      </c>
      <c r="N31" s="102" t="str">
        <f>IFERROR(INDEX('Eligible Schools'!$E$4:$E$133,MATCH(ROWS($L$9:L31),$L$9:$L$144,0)),"")</f>
        <v/>
      </c>
      <c r="O31" s="101" t="str">
        <f>IFERROR(INDEX('Eligible Schools'!$F$4:$F$133,MATCH(ROWS($L$9:L31),$L$9:$L$144,0)),"")</f>
        <v/>
      </c>
      <c r="P31" s="103" t="str">
        <f>IFERROR(INDEX('Eligible Schools'!$I$4:$I$133,MATCH(ROWS($L$9:L31),$L$9:$L$144,0)),"")</f>
        <v/>
      </c>
    </row>
    <row r="32" spans="1:16" s="54" customFormat="1" ht="17.100000000000001" customHeight="1" x14ac:dyDescent="0.2">
      <c r="A32" s="57"/>
      <c r="B32" s="57"/>
      <c r="C32" s="95" t="str">
        <f t="shared" si="0"/>
        <v/>
      </c>
      <c r="D32" s="95" t="str">
        <f t="shared" si="1"/>
        <v/>
      </c>
      <c r="E32" s="95" t="str">
        <f t="shared" si="2"/>
        <v/>
      </c>
      <c r="F32" s="95" t="str">
        <f t="shared" si="3"/>
        <v/>
      </c>
      <c r="G32" s="115"/>
      <c r="H32" s="115"/>
      <c r="I32" s="58">
        <f t="shared" si="4"/>
        <v>0</v>
      </c>
      <c r="K32" s="102">
        <f>--ISNUMBER(IFERROR(SEARCH($H$1,'Eligible Schools'!B28,1),""))</f>
        <v>0</v>
      </c>
      <c r="L32" s="102" t="str">
        <f>IF(K32=1,COUNTIF($K$9:K32,1),"")</f>
        <v/>
      </c>
      <c r="M32" s="102" t="str">
        <f>IFERROR(INDEX('Eligible Schools'!$D$4:$D$133,MATCH(ROWS($L$9:L32),$L$9:$L$144,0)),"")</f>
        <v/>
      </c>
      <c r="N32" s="102" t="str">
        <f>IFERROR(INDEX('Eligible Schools'!$E$4:$E$133,MATCH(ROWS($L$9:L32),$L$9:$L$144,0)),"")</f>
        <v/>
      </c>
      <c r="O32" s="101" t="str">
        <f>IFERROR(INDEX('Eligible Schools'!$F$4:$F$133,MATCH(ROWS($L$9:L32),$L$9:$L$144,0)),"")</f>
        <v/>
      </c>
      <c r="P32" s="103" t="str">
        <f>IFERROR(INDEX('Eligible Schools'!$I$4:$I$133,MATCH(ROWS($L$9:L32),$L$9:$L$144,0)),"")</f>
        <v/>
      </c>
    </row>
    <row r="33" spans="1:16" s="54" customFormat="1" ht="17.100000000000001" customHeight="1" x14ac:dyDescent="0.2">
      <c r="A33" s="57"/>
      <c r="B33" s="57"/>
      <c r="C33" s="95" t="str">
        <f t="shared" si="0"/>
        <v/>
      </c>
      <c r="D33" s="95" t="str">
        <f t="shared" si="1"/>
        <v/>
      </c>
      <c r="E33" s="95" t="str">
        <f t="shared" si="2"/>
        <v/>
      </c>
      <c r="F33" s="95" t="str">
        <f t="shared" si="3"/>
        <v/>
      </c>
      <c r="G33" s="115"/>
      <c r="H33" s="115"/>
      <c r="I33" s="58">
        <f t="shared" si="4"/>
        <v>0</v>
      </c>
      <c r="K33" s="102">
        <f>--ISNUMBER(IFERROR(SEARCH($H$1,'Eligible Schools'!B29,1),""))</f>
        <v>0</v>
      </c>
      <c r="L33" s="102" t="str">
        <f>IF(K33=1,COUNTIF($K$9:K33,1),"")</f>
        <v/>
      </c>
      <c r="M33" s="102" t="str">
        <f>IFERROR(INDEX('Eligible Schools'!$D$4:$D$133,MATCH(ROWS($L$9:L33),$L$9:$L$144,0)),"")</f>
        <v/>
      </c>
      <c r="N33" s="102" t="str">
        <f>IFERROR(INDEX('Eligible Schools'!$E$4:$E$133,MATCH(ROWS($L$9:L33),$L$9:$L$144,0)),"")</f>
        <v/>
      </c>
      <c r="O33" s="101" t="str">
        <f>IFERROR(INDEX('Eligible Schools'!$F$4:$F$133,MATCH(ROWS($L$9:L33),$L$9:$L$144,0)),"")</f>
        <v/>
      </c>
      <c r="P33" s="103" t="str">
        <f>IFERROR(INDEX('Eligible Schools'!$I$4:$I$133,MATCH(ROWS($L$9:L33),$L$9:$L$144,0)),"")</f>
        <v/>
      </c>
    </row>
    <row r="34" spans="1:16" s="54" customFormat="1" ht="17.100000000000001" customHeight="1" x14ac:dyDescent="0.2">
      <c r="A34" s="57"/>
      <c r="B34" s="57"/>
      <c r="C34" s="95" t="str">
        <f t="shared" si="0"/>
        <v/>
      </c>
      <c r="D34" s="95" t="str">
        <f t="shared" si="1"/>
        <v/>
      </c>
      <c r="E34" s="95" t="str">
        <f t="shared" si="2"/>
        <v/>
      </c>
      <c r="F34" s="95" t="str">
        <f t="shared" si="3"/>
        <v/>
      </c>
      <c r="G34" s="115"/>
      <c r="H34" s="115"/>
      <c r="I34" s="58">
        <f t="shared" si="4"/>
        <v>0</v>
      </c>
      <c r="K34" s="102">
        <f>--ISNUMBER(IFERROR(SEARCH($H$1,'Eligible Schools'!B30,1),""))</f>
        <v>0</v>
      </c>
      <c r="L34" s="102" t="str">
        <f>IF(K34=1,COUNTIF($K$9:K34,1),"")</f>
        <v/>
      </c>
      <c r="M34" s="102" t="str">
        <f>IFERROR(INDEX('Eligible Schools'!$D$4:$D$133,MATCH(ROWS($L$9:L34),$L$9:$L$144,0)),"")</f>
        <v/>
      </c>
      <c r="N34" s="102" t="str">
        <f>IFERROR(INDEX('Eligible Schools'!$E$4:$E$133,MATCH(ROWS($L$9:L34),$L$9:$L$144,0)),"")</f>
        <v/>
      </c>
      <c r="O34" s="101" t="str">
        <f>IFERROR(INDEX('Eligible Schools'!$F$4:$F$133,MATCH(ROWS($L$9:L34),$L$9:$L$144,0)),"")</f>
        <v/>
      </c>
      <c r="P34" s="103" t="str">
        <f>IFERROR(INDEX('Eligible Schools'!$I$4:$I$133,MATCH(ROWS($L$9:L34),$L$9:$L$144,0)),"")</f>
        <v/>
      </c>
    </row>
    <row r="35" spans="1:16" s="54" customFormat="1" ht="17.100000000000001" customHeight="1" x14ac:dyDescent="0.2">
      <c r="A35" s="57"/>
      <c r="B35" s="57"/>
      <c r="C35" s="95" t="str">
        <f t="shared" si="0"/>
        <v/>
      </c>
      <c r="D35" s="95" t="str">
        <f t="shared" si="1"/>
        <v/>
      </c>
      <c r="E35" s="95" t="str">
        <f t="shared" si="2"/>
        <v/>
      </c>
      <c r="F35" s="95" t="str">
        <f t="shared" si="3"/>
        <v/>
      </c>
      <c r="G35" s="115"/>
      <c r="H35" s="115"/>
      <c r="I35" s="58">
        <f t="shared" si="4"/>
        <v>0</v>
      </c>
      <c r="K35" s="102">
        <f>--ISNUMBER(IFERROR(SEARCH($H$1,'Eligible Schools'!B31,1),""))</f>
        <v>0</v>
      </c>
      <c r="L35" s="102" t="str">
        <f>IF(K35=1,COUNTIF($K$9:K35,1),"")</f>
        <v/>
      </c>
      <c r="M35" s="102" t="str">
        <f>IFERROR(INDEX('Eligible Schools'!$D$4:$D$133,MATCH(ROWS($L$9:L35),$L$9:$L$144,0)),"")</f>
        <v/>
      </c>
      <c r="N35" s="102" t="str">
        <f>IFERROR(INDEX('Eligible Schools'!$E$4:$E$133,MATCH(ROWS($L$9:L35),$L$9:$L$144,0)),"")</f>
        <v/>
      </c>
      <c r="O35" s="101" t="str">
        <f>IFERROR(INDEX('Eligible Schools'!$F$4:$F$133,MATCH(ROWS($L$9:L35),$L$9:$L$144,0)),"")</f>
        <v/>
      </c>
      <c r="P35" s="103" t="str">
        <f>IFERROR(INDEX('Eligible Schools'!$I$4:$I$133,MATCH(ROWS($L$9:L35),$L$9:$L$144,0)),"")</f>
        <v/>
      </c>
    </row>
    <row r="36" spans="1:16" s="54" customFormat="1" ht="17.100000000000001" customHeight="1" x14ac:dyDescent="0.2">
      <c r="A36" s="57"/>
      <c r="B36" s="57"/>
      <c r="C36" s="95" t="str">
        <f t="shared" si="0"/>
        <v/>
      </c>
      <c r="D36" s="95" t="str">
        <f t="shared" si="1"/>
        <v/>
      </c>
      <c r="E36" s="95" t="str">
        <f t="shared" si="2"/>
        <v/>
      </c>
      <c r="F36" s="95" t="str">
        <f t="shared" si="3"/>
        <v/>
      </c>
      <c r="G36" s="115"/>
      <c r="H36" s="115"/>
      <c r="I36" s="58">
        <f t="shared" si="4"/>
        <v>0</v>
      </c>
      <c r="K36" s="102">
        <f>--ISNUMBER(IFERROR(SEARCH($H$1,'Eligible Schools'!B32,1),""))</f>
        <v>0</v>
      </c>
      <c r="L36" s="102" t="str">
        <f>IF(K36=1,COUNTIF($K$9:K36,1),"")</f>
        <v/>
      </c>
      <c r="M36" s="102" t="str">
        <f>IFERROR(INDEX('Eligible Schools'!$D$4:$D$133,MATCH(ROWS($L$9:L36),$L$9:$L$144,0)),"")</f>
        <v/>
      </c>
      <c r="N36" s="102" t="str">
        <f>IFERROR(INDEX('Eligible Schools'!$E$4:$E$133,MATCH(ROWS($L$9:L36),$L$9:$L$144,0)),"")</f>
        <v/>
      </c>
      <c r="O36" s="101" t="str">
        <f>IFERROR(INDEX('Eligible Schools'!$F$4:$F$133,MATCH(ROWS($L$9:L36),$L$9:$L$144,0)),"")</f>
        <v/>
      </c>
      <c r="P36" s="103" t="str">
        <f>IFERROR(INDEX('Eligible Schools'!$I$4:$I$133,MATCH(ROWS($L$9:L36),$L$9:$L$144,0)),"")</f>
        <v/>
      </c>
    </row>
    <row r="37" spans="1:16" s="59" customFormat="1" ht="17.100000000000001" customHeight="1" x14ac:dyDescent="0.2">
      <c r="A37" s="57">
        <f>+A9+1</f>
        <v>1</v>
      </c>
      <c r="B37" s="57"/>
      <c r="C37" s="95" t="str">
        <f t="shared" si="0"/>
        <v/>
      </c>
      <c r="D37" s="95" t="str">
        <f t="shared" si="1"/>
        <v/>
      </c>
      <c r="E37" s="95" t="str">
        <f t="shared" si="2"/>
        <v/>
      </c>
      <c r="F37" s="95" t="str">
        <f t="shared" si="3"/>
        <v/>
      </c>
      <c r="G37" s="115"/>
      <c r="H37" s="115"/>
      <c r="I37" s="58">
        <f t="shared" ref="I37:I46" si="5">G37+H37</f>
        <v>0</v>
      </c>
      <c r="K37" s="102">
        <f>--ISNUMBER(IFERROR(SEARCH($H$1,'Eligible Schools'!B33,1),""))</f>
        <v>0</v>
      </c>
      <c r="L37" s="102" t="str">
        <f>IF(K37=1,COUNTIF($K$9:K37,1),"")</f>
        <v/>
      </c>
      <c r="M37" s="102" t="str">
        <f>IFERROR(INDEX('Eligible Schools'!$D$4:$D$133,MATCH(ROWS($L$9:L37),$L$9:$L$144,0)),"")</f>
        <v/>
      </c>
      <c r="N37" s="102" t="str">
        <f>IFERROR(INDEX('Eligible Schools'!$E$4:$E$133,MATCH(ROWS($L$9:L37),$L$9:$L$144,0)),"")</f>
        <v/>
      </c>
      <c r="O37" s="101" t="str">
        <f>IFERROR(INDEX('Eligible Schools'!$F$4:$F$133,MATCH(ROWS($L$9:L37),$L$9:$L$144,0)),"")</f>
        <v/>
      </c>
      <c r="P37" s="103" t="str">
        <f>IFERROR(INDEX('Eligible Schools'!$I$4:$I$133,MATCH(ROWS($L$9:L37),$L$9:$L$144,0)),"")</f>
        <v/>
      </c>
    </row>
    <row r="38" spans="1:16" s="59" customFormat="1" ht="17.100000000000001" customHeight="1" x14ac:dyDescent="0.2">
      <c r="A38" s="57">
        <f t="shared" ref="A38:A46" si="6">+A37+1</f>
        <v>2</v>
      </c>
      <c r="B38" s="57"/>
      <c r="C38" s="95" t="str">
        <f t="shared" si="0"/>
        <v/>
      </c>
      <c r="D38" s="95" t="str">
        <f t="shared" si="1"/>
        <v/>
      </c>
      <c r="E38" s="95" t="str">
        <f t="shared" si="2"/>
        <v/>
      </c>
      <c r="F38" s="95" t="str">
        <f t="shared" si="3"/>
        <v/>
      </c>
      <c r="G38" s="115"/>
      <c r="H38" s="115"/>
      <c r="I38" s="58">
        <f t="shared" si="5"/>
        <v>0</v>
      </c>
      <c r="K38" s="102">
        <f>--ISNUMBER(IFERROR(SEARCH($H$1,'Eligible Schools'!B34,1),""))</f>
        <v>0</v>
      </c>
      <c r="L38" s="102" t="str">
        <f>IF(K38=1,COUNTIF($K$9:K38,1),"")</f>
        <v/>
      </c>
      <c r="M38" s="102" t="str">
        <f>IFERROR(INDEX('Eligible Schools'!$D$4:$D$133,MATCH(ROWS($L$9:L38),$L$9:$L$144,0)),"")</f>
        <v/>
      </c>
      <c r="N38" s="102" t="str">
        <f>IFERROR(INDEX('Eligible Schools'!$E$4:$E$133,MATCH(ROWS($L$9:L38),$L$9:$L$144,0)),"")</f>
        <v/>
      </c>
      <c r="O38" s="101" t="str">
        <f>IFERROR(INDEX('Eligible Schools'!$F$4:$F$133,MATCH(ROWS($L$9:L38),$L$9:$L$144,0)),"")</f>
        <v/>
      </c>
      <c r="P38" s="103" t="str">
        <f>IFERROR(INDEX('Eligible Schools'!$I$4:$I$133,MATCH(ROWS($L$9:L38),$L$9:$L$144,0)),"")</f>
        <v/>
      </c>
    </row>
    <row r="39" spans="1:16" s="59" customFormat="1" ht="17.100000000000001" customHeight="1" x14ac:dyDescent="0.2">
      <c r="A39" s="57">
        <f t="shared" si="6"/>
        <v>3</v>
      </c>
      <c r="B39" s="57"/>
      <c r="C39" s="95" t="str">
        <f t="shared" si="0"/>
        <v/>
      </c>
      <c r="D39" s="95" t="str">
        <f t="shared" si="1"/>
        <v/>
      </c>
      <c r="E39" s="95" t="str">
        <f t="shared" si="2"/>
        <v/>
      </c>
      <c r="F39" s="95" t="str">
        <f t="shared" si="3"/>
        <v/>
      </c>
      <c r="G39" s="115"/>
      <c r="H39" s="115"/>
      <c r="I39" s="58">
        <f t="shared" si="5"/>
        <v>0</v>
      </c>
      <c r="K39" s="102">
        <f>--ISNUMBER(IFERROR(SEARCH($H$1,'Eligible Schools'!B35,1),""))</f>
        <v>0</v>
      </c>
      <c r="L39" s="102" t="str">
        <f>IF(K39=1,COUNTIF($K$9:K39,1),"")</f>
        <v/>
      </c>
      <c r="M39" s="102" t="str">
        <f>IFERROR(INDEX('Eligible Schools'!$D$4:$D$133,MATCH(ROWS($L$9:L39),$L$9:$L$144,0)),"")</f>
        <v/>
      </c>
      <c r="N39" s="102" t="str">
        <f>IFERROR(INDEX('Eligible Schools'!$E$4:$E$133,MATCH(ROWS($L$9:L39),$L$9:$L$144,0)),"")</f>
        <v/>
      </c>
      <c r="O39" s="101" t="str">
        <f>IFERROR(INDEX('Eligible Schools'!$F$4:$F$133,MATCH(ROWS($L$9:L39),$L$9:$L$144,0)),"")</f>
        <v/>
      </c>
      <c r="P39" s="103" t="str">
        <f>IFERROR(INDEX('Eligible Schools'!$I$4:$I$133,MATCH(ROWS($L$9:L39),$L$9:$L$144,0)),"")</f>
        <v/>
      </c>
    </row>
    <row r="40" spans="1:16" s="59" customFormat="1" ht="17.100000000000001" customHeight="1" x14ac:dyDescent="0.2">
      <c r="A40" s="57">
        <f t="shared" si="6"/>
        <v>4</v>
      </c>
      <c r="B40" s="57"/>
      <c r="C40" s="95" t="str">
        <f t="shared" si="0"/>
        <v/>
      </c>
      <c r="D40" s="95" t="str">
        <f t="shared" si="1"/>
        <v/>
      </c>
      <c r="E40" s="95" t="str">
        <f t="shared" si="2"/>
        <v/>
      </c>
      <c r="F40" s="95" t="str">
        <f t="shared" si="3"/>
        <v/>
      </c>
      <c r="G40" s="115"/>
      <c r="H40" s="115"/>
      <c r="I40" s="58">
        <f t="shared" si="5"/>
        <v>0</v>
      </c>
      <c r="J40" s="59" t="s">
        <v>110</v>
      </c>
      <c r="K40" s="102">
        <f>--ISNUMBER(IFERROR(SEARCH($H$1,'Eligible Schools'!B36,1),""))</f>
        <v>0</v>
      </c>
      <c r="L40" s="102" t="str">
        <f>IF(K40=1,COUNTIF($K$9:K40,1),"")</f>
        <v/>
      </c>
      <c r="M40" s="102" t="str">
        <f>IFERROR(INDEX('Eligible Schools'!$D$4:$D$133,MATCH(ROWS($L$9:L40),$L$9:$L$144,0)),"")</f>
        <v/>
      </c>
      <c r="N40" s="102" t="str">
        <f>IFERROR(INDEX('Eligible Schools'!$E$4:$E$133,MATCH(ROWS($L$9:L40),$L$9:$L$144,0)),"")</f>
        <v/>
      </c>
      <c r="O40" s="101" t="str">
        <f>IFERROR(INDEX('Eligible Schools'!$F$4:$F$133,MATCH(ROWS($L$9:L40),$L$9:$L$144,0)),"")</f>
        <v/>
      </c>
      <c r="P40" s="103" t="str">
        <f>IFERROR(INDEX('Eligible Schools'!$I$4:$I$133,MATCH(ROWS($L$9:L40),$L$9:$L$144,0)),"")</f>
        <v/>
      </c>
    </row>
    <row r="41" spans="1:16" s="59" customFormat="1" ht="17.100000000000001" customHeight="1" x14ac:dyDescent="0.2">
      <c r="A41" s="57">
        <f t="shared" si="6"/>
        <v>5</v>
      </c>
      <c r="B41" s="57"/>
      <c r="C41" s="95" t="str">
        <f t="shared" si="0"/>
        <v/>
      </c>
      <c r="D41" s="95" t="str">
        <f t="shared" si="1"/>
        <v/>
      </c>
      <c r="E41" s="95" t="str">
        <f t="shared" si="2"/>
        <v/>
      </c>
      <c r="F41" s="95" t="str">
        <f t="shared" si="3"/>
        <v/>
      </c>
      <c r="G41" s="115"/>
      <c r="H41" s="115"/>
      <c r="I41" s="58">
        <f t="shared" si="5"/>
        <v>0</v>
      </c>
      <c r="K41" s="102">
        <f>--ISNUMBER(IFERROR(SEARCH($H$1,'Eligible Schools'!B37,1),""))</f>
        <v>0</v>
      </c>
      <c r="L41" s="102" t="str">
        <f>IF(K41=1,COUNTIF($K$9:K41,1),"")</f>
        <v/>
      </c>
      <c r="M41" s="102" t="str">
        <f>IFERROR(INDEX('Eligible Schools'!$D$4:$D$133,MATCH(ROWS($L$9:L41),$L$9:$L$144,0)),"")</f>
        <v/>
      </c>
      <c r="N41" s="102" t="str">
        <f>IFERROR(INDEX('Eligible Schools'!$E$4:$E$133,MATCH(ROWS($L$9:L41),$L$9:$L$144,0)),"")</f>
        <v/>
      </c>
      <c r="O41" s="101" t="str">
        <f>IFERROR(INDEX('Eligible Schools'!$F$4:$F$133,MATCH(ROWS($L$9:L41),$L$9:$L$144,0)),"")</f>
        <v/>
      </c>
      <c r="P41" s="103" t="str">
        <f>IFERROR(INDEX('Eligible Schools'!$I$4:$I$133,MATCH(ROWS($L$9:L41),$L$9:$L$144,0)),"")</f>
        <v/>
      </c>
    </row>
    <row r="42" spans="1:16" s="59" customFormat="1" ht="17.100000000000001" customHeight="1" x14ac:dyDescent="0.2">
      <c r="A42" s="57">
        <f t="shared" si="6"/>
        <v>6</v>
      </c>
      <c r="B42" s="57"/>
      <c r="C42" s="95" t="str">
        <f t="shared" si="0"/>
        <v/>
      </c>
      <c r="D42" s="95" t="str">
        <f t="shared" si="1"/>
        <v/>
      </c>
      <c r="E42" s="95" t="str">
        <f t="shared" si="2"/>
        <v/>
      </c>
      <c r="F42" s="95" t="str">
        <f t="shared" si="3"/>
        <v/>
      </c>
      <c r="G42" s="115"/>
      <c r="H42" s="115"/>
      <c r="I42" s="58">
        <f t="shared" si="5"/>
        <v>0</v>
      </c>
      <c r="K42" s="102">
        <f>--ISNUMBER(IFERROR(SEARCH($H$1,'Eligible Schools'!B38,1),""))</f>
        <v>0</v>
      </c>
      <c r="L42" s="102" t="str">
        <f>IF(K42=1,COUNTIF($K$9:K42,1),"")</f>
        <v/>
      </c>
      <c r="M42" s="102" t="str">
        <f>IFERROR(INDEX('Eligible Schools'!$D$4:$D$133,MATCH(ROWS($L$9:L42),$L$9:$L$144,0)),"")</f>
        <v/>
      </c>
      <c r="N42" s="102" t="str">
        <f>IFERROR(INDEX('Eligible Schools'!$E$4:$E$133,MATCH(ROWS($L$9:L42),$L$9:$L$144,0)),"")</f>
        <v/>
      </c>
      <c r="O42" s="101" t="str">
        <f>IFERROR(INDEX('Eligible Schools'!$F$4:$F$133,MATCH(ROWS($L$9:L42),$L$9:$L$144,0)),"")</f>
        <v/>
      </c>
      <c r="P42" s="103" t="str">
        <f>IFERROR(INDEX('Eligible Schools'!$I$4:$I$133,MATCH(ROWS($L$9:L42),$L$9:$L$144,0)),"")</f>
        <v/>
      </c>
    </row>
    <row r="43" spans="1:16" s="59" customFormat="1" ht="17.100000000000001" customHeight="1" x14ac:dyDescent="0.2">
      <c r="A43" s="57">
        <f t="shared" si="6"/>
        <v>7</v>
      </c>
      <c r="B43" s="57"/>
      <c r="C43" s="95" t="str">
        <f t="shared" si="0"/>
        <v/>
      </c>
      <c r="D43" s="95" t="str">
        <f t="shared" si="1"/>
        <v/>
      </c>
      <c r="E43" s="95" t="str">
        <f t="shared" si="2"/>
        <v/>
      </c>
      <c r="F43" s="95" t="str">
        <f t="shared" si="3"/>
        <v/>
      </c>
      <c r="G43" s="115"/>
      <c r="H43" s="115"/>
      <c r="I43" s="58">
        <f t="shared" si="5"/>
        <v>0</v>
      </c>
      <c r="K43" s="102">
        <f>--ISNUMBER(IFERROR(SEARCH($H$1,'Eligible Schools'!B39,1),""))</f>
        <v>0</v>
      </c>
      <c r="L43" s="102" t="str">
        <f>IF(K43=1,COUNTIF($K$9:K43,1),"")</f>
        <v/>
      </c>
      <c r="M43" s="102" t="str">
        <f>IFERROR(INDEX('Eligible Schools'!$D$4:$D$133,MATCH(ROWS($L$9:L43),$L$9:$L$144,0)),"")</f>
        <v/>
      </c>
      <c r="N43" s="102" t="str">
        <f>IFERROR(INDEX('Eligible Schools'!$E$4:$E$133,MATCH(ROWS($L$9:L43),$L$9:$L$144,0)),"")</f>
        <v/>
      </c>
      <c r="O43" s="101" t="str">
        <f>IFERROR(INDEX('Eligible Schools'!$F$4:$F$133,MATCH(ROWS($L$9:L43),$L$9:$L$144,0)),"")</f>
        <v/>
      </c>
      <c r="P43" s="103" t="str">
        <f>IFERROR(INDEX('Eligible Schools'!$I$4:$I$133,MATCH(ROWS($L$9:L43),$L$9:$L$144,0)),"")</f>
        <v/>
      </c>
    </row>
    <row r="44" spans="1:16" s="59" customFormat="1" ht="17.100000000000001" customHeight="1" x14ac:dyDescent="0.2">
      <c r="A44" s="57">
        <f t="shared" si="6"/>
        <v>8</v>
      </c>
      <c r="B44" s="57"/>
      <c r="C44" s="95" t="str">
        <f t="shared" si="0"/>
        <v/>
      </c>
      <c r="D44" s="95" t="str">
        <f t="shared" si="1"/>
        <v/>
      </c>
      <c r="E44" s="95" t="str">
        <f t="shared" si="2"/>
        <v/>
      </c>
      <c r="F44" s="95" t="str">
        <f t="shared" si="3"/>
        <v/>
      </c>
      <c r="G44" s="115"/>
      <c r="H44" s="115"/>
      <c r="I44" s="58">
        <f t="shared" si="5"/>
        <v>0</v>
      </c>
      <c r="K44" s="102">
        <f>--ISNUMBER(IFERROR(SEARCH($H$1,'Eligible Schools'!B40,1),""))</f>
        <v>0</v>
      </c>
      <c r="L44" s="102" t="str">
        <f>IF(K44=1,COUNTIF($K$9:K44,1),"")</f>
        <v/>
      </c>
      <c r="M44" s="102" t="str">
        <f>IFERROR(INDEX('Eligible Schools'!$D$4:$D$133,MATCH(ROWS($L$9:L44),$L$9:$L$144,0)),"")</f>
        <v/>
      </c>
      <c r="N44" s="102" t="str">
        <f>IFERROR(INDEX('Eligible Schools'!$E$4:$E$133,MATCH(ROWS($L$9:L44),$L$9:$L$144,0)),"")</f>
        <v/>
      </c>
      <c r="O44" s="101" t="str">
        <f>IFERROR(INDEX('Eligible Schools'!$F$4:$F$133,MATCH(ROWS($L$9:L44),$L$9:$L$144,0)),"")</f>
        <v/>
      </c>
      <c r="P44" s="103" t="str">
        <f>IFERROR(INDEX('Eligible Schools'!$I$4:$I$133,MATCH(ROWS($L$9:L44),$L$9:$L$144,0)),"")</f>
        <v/>
      </c>
    </row>
    <row r="45" spans="1:16" s="59" customFormat="1" ht="17.100000000000001" customHeight="1" x14ac:dyDescent="0.2">
      <c r="A45" s="57">
        <f t="shared" si="6"/>
        <v>9</v>
      </c>
      <c r="B45" s="57"/>
      <c r="C45" s="95" t="str">
        <f t="shared" si="0"/>
        <v/>
      </c>
      <c r="D45" s="95" t="str">
        <f t="shared" si="1"/>
        <v/>
      </c>
      <c r="E45" s="95" t="str">
        <f t="shared" si="2"/>
        <v/>
      </c>
      <c r="F45" s="95" t="str">
        <f t="shared" si="3"/>
        <v/>
      </c>
      <c r="G45" s="115"/>
      <c r="H45" s="115"/>
      <c r="I45" s="58">
        <f t="shared" si="5"/>
        <v>0</v>
      </c>
      <c r="K45" s="102">
        <f>--ISNUMBER(IFERROR(SEARCH($H$1,'Eligible Schools'!B41,1),""))</f>
        <v>0</v>
      </c>
      <c r="L45" s="102" t="str">
        <f>IF(K45=1,COUNTIF($K$9:K45,1),"")</f>
        <v/>
      </c>
      <c r="M45" s="102" t="str">
        <f>IFERROR(INDEX('Eligible Schools'!$D$4:$D$133,MATCH(ROWS($L$9:L45),$L$9:$L$144,0)),"")</f>
        <v/>
      </c>
      <c r="N45" s="102" t="str">
        <f>IFERROR(INDEX('Eligible Schools'!$E$4:$E$133,MATCH(ROWS($L$9:L45),$L$9:$L$144,0)),"")</f>
        <v/>
      </c>
      <c r="O45" s="101" t="str">
        <f>IFERROR(INDEX('Eligible Schools'!$F$4:$F$133,MATCH(ROWS($L$9:L45),$L$9:$L$144,0)),"")</f>
        <v/>
      </c>
      <c r="P45" s="103" t="str">
        <f>IFERROR(INDEX('Eligible Schools'!$I$4:$I$133,MATCH(ROWS($L$9:L45),$L$9:$L$144,0)),"")</f>
        <v/>
      </c>
    </row>
    <row r="46" spans="1:16" s="59" customFormat="1" ht="17.100000000000001" customHeight="1" thickBot="1" x14ac:dyDescent="0.25">
      <c r="A46" s="57">
        <f t="shared" si="6"/>
        <v>10</v>
      </c>
      <c r="B46" s="57"/>
      <c r="C46" s="95" t="str">
        <f t="shared" si="0"/>
        <v/>
      </c>
      <c r="D46" s="95" t="str">
        <f t="shared" si="1"/>
        <v/>
      </c>
      <c r="E46" s="95" t="str">
        <f t="shared" si="2"/>
        <v/>
      </c>
      <c r="F46" s="95" t="str">
        <f t="shared" si="3"/>
        <v/>
      </c>
      <c r="G46" s="116"/>
      <c r="H46" s="116"/>
      <c r="I46" s="58">
        <f t="shared" si="5"/>
        <v>0</v>
      </c>
      <c r="K46" s="102">
        <f>--ISNUMBER(IFERROR(SEARCH($H$1,'Eligible Schools'!B42,1),""))</f>
        <v>0</v>
      </c>
      <c r="L46" s="102" t="str">
        <f>IF(K46=1,COUNTIF($K$9:K46,1),"")</f>
        <v/>
      </c>
      <c r="M46" s="102" t="str">
        <f>IFERROR(INDEX('Eligible Schools'!$D$4:$D$133,MATCH(ROWS($L$9:L46),$L$9:$L$144,0)),"")</f>
        <v/>
      </c>
      <c r="N46" s="102" t="str">
        <f>IFERROR(INDEX('Eligible Schools'!$E$4:$E$133,MATCH(ROWS($L$9:L46),$L$9:$L$144,0)),"")</f>
        <v/>
      </c>
      <c r="O46" s="101" t="str">
        <f>IFERROR(INDEX('Eligible Schools'!$F$4:$F$133,MATCH(ROWS($L$9:L46),$L$9:$L$144,0)),"")</f>
        <v/>
      </c>
      <c r="P46" s="103" t="str">
        <f>IFERROR(INDEX('Eligible Schools'!$I$4:$I$133,MATCH(ROWS($L$9:L46),$L$9:$L$144,0)),"")</f>
        <v/>
      </c>
    </row>
    <row r="47" spans="1:16" s="62" customFormat="1" ht="17.100000000000001" customHeight="1" thickTop="1" x14ac:dyDescent="0.2">
      <c r="A47" s="60" t="e">
        <f>+#REF!+1</f>
        <v>#REF!</v>
      </c>
      <c r="B47" s="60"/>
      <c r="C47" s="96" t="s">
        <v>184</v>
      </c>
      <c r="D47" s="63" t="s">
        <v>335</v>
      </c>
      <c r="E47" s="91"/>
      <c r="F47" s="94"/>
      <c r="G47" s="61">
        <f>SUM(G9:G46)</f>
        <v>0</v>
      </c>
      <c r="H47" s="61">
        <f>SUM(H9:H46)</f>
        <v>0</v>
      </c>
      <c r="I47" s="61">
        <f>SUM(I9:I46)</f>
        <v>0</v>
      </c>
      <c r="K47" s="102">
        <f>--ISNUMBER(IFERROR(SEARCH($H$1,'Eligible Schools'!B43,1),""))</f>
        <v>0</v>
      </c>
      <c r="L47" s="102" t="str">
        <f>IF(K47=1,COUNTIF($K$9:K47,1),"")</f>
        <v/>
      </c>
      <c r="M47" s="102" t="str">
        <f>IFERROR(INDEX('Eligible Schools'!$D$4:$D$133,MATCH(ROWS($L$9:L47),$L$9:$L$144,0)),"")</f>
        <v/>
      </c>
      <c r="N47" s="102" t="str">
        <f>IFERROR(INDEX('Eligible Schools'!$E$4:$E$133,MATCH(ROWS($L$9:L47),$L$9:$L$144,0)),"")</f>
        <v/>
      </c>
      <c r="O47" s="101" t="str">
        <f>IFERROR(INDEX('Eligible Schools'!$F$4:$F$133,MATCH(ROWS($L$9:L47),$L$9:$L$144,0)),"")</f>
        <v/>
      </c>
      <c r="P47" s="103" t="str">
        <f>IFERROR(INDEX('Eligible Schools'!$I$4:$I$133,MATCH(ROWS($L$9:L47),$L$9:$L$144,0)),"")</f>
        <v/>
      </c>
    </row>
    <row r="48" spans="1:16" x14ac:dyDescent="0.2">
      <c r="K48" s="102">
        <f>--ISNUMBER(IFERROR(SEARCH($H$1,'Eligible Schools'!B44,1),""))</f>
        <v>0</v>
      </c>
      <c r="L48" s="102" t="str">
        <f>IF(K48=1,COUNTIF($K$9:K48,1),"")</f>
        <v/>
      </c>
      <c r="M48" s="102" t="str">
        <f>IFERROR(INDEX('Eligible Schools'!$D$4:$D$133,MATCH(ROWS($L$9:L48),$L$9:$L$144,0)),"")</f>
        <v/>
      </c>
      <c r="N48" s="102" t="str">
        <f>IFERROR(INDEX('Eligible Schools'!$E$4:$E$133,MATCH(ROWS($L$9:L48),$L$9:$L$144,0)),"")</f>
        <v/>
      </c>
      <c r="O48" s="101" t="str">
        <f>IFERROR(INDEX('Eligible Schools'!$F$4:$F$133,MATCH(ROWS($L$9:L48),$L$9:$L$144,0)),"")</f>
        <v/>
      </c>
      <c r="P48" s="103" t="str">
        <f>IFERROR(INDEX('Eligible Schools'!$I$4:$I$133,MATCH(ROWS($L$9:L48),$L$9:$L$144,0)),"")</f>
        <v/>
      </c>
    </row>
    <row r="49" spans="11:16" x14ac:dyDescent="0.2">
      <c r="K49" s="102">
        <f>--ISNUMBER(IFERROR(SEARCH($H$1,'Eligible Schools'!B45,1),""))</f>
        <v>0</v>
      </c>
      <c r="L49" s="102" t="str">
        <f>IF(K49=1,COUNTIF($K$9:K49,1),"")</f>
        <v/>
      </c>
      <c r="M49" s="102" t="str">
        <f>IFERROR(INDEX('Eligible Schools'!$D$4:$D$133,MATCH(ROWS($L$9:L49),$L$9:$L$144,0)),"")</f>
        <v/>
      </c>
      <c r="N49" s="102" t="str">
        <f>IFERROR(INDEX('Eligible Schools'!$E$4:$E$133,MATCH(ROWS($L$9:L49),$L$9:$L$144,0)),"")</f>
        <v/>
      </c>
      <c r="O49" s="101" t="str">
        <f>IFERROR(INDEX('Eligible Schools'!$F$4:$F$133,MATCH(ROWS($L$9:L49),$L$9:$L$144,0)),"")</f>
        <v/>
      </c>
      <c r="P49" s="103" t="str">
        <f>IFERROR(INDEX('Eligible Schools'!$I$4:$I$133,MATCH(ROWS($L$9:L49),$L$9:$L$144,0)),"")</f>
        <v/>
      </c>
    </row>
    <row r="50" spans="11:16" x14ac:dyDescent="0.2">
      <c r="K50" s="102">
        <f>--ISNUMBER(IFERROR(SEARCH($H$1,'Eligible Schools'!B46,1),""))</f>
        <v>0</v>
      </c>
      <c r="L50" s="102" t="str">
        <f>IF(K50=1,COUNTIF($K$9:K50,1),"")</f>
        <v/>
      </c>
      <c r="M50" s="102" t="str">
        <f>IFERROR(INDEX('Eligible Schools'!$D$4:$D$133,MATCH(ROWS($L$9:L50),$L$9:$L$144,0)),"")</f>
        <v/>
      </c>
      <c r="N50" s="102" t="str">
        <f>IFERROR(INDEX('Eligible Schools'!$E$4:$E$133,MATCH(ROWS($L$9:L50),$L$9:$L$144,0)),"")</f>
        <v/>
      </c>
      <c r="O50" s="101" t="str">
        <f>IFERROR(INDEX('Eligible Schools'!$F$4:$F$133,MATCH(ROWS($L$9:L50),$L$9:$L$144,0)),"")</f>
        <v/>
      </c>
      <c r="P50" s="103" t="str">
        <f>IFERROR(INDEX('Eligible Schools'!$I$4:$I$133,MATCH(ROWS($L$9:L50),$L$9:$L$144,0)),"")</f>
        <v/>
      </c>
    </row>
    <row r="51" spans="11:16" x14ac:dyDescent="0.2">
      <c r="K51" s="102">
        <f>--ISNUMBER(IFERROR(SEARCH($H$1,'Eligible Schools'!B47,1),""))</f>
        <v>0</v>
      </c>
      <c r="L51" s="102" t="str">
        <f>IF(K51=1,COUNTIF($K$9:K51,1),"")</f>
        <v/>
      </c>
      <c r="M51" s="102" t="str">
        <f>IFERROR(INDEX('Eligible Schools'!$D$4:$D$133,MATCH(ROWS($L$9:L51),$L$9:$L$144,0)),"")</f>
        <v/>
      </c>
      <c r="N51" s="102" t="str">
        <f>IFERROR(INDEX('Eligible Schools'!$E$4:$E$133,MATCH(ROWS($L$9:L51),$L$9:$L$144,0)),"")</f>
        <v/>
      </c>
      <c r="O51" s="101" t="str">
        <f>IFERROR(INDEX('Eligible Schools'!$F$4:$F$133,MATCH(ROWS($L$9:L51),$L$9:$L$144,0)),"")</f>
        <v/>
      </c>
      <c r="P51" s="103" t="str">
        <f>IFERROR(INDEX('Eligible Schools'!$I$4:$I$133,MATCH(ROWS($L$9:L51),$L$9:$L$144,0)),"")</f>
        <v/>
      </c>
    </row>
    <row r="52" spans="11:16" x14ac:dyDescent="0.2">
      <c r="K52" s="102">
        <f>--ISNUMBER(IFERROR(SEARCH($H$1,'Eligible Schools'!B48,1),""))</f>
        <v>0</v>
      </c>
      <c r="L52" s="102" t="str">
        <f>IF(K52=1,COUNTIF($K$9:K52,1),"")</f>
        <v/>
      </c>
      <c r="M52" s="102" t="str">
        <f>IFERROR(INDEX('Eligible Schools'!$D$4:$D$133,MATCH(ROWS($L$9:L52),$L$9:$L$144,0)),"")</f>
        <v/>
      </c>
      <c r="N52" s="102" t="str">
        <f>IFERROR(INDEX('Eligible Schools'!$E$4:$E$133,MATCH(ROWS($L$9:L52),$L$9:$L$144,0)),"")</f>
        <v/>
      </c>
      <c r="O52" s="101" t="str">
        <f>IFERROR(INDEX('Eligible Schools'!$F$4:$F$133,MATCH(ROWS($L$9:L52),$L$9:$L$144,0)),"")</f>
        <v/>
      </c>
      <c r="P52" s="103" t="str">
        <f>IFERROR(INDEX('Eligible Schools'!$I$4:$I$133,MATCH(ROWS($L$9:L52),$L$9:$L$144,0)),"")</f>
        <v/>
      </c>
    </row>
    <row r="53" spans="11:16" x14ac:dyDescent="0.2">
      <c r="K53" s="102">
        <f>--ISNUMBER(IFERROR(SEARCH($H$1,'Eligible Schools'!B49,1),""))</f>
        <v>0</v>
      </c>
      <c r="L53" s="102" t="str">
        <f>IF(K53=1,COUNTIF($K$9:K53,1),"")</f>
        <v/>
      </c>
      <c r="M53" s="102" t="str">
        <f>IFERROR(INDEX('Eligible Schools'!$D$4:$D$133,MATCH(ROWS($L$9:L53),$L$9:$L$144,0)),"")</f>
        <v/>
      </c>
      <c r="N53" s="102" t="str">
        <f>IFERROR(INDEX('Eligible Schools'!$E$4:$E$133,MATCH(ROWS($L$9:L53),$L$9:$L$144,0)),"")</f>
        <v/>
      </c>
      <c r="O53" s="101" t="str">
        <f>IFERROR(INDEX('Eligible Schools'!$F$4:$F$133,MATCH(ROWS($L$9:L53),$L$9:$L$144,0)),"")</f>
        <v/>
      </c>
      <c r="P53" s="103" t="str">
        <f>IFERROR(INDEX('Eligible Schools'!$I$4:$I$133,MATCH(ROWS($L$9:L53),$L$9:$L$144,0)),"")</f>
        <v/>
      </c>
    </row>
    <row r="54" spans="11:16" x14ac:dyDescent="0.2">
      <c r="K54" s="102">
        <f>--ISNUMBER(IFERROR(SEARCH($H$1,'Eligible Schools'!B50,1),""))</f>
        <v>0</v>
      </c>
      <c r="L54" s="102" t="str">
        <f>IF(K54=1,COUNTIF($K$9:K54,1),"")</f>
        <v/>
      </c>
      <c r="M54" s="102" t="str">
        <f>IFERROR(INDEX('Eligible Schools'!$D$4:$D$133,MATCH(ROWS($L$9:L54),$L$9:$L$144,0)),"")</f>
        <v/>
      </c>
      <c r="N54" s="102" t="str">
        <f>IFERROR(INDEX('Eligible Schools'!$E$4:$E$133,MATCH(ROWS($L$9:L54),$L$9:$L$144,0)),"")</f>
        <v/>
      </c>
      <c r="O54" s="101" t="str">
        <f>IFERROR(INDEX('Eligible Schools'!$F$4:$F$133,MATCH(ROWS($L$9:L54),$L$9:$L$144,0)),"")</f>
        <v/>
      </c>
      <c r="P54" s="103" t="str">
        <f>IFERROR(INDEX('Eligible Schools'!$I$4:$I$133,MATCH(ROWS($L$9:L54),$L$9:$L$144,0)),"")</f>
        <v/>
      </c>
    </row>
    <row r="55" spans="11:16" x14ac:dyDescent="0.2">
      <c r="K55" s="102">
        <f>--ISNUMBER(IFERROR(SEARCH($H$1,'Eligible Schools'!B51,1),""))</f>
        <v>0</v>
      </c>
      <c r="L55" s="102" t="str">
        <f>IF(K55=1,COUNTIF($K$9:K55,1),"")</f>
        <v/>
      </c>
      <c r="M55" s="102" t="str">
        <f>IFERROR(INDEX('Eligible Schools'!$D$4:$D$133,MATCH(ROWS($L$9:L55),$L$9:$L$144,0)),"")</f>
        <v/>
      </c>
      <c r="N55" s="102" t="str">
        <f>IFERROR(INDEX('Eligible Schools'!$E$4:$E$133,MATCH(ROWS($L$9:L55),$L$9:$L$144,0)),"")</f>
        <v/>
      </c>
      <c r="O55" s="101" t="str">
        <f>IFERROR(INDEX('Eligible Schools'!$F$4:$F$133,MATCH(ROWS($L$9:L55),$L$9:$L$144,0)),"")</f>
        <v/>
      </c>
      <c r="P55" s="103" t="str">
        <f>IFERROR(INDEX('Eligible Schools'!$I$4:$I$133,MATCH(ROWS($L$9:L55),$L$9:$L$144,0)),"")</f>
        <v/>
      </c>
    </row>
    <row r="56" spans="11:16" x14ac:dyDescent="0.2">
      <c r="K56" s="102">
        <f>--ISNUMBER(IFERROR(SEARCH($H$1,'Eligible Schools'!B52,1),""))</f>
        <v>0</v>
      </c>
      <c r="L56" s="102" t="str">
        <f>IF(K56=1,COUNTIF($K$9:K56,1),"")</f>
        <v/>
      </c>
      <c r="M56" s="102" t="str">
        <f>IFERROR(INDEX('Eligible Schools'!$D$4:$D$133,MATCH(ROWS($L$9:L56),$L$9:$L$144,0)),"")</f>
        <v/>
      </c>
      <c r="N56" s="102" t="str">
        <f>IFERROR(INDEX('Eligible Schools'!$E$4:$E$133,MATCH(ROWS($L$9:L56),$L$9:$L$144,0)),"")</f>
        <v/>
      </c>
      <c r="O56" s="101" t="str">
        <f>IFERROR(INDEX('Eligible Schools'!$F$4:$F$133,MATCH(ROWS($L$9:L56),$L$9:$L$144,0)),"")</f>
        <v/>
      </c>
      <c r="P56" s="103" t="str">
        <f>IFERROR(INDEX('Eligible Schools'!$I$4:$I$133,MATCH(ROWS($L$9:L56),$L$9:$L$144,0)),"")</f>
        <v/>
      </c>
    </row>
    <row r="57" spans="11:16" x14ac:dyDescent="0.2">
      <c r="K57" s="102">
        <f>--ISNUMBER(IFERROR(SEARCH($H$1,'Eligible Schools'!B53,1),""))</f>
        <v>0</v>
      </c>
      <c r="L57" s="102" t="str">
        <f>IF(K57=1,COUNTIF($K$9:K57,1),"")</f>
        <v/>
      </c>
      <c r="M57" s="102" t="str">
        <f>IFERROR(INDEX('Eligible Schools'!$D$4:$D$133,MATCH(ROWS($L$9:L57),$L$9:$L$144,0)),"")</f>
        <v/>
      </c>
      <c r="N57" s="102" t="str">
        <f>IFERROR(INDEX('Eligible Schools'!$E$4:$E$133,MATCH(ROWS($L$9:L57),$L$9:$L$144,0)),"")</f>
        <v/>
      </c>
      <c r="O57" s="101" t="str">
        <f>IFERROR(INDEX('Eligible Schools'!$F$4:$F$133,MATCH(ROWS($L$9:L57),$L$9:$L$144,0)),"")</f>
        <v/>
      </c>
      <c r="P57" s="103" t="str">
        <f>IFERROR(INDEX('Eligible Schools'!$I$4:$I$133,MATCH(ROWS($L$9:L57),$L$9:$L$144,0)),"")</f>
        <v/>
      </c>
    </row>
    <row r="58" spans="11:16" x14ac:dyDescent="0.2">
      <c r="K58" s="102">
        <f>--ISNUMBER(IFERROR(SEARCH($H$1,'Eligible Schools'!B54,1),""))</f>
        <v>0</v>
      </c>
      <c r="L58" s="102" t="str">
        <f>IF(K58=1,COUNTIF($K$9:K58,1),"")</f>
        <v/>
      </c>
      <c r="M58" s="102" t="str">
        <f>IFERROR(INDEX('Eligible Schools'!$D$4:$D$133,MATCH(ROWS($L$9:L58),$L$9:$L$144,0)),"")</f>
        <v/>
      </c>
      <c r="N58" s="102" t="str">
        <f>IFERROR(INDEX('Eligible Schools'!$E$4:$E$133,MATCH(ROWS($L$9:L58),$L$9:$L$144,0)),"")</f>
        <v/>
      </c>
      <c r="O58" s="101" t="str">
        <f>IFERROR(INDEX('Eligible Schools'!$F$4:$F$133,MATCH(ROWS($L$9:L58),$L$9:$L$144,0)),"")</f>
        <v/>
      </c>
      <c r="P58" s="103" t="str">
        <f>IFERROR(INDEX('Eligible Schools'!$I$4:$I$133,MATCH(ROWS($L$9:L58),$L$9:$L$144,0)),"")</f>
        <v/>
      </c>
    </row>
    <row r="59" spans="11:16" x14ac:dyDescent="0.2">
      <c r="K59" s="102">
        <f>--ISNUMBER(IFERROR(SEARCH($H$1,'Eligible Schools'!B55,1),""))</f>
        <v>0</v>
      </c>
      <c r="L59" s="102" t="str">
        <f>IF(K59=1,COUNTIF($K$9:K59,1),"")</f>
        <v/>
      </c>
      <c r="M59" s="102" t="str">
        <f>IFERROR(INDEX('Eligible Schools'!$D$4:$D$133,MATCH(ROWS($L$9:L59),$L$9:$L$144,0)),"")</f>
        <v/>
      </c>
      <c r="N59" s="102" t="str">
        <f>IFERROR(INDEX('Eligible Schools'!$E$4:$E$133,MATCH(ROWS($L$9:L59),$L$9:$L$144,0)),"")</f>
        <v/>
      </c>
      <c r="O59" s="101" t="str">
        <f>IFERROR(INDEX('Eligible Schools'!$F$4:$F$133,MATCH(ROWS($L$9:L59),$L$9:$L$144,0)),"")</f>
        <v/>
      </c>
      <c r="P59" s="103" t="str">
        <f>IFERROR(INDEX('Eligible Schools'!$I$4:$I$133,MATCH(ROWS($L$9:L59),$L$9:$L$144,0)),"")</f>
        <v/>
      </c>
    </row>
    <row r="60" spans="11:16" x14ac:dyDescent="0.2">
      <c r="K60" s="102">
        <f>--ISNUMBER(IFERROR(SEARCH($H$1,'Eligible Schools'!B56,1),""))</f>
        <v>0</v>
      </c>
      <c r="L60" s="102" t="str">
        <f>IF(K60=1,COUNTIF($K$9:K60,1),"")</f>
        <v/>
      </c>
      <c r="M60" s="102" t="str">
        <f>IFERROR(INDEX('Eligible Schools'!$D$4:$D$133,MATCH(ROWS($L$9:L60),$L$9:$L$144,0)),"")</f>
        <v/>
      </c>
      <c r="N60" s="102" t="str">
        <f>IFERROR(INDEX('Eligible Schools'!$E$4:$E$133,MATCH(ROWS($L$9:L60),$L$9:$L$144,0)),"")</f>
        <v/>
      </c>
      <c r="O60" s="101" t="str">
        <f>IFERROR(INDEX('Eligible Schools'!$F$4:$F$133,MATCH(ROWS($L$9:L60),$L$9:$L$144,0)),"")</f>
        <v/>
      </c>
      <c r="P60" s="103" t="str">
        <f>IFERROR(INDEX('Eligible Schools'!$I$4:$I$133,MATCH(ROWS($L$9:L60),$L$9:$L$144,0)),"")</f>
        <v/>
      </c>
    </row>
    <row r="61" spans="11:16" x14ac:dyDescent="0.2">
      <c r="K61" s="102">
        <f>--ISNUMBER(IFERROR(SEARCH($H$1,'Eligible Schools'!B57,1),""))</f>
        <v>0</v>
      </c>
      <c r="L61" s="102" t="str">
        <f>IF(K61=1,COUNTIF($K$9:K61,1),"")</f>
        <v/>
      </c>
      <c r="M61" s="102" t="str">
        <f>IFERROR(INDEX('Eligible Schools'!$D$4:$D$133,MATCH(ROWS($L$9:L61),$L$9:$L$144,0)),"")</f>
        <v/>
      </c>
      <c r="N61" s="102" t="str">
        <f>IFERROR(INDEX('Eligible Schools'!$E$4:$E$133,MATCH(ROWS($L$9:L61),$L$9:$L$144,0)),"")</f>
        <v/>
      </c>
      <c r="O61" s="101" t="str">
        <f>IFERROR(INDEX('Eligible Schools'!$F$4:$F$133,MATCH(ROWS($L$9:L61),$L$9:$L$144,0)),"")</f>
        <v/>
      </c>
      <c r="P61" s="103" t="str">
        <f>IFERROR(INDEX('Eligible Schools'!$I$4:$I$133,MATCH(ROWS($L$9:L61),$L$9:$L$144,0)),"")</f>
        <v/>
      </c>
    </row>
    <row r="62" spans="11:16" x14ac:dyDescent="0.2">
      <c r="K62" s="102">
        <f>--ISNUMBER(IFERROR(SEARCH($H$1,'Eligible Schools'!B58,1),""))</f>
        <v>0</v>
      </c>
      <c r="L62" s="102" t="str">
        <f>IF(K62=1,COUNTIF($K$9:K62,1),"")</f>
        <v/>
      </c>
      <c r="M62" s="102" t="str">
        <f>IFERROR(INDEX('Eligible Schools'!$D$4:$D$133,MATCH(ROWS($L$9:L62),$L$9:$L$144,0)),"")</f>
        <v/>
      </c>
      <c r="N62" s="102" t="str">
        <f>IFERROR(INDEX('Eligible Schools'!$E$4:$E$133,MATCH(ROWS($L$9:L62),$L$9:$L$144,0)),"")</f>
        <v/>
      </c>
      <c r="O62" s="101" t="str">
        <f>IFERROR(INDEX('Eligible Schools'!$F$4:$F$133,MATCH(ROWS($L$9:L62),$L$9:$L$144,0)),"")</f>
        <v/>
      </c>
      <c r="P62" s="103" t="str">
        <f>IFERROR(INDEX('Eligible Schools'!$I$4:$I$133,MATCH(ROWS($L$9:L62),$L$9:$L$144,0)),"")</f>
        <v/>
      </c>
    </row>
    <row r="63" spans="11:16" x14ac:dyDescent="0.2">
      <c r="K63" s="102">
        <f>--ISNUMBER(IFERROR(SEARCH($H$1,'Eligible Schools'!B59,1),""))</f>
        <v>0</v>
      </c>
      <c r="L63" s="102" t="str">
        <f>IF(K63=1,COUNTIF($K$9:K63,1),"")</f>
        <v/>
      </c>
      <c r="M63" s="102" t="str">
        <f>IFERROR(INDEX('Eligible Schools'!$D$4:$D$133,MATCH(ROWS($L$9:L63),$L$9:$L$144,0)),"")</f>
        <v/>
      </c>
      <c r="N63" s="102" t="str">
        <f>IFERROR(INDEX('Eligible Schools'!$E$4:$E$133,MATCH(ROWS($L$9:L63),$L$9:$L$144,0)),"")</f>
        <v/>
      </c>
      <c r="O63" s="101" t="str">
        <f>IFERROR(INDEX('Eligible Schools'!$F$4:$F$133,MATCH(ROWS($L$9:L63),$L$9:$L$144,0)),"")</f>
        <v/>
      </c>
      <c r="P63" s="103" t="str">
        <f>IFERROR(INDEX('Eligible Schools'!$I$4:$I$133,MATCH(ROWS($L$9:L63),$L$9:$L$144,0)),"")</f>
        <v/>
      </c>
    </row>
    <row r="64" spans="11:16" x14ac:dyDescent="0.2">
      <c r="K64" s="102">
        <f>--ISNUMBER(IFERROR(SEARCH($H$1,'Eligible Schools'!B60,1),""))</f>
        <v>0</v>
      </c>
      <c r="L64" s="102" t="str">
        <f>IF(K64=1,COUNTIF($K$9:K64,1),"")</f>
        <v/>
      </c>
      <c r="M64" s="102" t="str">
        <f>IFERROR(INDEX('Eligible Schools'!$D$4:$D$133,MATCH(ROWS($L$9:L64),$L$9:$L$144,0)),"")</f>
        <v/>
      </c>
      <c r="N64" s="102" t="str">
        <f>IFERROR(INDEX('Eligible Schools'!$E$4:$E$133,MATCH(ROWS($L$9:L64),$L$9:$L$144,0)),"")</f>
        <v/>
      </c>
      <c r="O64" s="101" t="str">
        <f>IFERROR(INDEX('Eligible Schools'!$F$4:$F$133,MATCH(ROWS($L$9:L64),$L$9:$L$144,0)),"")</f>
        <v/>
      </c>
      <c r="P64" s="103" t="str">
        <f>IFERROR(INDEX('Eligible Schools'!$I$4:$I$133,MATCH(ROWS($L$9:L64),$L$9:$L$144,0)),"")</f>
        <v/>
      </c>
    </row>
    <row r="65" spans="11:16" x14ac:dyDescent="0.2">
      <c r="K65" s="102">
        <f>--ISNUMBER(IFERROR(SEARCH($H$1,'Eligible Schools'!B61,1),""))</f>
        <v>0</v>
      </c>
      <c r="L65" s="102" t="str">
        <f>IF(K65=1,COUNTIF($K$9:K65,1),"")</f>
        <v/>
      </c>
      <c r="M65" s="102" t="str">
        <f>IFERROR(INDEX('Eligible Schools'!$D$4:$D$133,MATCH(ROWS($L$9:L65),$L$9:$L$144,0)),"")</f>
        <v/>
      </c>
      <c r="N65" s="102" t="str">
        <f>IFERROR(INDEX('Eligible Schools'!$E$4:$E$133,MATCH(ROWS($L$9:L65),$L$9:$L$144,0)),"")</f>
        <v/>
      </c>
      <c r="O65" s="101" t="str">
        <f>IFERROR(INDEX('Eligible Schools'!$F$4:$F$133,MATCH(ROWS($L$9:L65),$L$9:$L$144,0)),"")</f>
        <v/>
      </c>
      <c r="P65" s="103" t="str">
        <f>IFERROR(INDEX('Eligible Schools'!$I$4:$I$133,MATCH(ROWS($L$9:L65),$L$9:$L$144,0)),"")</f>
        <v/>
      </c>
    </row>
    <row r="66" spans="11:16" x14ac:dyDescent="0.2">
      <c r="K66" s="102">
        <f>--ISNUMBER(IFERROR(SEARCH($H$1,'Eligible Schools'!B62,1),""))</f>
        <v>0</v>
      </c>
      <c r="L66" s="102" t="str">
        <f>IF(K66=1,COUNTIF($K$9:K66,1),"")</f>
        <v/>
      </c>
      <c r="M66" s="102" t="str">
        <f>IFERROR(INDEX('Eligible Schools'!$D$4:$D$133,MATCH(ROWS($L$9:L66),$L$9:$L$144,0)),"")</f>
        <v/>
      </c>
      <c r="N66" s="102" t="str">
        <f>IFERROR(INDEX('Eligible Schools'!$E$4:$E$133,MATCH(ROWS($L$9:L66),$L$9:$L$144,0)),"")</f>
        <v/>
      </c>
      <c r="O66" s="101" t="str">
        <f>IFERROR(INDEX('Eligible Schools'!$F$4:$F$133,MATCH(ROWS($L$9:L66),$L$9:$L$144,0)),"")</f>
        <v/>
      </c>
      <c r="P66" s="103" t="str">
        <f>IFERROR(INDEX('Eligible Schools'!$I$4:$I$133,MATCH(ROWS($L$9:L66),$L$9:$L$144,0)),"")</f>
        <v/>
      </c>
    </row>
    <row r="67" spans="11:16" x14ac:dyDescent="0.2">
      <c r="K67" s="102">
        <f>--ISNUMBER(IFERROR(SEARCH($H$1,'Eligible Schools'!B63,1),""))</f>
        <v>0</v>
      </c>
      <c r="L67" s="102" t="str">
        <f>IF(K67=1,COUNTIF($K$9:K67,1),"")</f>
        <v/>
      </c>
      <c r="M67" s="102" t="str">
        <f>IFERROR(INDEX('Eligible Schools'!$D$4:$D$133,MATCH(ROWS($L$9:L67),$L$9:$L$144,0)),"")</f>
        <v/>
      </c>
      <c r="N67" s="102" t="str">
        <f>IFERROR(INDEX('Eligible Schools'!$E$4:$E$133,MATCH(ROWS($L$9:L67),$L$9:$L$144,0)),"")</f>
        <v/>
      </c>
      <c r="O67" s="101" t="str">
        <f>IFERROR(INDEX('Eligible Schools'!$F$4:$F$133,MATCH(ROWS($L$9:L67),$L$9:$L$144,0)),"")</f>
        <v/>
      </c>
      <c r="P67" s="103" t="str">
        <f>IFERROR(INDEX('Eligible Schools'!$I$4:$I$133,MATCH(ROWS($L$9:L67),$L$9:$L$144,0)),"")</f>
        <v/>
      </c>
    </row>
    <row r="68" spans="11:16" x14ac:dyDescent="0.2">
      <c r="K68" s="102">
        <f>--ISNUMBER(IFERROR(SEARCH($H$1,'Eligible Schools'!B64,1),""))</f>
        <v>0</v>
      </c>
      <c r="L68" s="102" t="str">
        <f>IF(K68=1,COUNTIF($K$9:K68,1),"")</f>
        <v/>
      </c>
      <c r="M68" s="102" t="str">
        <f>IFERROR(INDEX('Eligible Schools'!$D$4:$D$133,MATCH(ROWS($L$9:L68),$L$9:$L$144,0)),"")</f>
        <v/>
      </c>
      <c r="N68" s="102" t="str">
        <f>IFERROR(INDEX('Eligible Schools'!$E$4:$E$133,MATCH(ROWS($L$9:L68),$L$9:$L$144,0)),"")</f>
        <v/>
      </c>
      <c r="O68" s="101" t="str">
        <f>IFERROR(INDEX('Eligible Schools'!$F$4:$F$133,MATCH(ROWS($L$9:L68),$L$9:$L$144,0)),"")</f>
        <v/>
      </c>
      <c r="P68" s="103" t="str">
        <f>IFERROR(INDEX('Eligible Schools'!$I$4:$I$133,MATCH(ROWS($L$9:L68),$L$9:$L$144,0)),"")</f>
        <v/>
      </c>
    </row>
    <row r="69" spans="11:16" x14ac:dyDescent="0.2">
      <c r="K69" s="102">
        <f>--ISNUMBER(IFERROR(SEARCH($H$1,'Eligible Schools'!B65,1),""))</f>
        <v>0</v>
      </c>
      <c r="L69" s="102" t="str">
        <f>IF(K69=1,COUNTIF($K$9:K69,1),"")</f>
        <v/>
      </c>
      <c r="M69" s="102" t="str">
        <f>IFERROR(INDEX('Eligible Schools'!$D$4:$D$133,MATCH(ROWS($L$9:L69),$L$9:$L$144,0)),"")</f>
        <v/>
      </c>
      <c r="N69" s="102" t="str">
        <f>IFERROR(INDEX('Eligible Schools'!$E$4:$E$133,MATCH(ROWS($L$9:L69),$L$9:$L$144,0)),"")</f>
        <v/>
      </c>
      <c r="O69" s="101" t="str">
        <f>IFERROR(INDEX('Eligible Schools'!$F$4:$F$133,MATCH(ROWS($L$9:L69),$L$9:$L$144,0)),"")</f>
        <v/>
      </c>
      <c r="P69" s="103" t="str">
        <f>IFERROR(INDEX('Eligible Schools'!$I$4:$I$133,MATCH(ROWS($L$9:L69),$L$9:$L$144,0)),"")</f>
        <v/>
      </c>
    </row>
    <row r="70" spans="11:16" x14ac:dyDescent="0.2">
      <c r="K70" s="102">
        <f>--ISNUMBER(IFERROR(SEARCH($H$1,'Eligible Schools'!B66,1),""))</f>
        <v>0</v>
      </c>
      <c r="L70" s="102" t="str">
        <f>IF(K70=1,COUNTIF($K$9:K70,1),"")</f>
        <v/>
      </c>
      <c r="M70" s="102" t="str">
        <f>IFERROR(INDEX('Eligible Schools'!$D$4:$D$133,MATCH(ROWS($L$9:L70),$L$9:$L$144,0)),"")</f>
        <v/>
      </c>
      <c r="N70" s="102" t="str">
        <f>IFERROR(INDEX('Eligible Schools'!$E$4:$E$133,MATCH(ROWS($L$9:L70),$L$9:$L$144,0)),"")</f>
        <v/>
      </c>
      <c r="O70" s="101" t="str">
        <f>IFERROR(INDEX('Eligible Schools'!$F$4:$F$133,MATCH(ROWS($L$9:L70),$L$9:$L$144,0)),"")</f>
        <v/>
      </c>
      <c r="P70" s="103" t="str">
        <f>IFERROR(INDEX('Eligible Schools'!$I$4:$I$133,MATCH(ROWS($L$9:L70),$L$9:$L$144,0)),"")</f>
        <v/>
      </c>
    </row>
    <row r="71" spans="11:16" x14ac:dyDescent="0.2">
      <c r="K71" s="102">
        <f>--ISNUMBER(IFERROR(SEARCH($H$1,'Eligible Schools'!B67,1),""))</f>
        <v>0</v>
      </c>
      <c r="L71" s="102" t="str">
        <f>IF(K71=1,COUNTIF($K$9:K71,1),"")</f>
        <v/>
      </c>
      <c r="M71" s="102" t="str">
        <f>IFERROR(INDEX('Eligible Schools'!$D$4:$D$133,MATCH(ROWS($L$9:L71),$L$9:$L$144,0)),"")</f>
        <v/>
      </c>
      <c r="N71" s="102" t="str">
        <f>IFERROR(INDEX('Eligible Schools'!$E$4:$E$133,MATCH(ROWS($L$9:L71),$L$9:$L$144,0)),"")</f>
        <v/>
      </c>
      <c r="O71" s="101" t="str">
        <f>IFERROR(INDEX('Eligible Schools'!$F$4:$F$133,MATCH(ROWS($L$9:L71),$L$9:$L$144,0)),"")</f>
        <v/>
      </c>
      <c r="P71" s="103" t="str">
        <f>IFERROR(INDEX('Eligible Schools'!$I$4:$I$133,MATCH(ROWS($L$9:L71),$L$9:$L$144,0)),"")</f>
        <v/>
      </c>
    </row>
    <row r="72" spans="11:16" x14ac:dyDescent="0.2">
      <c r="K72" s="102">
        <f>--ISNUMBER(IFERROR(SEARCH($H$1,'Eligible Schools'!B68,1),""))</f>
        <v>0</v>
      </c>
      <c r="L72" s="102" t="str">
        <f>IF(K72=1,COUNTIF($K$9:K72,1),"")</f>
        <v/>
      </c>
      <c r="M72" s="102" t="str">
        <f>IFERROR(INDEX('Eligible Schools'!$D$4:$D$133,MATCH(ROWS($L$9:L72),$L$9:$L$144,0)),"")</f>
        <v/>
      </c>
      <c r="N72" s="102" t="str">
        <f>IFERROR(INDEX('Eligible Schools'!$E$4:$E$133,MATCH(ROWS($L$9:L72),$L$9:$L$144,0)),"")</f>
        <v/>
      </c>
      <c r="O72" s="101" t="str">
        <f>IFERROR(INDEX('Eligible Schools'!$F$4:$F$133,MATCH(ROWS($L$9:L72),$L$9:$L$144,0)),"")</f>
        <v/>
      </c>
      <c r="P72" s="103" t="str">
        <f>IFERROR(INDEX('Eligible Schools'!$I$4:$I$133,MATCH(ROWS($L$9:L72),$L$9:$L$144,0)),"")</f>
        <v/>
      </c>
    </row>
    <row r="73" spans="11:16" x14ac:dyDescent="0.2">
      <c r="K73" s="102">
        <f>--ISNUMBER(IFERROR(SEARCH($H$1,'Eligible Schools'!B69,1),""))</f>
        <v>0</v>
      </c>
      <c r="L73" s="102" t="str">
        <f>IF(K73=1,COUNTIF($K$9:K73,1),"")</f>
        <v/>
      </c>
      <c r="M73" s="102" t="str">
        <f>IFERROR(INDEX('Eligible Schools'!$D$4:$D$133,MATCH(ROWS($L$9:L73),$L$9:$L$144,0)),"")</f>
        <v/>
      </c>
      <c r="N73" s="102" t="str">
        <f>IFERROR(INDEX('Eligible Schools'!$E$4:$E$133,MATCH(ROWS($L$9:L73),$L$9:$L$144,0)),"")</f>
        <v/>
      </c>
      <c r="O73" s="101" t="str">
        <f>IFERROR(INDEX('Eligible Schools'!$F$4:$F$133,MATCH(ROWS($L$9:L73),$L$9:$L$144,0)),"")</f>
        <v/>
      </c>
      <c r="P73" s="103" t="str">
        <f>IFERROR(INDEX('Eligible Schools'!$I$4:$I$133,MATCH(ROWS($L$9:L73),$L$9:$L$144,0)),"")</f>
        <v/>
      </c>
    </row>
    <row r="74" spans="11:16" x14ac:dyDescent="0.2">
      <c r="K74" s="102">
        <f>--ISNUMBER(IFERROR(SEARCH($H$1,'Eligible Schools'!B70,1),""))</f>
        <v>0</v>
      </c>
      <c r="L74" s="102" t="str">
        <f>IF(K74=1,COUNTIF($K$9:K74,1),"")</f>
        <v/>
      </c>
      <c r="M74" s="102" t="str">
        <f>IFERROR(INDEX('Eligible Schools'!$D$4:$D$133,MATCH(ROWS($L$9:L74),$L$9:$L$144,0)),"")</f>
        <v/>
      </c>
      <c r="N74" s="102" t="str">
        <f>IFERROR(INDEX('Eligible Schools'!$E$4:$E$133,MATCH(ROWS($L$9:L74),$L$9:$L$144,0)),"")</f>
        <v/>
      </c>
      <c r="O74" s="101" t="str">
        <f>IFERROR(INDEX('Eligible Schools'!$F$4:$F$133,MATCH(ROWS($L$9:L74),$L$9:$L$144,0)),"")</f>
        <v/>
      </c>
      <c r="P74" s="103" t="str">
        <f>IFERROR(INDEX('Eligible Schools'!$I$4:$I$133,MATCH(ROWS($L$9:L74),$L$9:$L$144,0)),"")</f>
        <v/>
      </c>
    </row>
    <row r="75" spans="11:16" x14ac:dyDescent="0.2">
      <c r="K75" s="102">
        <f>--ISNUMBER(IFERROR(SEARCH($H$1,'Eligible Schools'!B71,1),""))</f>
        <v>0</v>
      </c>
      <c r="L75" s="102" t="str">
        <f>IF(K75=1,COUNTIF($K$9:K75,1),"")</f>
        <v/>
      </c>
      <c r="M75" s="102" t="str">
        <f>IFERROR(INDEX('Eligible Schools'!$D$4:$D$133,MATCH(ROWS($L$9:L75),$L$9:$L$144,0)),"")</f>
        <v/>
      </c>
      <c r="N75" s="102" t="str">
        <f>IFERROR(INDEX('Eligible Schools'!$E$4:$E$133,MATCH(ROWS($L$9:L75),$L$9:$L$144,0)),"")</f>
        <v/>
      </c>
      <c r="O75" s="101" t="str">
        <f>IFERROR(INDEX('Eligible Schools'!$F$4:$F$133,MATCH(ROWS($L$9:L75),$L$9:$L$144,0)),"")</f>
        <v/>
      </c>
      <c r="P75" s="103" t="str">
        <f>IFERROR(INDEX('Eligible Schools'!$I$4:$I$133,MATCH(ROWS($L$9:L75),$L$9:$L$144,0)),"")</f>
        <v/>
      </c>
    </row>
    <row r="76" spans="11:16" x14ac:dyDescent="0.2">
      <c r="K76" s="102">
        <f>--ISNUMBER(IFERROR(SEARCH($H$1,'Eligible Schools'!B72,1),""))</f>
        <v>0</v>
      </c>
      <c r="L76" s="102" t="str">
        <f>IF(K76=1,COUNTIF($K$9:K76,1),"")</f>
        <v/>
      </c>
      <c r="M76" s="102" t="str">
        <f>IFERROR(INDEX('Eligible Schools'!$D$4:$D$133,MATCH(ROWS($L$9:L76),$L$9:$L$144,0)),"")</f>
        <v/>
      </c>
      <c r="N76" s="102" t="str">
        <f>IFERROR(INDEX('Eligible Schools'!$E$4:$E$133,MATCH(ROWS($L$9:L76),$L$9:$L$144,0)),"")</f>
        <v/>
      </c>
      <c r="O76" s="101" t="str">
        <f>IFERROR(INDEX('Eligible Schools'!$F$4:$F$133,MATCH(ROWS($L$9:L76),$L$9:$L$144,0)),"")</f>
        <v/>
      </c>
      <c r="P76" s="103" t="str">
        <f>IFERROR(INDEX('Eligible Schools'!$I$4:$I$133,MATCH(ROWS($L$9:L76),$L$9:$L$144,0)),"")</f>
        <v/>
      </c>
    </row>
    <row r="77" spans="11:16" x14ac:dyDescent="0.2">
      <c r="K77" s="102">
        <f>--ISNUMBER(IFERROR(SEARCH($H$1,'Eligible Schools'!B73,1),""))</f>
        <v>0</v>
      </c>
      <c r="L77" s="102" t="str">
        <f>IF(K77=1,COUNTIF($K$9:K77,1),"")</f>
        <v/>
      </c>
      <c r="M77" s="102" t="str">
        <f>IFERROR(INDEX('Eligible Schools'!$D$4:$D$133,MATCH(ROWS($L$9:L77),$L$9:$L$144,0)),"")</f>
        <v/>
      </c>
      <c r="N77" s="102" t="str">
        <f>IFERROR(INDEX('Eligible Schools'!$E$4:$E$133,MATCH(ROWS($L$9:L77),$L$9:$L$144,0)),"")</f>
        <v/>
      </c>
      <c r="O77" s="101" t="str">
        <f>IFERROR(INDEX('Eligible Schools'!$F$4:$F$133,MATCH(ROWS($L$9:L77),$L$9:$L$144,0)),"")</f>
        <v/>
      </c>
      <c r="P77" s="103" t="str">
        <f>IFERROR(INDEX('Eligible Schools'!$I$4:$I$133,MATCH(ROWS($L$9:L77),$L$9:$L$144,0)),"")</f>
        <v/>
      </c>
    </row>
    <row r="78" spans="11:16" x14ac:dyDescent="0.2">
      <c r="K78" s="102">
        <f>--ISNUMBER(IFERROR(SEARCH($H$1,'Eligible Schools'!B74,1),""))</f>
        <v>0</v>
      </c>
      <c r="L78" s="102" t="str">
        <f>IF(K78=1,COUNTIF($K$9:K78,1),"")</f>
        <v/>
      </c>
      <c r="M78" s="102" t="str">
        <f>IFERROR(INDEX('Eligible Schools'!$D$4:$D$133,MATCH(ROWS($L$9:L78),$L$9:$L$144,0)),"")</f>
        <v/>
      </c>
      <c r="N78" s="102" t="str">
        <f>IFERROR(INDEX('Eligible Schools'!$E$4:$E$133,MATCH(ROWS($L$9:L78),$L$9:$L$144,0)),"")</f>
        <v/>
      </c>
      <c r="O78" s="101" t="str">
        <f>IFERROR(INDEX('Eligible Schools'!$F$4:$F$133,MATCH(ROWS($L$9:L78),$L$9:$L$144,0)),"")</f>
        <v/>
      </c>
      <c r="P78" s="103" t="str">
        <f>IFERROR(INDEX('Eligible Schools'!$I$4:$I$133,MATCH(ROWS($L$9:L78),$L$9:$L$144,0)),"")</f>
        <v/>
      </c>
    </row>
    <row r="79" spans="11:16" x14ac:dyDescent="0.2">
      <c r="K79" s="102">
        <f>--ISNUMBER(IFERROR(SEARCH($H$1,'Eligible Schools'!B75,1),""))</f>
        <v>0</v>
      </c>
      <c r="L79" s="102" t="str">
        <f>IF(K79=1,COUNTIF($K$9:K79,1),"")</f>
        <v/>
      </c>
      <c r="M79" s="102" t="str">
        <f>IFERROR(INDEX('Eligible Schools'!$D$4:$D$133,MATCH(ROWS($L$9:L79),$L$9:$L$144,0)),"")</f>
        <v/>
      </c>
      <c r="N79" s="102" t="str">
        <f>IFERROR(INDEX('Eligible Schools'!$E$4:$E$133,MATCH(ROWS($L$9:L79),$L$9:$L$144,0)),"")</f>
        <v/>
      </c>
      <c r="O79" s="101" t="str">
        <f>IFERROR(INDEX('Eligible Schools'!$F$4:$F$133,MATCH(ROWS($L$9:L79),$L$9:$L$144,0)),"")</f>
        <v/>
      </c>
      <c r="P79" s="103" t="str">
        <f>IFERROR(INDEX('Eligible Schools'!$I$4:$I$133,MATCH(ROWS($L$9:L79),$L$9:$L$144,0)),"")</f>
        <v/>
      </c>
    </row>
    <row r="80" spans="11:16" x14ac:dyDescent="0.2">
      <c r="K80" s="102">
        <f>--ISNUMBER(IFERROR(SEARCH($H$1,'Eligible Schools'!B76,1),""))</f>
        <v>0</v>
      </c>
      <c r="L80" s="102" t="str">
        <f>IF(K80=1,COUNTIF($K$9:K80,1),"")</f>
        <v/>
      </c>
      <c r="M80" s="102" t="str">
        <f>IFERROR(INDEX('Eligible Schools'!$D$4:$D$133,MATCH(ROWS($L$9:L80),$L$9:$L$144,0)),"")</f>
        <v/>
      </c>
      <c r="N80" s="102" t="str">
        <f>IFERROR(INDEX('Eligible Schools'!$E$4:$E$133,MATCH(ROWS($L$9:L80),$L$9:$L$144,0)),"")</f>
        <v/>
      </c>
      <c r="O80" s="101" t="str">
        <f>IFERROR(INDEX('Eligible Schools'!$F$4:$F$133,MATCH(ROWS($L$9:L80),$L$9:$L$144,0)),"")</f>
        <v/>
      </c>
      <c r="P80" s="103" t="str">
        <f>IFERROR(INDEX('Eligible Schools'!$I$4:$I$133,MATCH(ROWS($L$9:L80),$L$9:$L$144,0)),"")</f>
        <v/>
      </c>
    </row>
    <row r="81" spans="11:16" x14ac:dyDescent="0.2">
      <c r="K81" s="102">
        <f>--ISNUMBER(IFERROR(SEARCH($H$1,'Eligible Schools'!B77,1),""))</f>
        <v>0</v>
      </c>
      <c r="L81" s="102" t="str">
        <f>IF(K81=1,COUNTIF($K$9:K81,1),"")</f>
        <v/>
      </c>
      <c r="M81" s="102" t="str">
        <f>IFERROR(INDEX('Eligible Schools'!$D$4:$D$133,MATCH(ROWS($L$9:L81),$L$9:$L$144,0)),"")</f>
        <v/>
      </c>
      <c r="N81" s="102" t="str">
        <f>IFERROR(INDEX('Eligible Schools'!$E$4:$E$133,MATCH(ROWS($L$9:L81),$L$9:$L$144,0)),"")</f>
        <v/>
      </c>
      <c r="O81" s="101" t="str">
        <f>IFERROR(INDEX('Eligible Schools'!$F$4:$F$133,MATCH(ROWS($L$9:L81),$L$9:$L$144,0)),"")</f>
        <v/>
      </c>
      <c r="P81" s="103" t="str">
        <f>IFERROR(INDEX('Eligible Schools'!$I$4:$I$133,MATCH(ROWS($L$9:L81),$L$9:$L$144,0)),"")</f>
        <v/>
      </c>
    </row>
    <row r="82" spans="11:16" x14ac:dyDescent="0.2">
      <c r="K82" s="102">
        <f>--ISNUMBER(IFERROR(SEARCH($H$1,'Eligible Schools'!B78,1),""))</f>
        <v>0</v>
      </c>
      <c r="L82" s="102" t="str">
        <f>IF(K82=1,COUNTIF($K$9:K82,1),"")</f>
        <v/>
      </c>
      <c r="M82" s="102" t="str">
        <f>IFERROR(INDEX('Eligible Schools'!$D$4:$D$133,MATCH(ROWS($L$9:L82),$L$9:$L$144,0)),"")</f>
        <v/>
      </c>
      <c r="N82" s="102" t="str">
        <f>IFERROR(INDEX('Eligible Schools'!$E$4:$E$133,MATCH(ROWS($L$9:L82),$L$9:$L$144,0)),"")</f>
        <v/>
      </c>
      <c r="O82" s="101" t="str">
        <f>IFERROR(INDEX('Eligible Schools'!$F$4:$F$133,MATCH(ROWS($L$9:L82),$L$9:$L$144,0)),"")</f>
        <v/>
      </c>
      <c r="P82" s="103" t="str">
        <f>IFERROR(INDEX('Eligible Schools'!$I$4:$I$133,MATCH(ROWS($L$9:L82),$L$9:$L$144,0)),"")</f>
        <v/>
      </c>
    </row>
    <row r="83" spans="11:16" x14ac:dyDescent="0.2">
      <c r="K83" s="102">
        <f>--ISNUMBER(IFERROR(SEARCH($H$1,'Eligible Schools'!B79,1),""))</f>
        <v>0</v>
      </c>
      <c r="L83" s="102" t="str">
        <f>IF(K83=1,COUNTIF($K$9:K83,1),"")</f>
        <v/>
      </c>
      <c r="M83" s="102" t="str">
        <f>IFERROR(INDEX('Eligible Schools'!$D$4:$D$133,MATCH(ROWS($L$9:L83),$L$9:$L$144,0)),"")</f>
        <v/>
      </c>
      <c r="N83" s="102" t="str">
        <f>IFERROR(INDEX('Eligible Schools'!$E$4:$E$133,MATCH(ROWS($L$9:L83),$L$9:$L$144,0)),"")</f>
        <v/>
      </c>
      <c r="O83" s="101" t="str">
        <f>IFERROR(INDEX('Eligible Schools'!$F$4:$F$133,MATCH(ROWS($L$9:L83),$L$9:$L$144,0)),"")</f>
        <v/>
      </c>
      <c r="P83" s="103" t="str">
        <f>IFERROR(INDEX('Eligible Schools'!$I$4:$I$133,MATCH(ROWS($L$9:L83),$L$9:$L$144,0)),"")</f>
        <v/>
      </c>
    </row>
    <row r="84" spans="11:16" x14ac:dyDescent="0.2">
      <c r="K84" s="102">
        <f>--ISNUMBER(IFERROR(SEARCH($H$1,'Eligible Schools'!B80,1),""))</f>
        <v>0</v>
      </c>
      <c r="L84" s="102" t="str">
        <f>IF(K84=1,COUNTIF($K$9:K84,1),"")</f>
        <v/>
      </c>
      <c r="M84" s="102" t="str">
        <f>IFERROR(INDEX('Eligible Schools'!$D$4:$D$133,MATCH(ROWS($L$9:L84),$L$9:$L$144,0)),"")</f>
        <v/>
      </c>
      <c r="N84" s="102" t="str">
        <f>IFERROR(INDEX('Eligible Schools'!$E$4:$E$133,MATCH(ROWS($L$9:L84),$L$9:$L$144,0)),"")</f>
        <v/>
      </c>
      <c r="O84" s="101" t="str">
        <f>IFERROR(INDEX('Eligible Schools'!$F$4:$F$133,MATCH(ROWS($L$9:L84),$L$9:$L$144,0)),"")</f>
        <v/>
      </c>
      <c r="P84" s="103" t="str">
        <f>IFERROR(INDEX('Eligible Schools'!$I$4:$I$133,MATCH(ROWS($L$9:L84),$L$9:$L$144,0)),"")</f>
        <v/>
      </c>
    </row>
    <row r="85" spans="11:16" x14ac:dyDescent="0.2">
      <c r="K85" s="102">
        <f>--ISNUMBER(IFERROR(SEARCH($H$1,'Eligible Schools'!B81,1),""))</f>
        <v>0</v>
      </c>
      <c r="L85" s="102" t="str">
        <f>IF(K85=1,COUNTIF($K$9:K85,1),"")</f>
        <v/>
      </c>
      <c r="M85" s="102" t="str">
        <f>IFERROR(INDEX('Eligible Schools'!$D$4:$D$133,MATCH(ROWS($L$9:L85),$L$9:$L$144,0)),"")</f>
        <v/>
      </c>
      <c r="N85" s="102" t="str">
        <f>IFERROR(INDEX('Eligible Schools'!$E$4:$E$133,MATCH(ROWS($L$9:L85),$L$9:$L$144,0)),"")</f>
        <v/>
      </c>
      <c r="O85" s="101" t="str">
        <f>IFERROR(INDEX('Eligible Schools'!$F$4:$F$133,MATCH(ROWS($L$9:L85),$L$9:$L$144,0)),"")</f>
        <v/>
      </c>
      <c r="P85" s="103" t="str">
        <f>IFERROR(INDEX('Eligible Schools'!$I$4:$I$133,MATCH(ROWS($L$9:L85),$L$9:$L$144,0)),"")</f>
        <v/>
      </c>
    </row>
    <row r="86" spans="11:16" x14ac:dyDescent="0.2">
      <c r="K86" s="102">
        <f>--ISNUMBER(IFERROR(SEARCH($H$1,'Eligible Schools'!B82,1),""))</f>
        <v>0</v>
      </c>
      <c r="L86" s="102" t="str">
        <f>IF(K86=1,COUNTIF($K$9:K86,1),"")</f>
        <v/>
      </c>
      <c r="M86" s="102" t="str">
        <f>IFERROR(INDEX('Eligible Schools'!$D$4:$D$133,MATCH(ROWS($L$9:L86),$L$9:$L$144,0)),"")</f>
        <v/>
      </c>
      <c r="N86" s="102" t="str">
        <f>IFERROR(INDEX('Eligible Schools'!$E$4:$E$133,MATCH(ROWS($L$9:L86),$L$9:$L$144,0)),"")</f>
        <v/>
      </c>
      <c r="O86" s="101" t="str">
        <f>IFERROR(INDEX('Eligible Schools'!$F$4:$F$133,MATCH(ROWS($L$9:L86),$L$9:$L$144,0)),"")</f>
        <v/>
      </c>
      <c r="P86" s="103" t="str">
        <f>IFERROR(INDEX('Eligible Schools'!$I$4:$I$133,MATCH(ROWS($L$9:L86),$L$9:$L$144,0)),"")</f>
        <v/>
      </c>
    </row>
    <row r="87" spans="11:16" x14ac:dyDescent="0.2">
      <c r="K87" s="102">
        <f>--ISNUMBER(IFERROR(SEARCH($H$1,'Eligible Schools'!B83,1),""))</f>
        <v>0</v>
      </c>
      <c r="L87" s="102" t="str">
        <f>IF(K87=1,COUNTIF($K$9:K87,1),"")</f>
        <v/>
      </c>
      <c r="M87" s="102" t="str">
        <f>IFERROR(INDEX('Eligible Schools'!$D$4:$D$133,MATCH(ROWS($L$9:L87),$L$9:$L$144,0)),"")</f>
        <v/>
      </c>
      <c r="N87" s="102" t="str">
        <f>IFERROR(INDEX('Eligible Schools'!$E$4:$E$133,MATCH(ROWS($L$9:L87),$L$9:$L$144,0)),"")</f>
        <v/>
      </c>
      <c r="O87" s="101" t="str">
        <f>IFERROR(INDEX('Eligible Schools'!$F$4:$F$133,MATCH(ROWS($L$9:L87),$L$9:$L$144,0)),"")</f>
        <v/>
      </c>
      <c r="P87" s="103" t="str">
        <f>IFERROR(INDEX('Eligible Schools'!$I$4:$I$133,MATCH(ROWS($L$9:L87),$L$9:$L$144,0)),"")</f>
        <v/>
      </c>
    </row>
    <row r="88" spans="11:16" x14ac:dyDescent="0.2">
      <c r="K88" s="102">
        <f>--ISNUMBER(IFERROR(SEARCH($H$1,'Eligible Schools'!B84,1),""))</f>
        <v>0</v>
      </c>
      <c r="L88" s="102" t="str">
        <f>IF(K88=1,COUNTIF($K$9:K88,1),"")</f>
        <v/>
      </c>
      <c r="M88" s="102" t="str">
        <f>IFERROR(INDEX('Eligible Schools'!$D$4:$D$133,MATCH(ROWS($L$9:L88),$L$9:$L$144,0)),"")</f>
        <v/>
      </c>
      <c r="N88" s="102" t="str">
        <f>IFERROR(INDEX('Eligible Schools'!$E$4:$E$133,MATCH(ROWS($L$9:L88),$L$9:$L$144,0)),"")</f>
        <v/>
      </c>
      <c r="O88" s="101" t="str">
        <f>IFERROR(INDEX('Eligible Schools'!$F$4:$F$133,MATCH(ROWS($L$9:L88),$L$9:$L$144,0)),"")</f>
        <v/>
      </c>
      <c r="P88" s="103" t="str">
        <f>IFERROR(INDEX('Eligible Schools'!$I$4:$I$133,MATCH(ROWS($L$9:L88),$L$9:$L$144,0)),"")</f>
        <v/>
      </c>
    </row>
    <row r="89" spans="11:16" x14ac:dyDescent="0.2">
      <c r="K89" s="102">
        <f>--ISNUMBER(IFERROR(SEARCH($H$1,'Eligible Schools'!B85,1),""))</f>
        <v>0</v>
      </c>
      <c r="L89" s="102" t="str">
        <f>IF(K89=1,COUNTIF($K$9:K89,1),"")</f>
        <v/>
      </c>
      <c r="M89" s="102" t="str">
        <f>IFERROR(INDEX('Eligible Schools'!$D$4:$D$133,MATCH(ROWS($L$9:L89),$L$9:$L$144,0)),"")</f>
        <v/>
      </c>
      <c r="N89" s="102" t="str">
        <f>IFERROR(INDEX('Eligible Schools'!$E$4:$E$133,MATCH(ROWS($L$9:L89),$L$9:$L$144,0)),"")</f>
        <v/>
      </c>
      <c r="O89" s="101" t="str">
        <f>IFERROR(INDEX('Eligible Schools'!$F$4:$F$133,MATCH(ROWS($L$9:L89),$L$9:$L$144,0)),"")</f>
        <v/>
      </c>
      <c r="P89" s="103" t="str">
        <f>IFERROR(INDEX('Eligible Schools'!$I$4:$I$133,MATCH(ROWS($L$9:L89),$L$9:$L$144,0)),"")</f>
        <v/>
      </c>
    </row>
    <row r="90" spans="11:16" x14ac:dyDescent="0.2">
      <c r="K90" s="102">
        <f>--ISNUMBER(IFERROR(SEARCH($H$1,'Eligible Schools'!B86,1),""))</f>
        <v>0</v>
      </c>
      <c r="L90" s="102" t="str">
        <f>IF(K90=1,COUNTIF($K$9:K90,1),"")</f>
        <v/>
      </c>
      <c r="M90" s="102" t="str">
        <f>IFERROR(INDEX('Eligible Schools'!$D$4:$D$133,MATCH(ROWS($L$9:L90),$L$9:$L$144,0)),"")</f>
        <v/>
      </c>
      <c r="N90" s="102" t="str">
        <f>IFERROR(INDEX('Eligible Schools'!$E$4:$E$133,MATCH(ROWS($L$9:L90),$L$9:$L$144,0)),"")</f>
        <v/>
      </c>
      <c r="O90" s="101" t="str">
        <f>IFERROR(INDEX('Eligible Schools'!$F$4:$F$133,MATCH(ROWS($L$9:L90),$L$9:$L$144,0)),"")</f>
        <v/>
      </c>
      <c r="P90" s="103" t="str">
        <f>IFERROR(INDEX('Eligible Schools'!$I$4:$I$133,MATCH(ROWS($L$9:L90),$L$9:$L$144,0)),"")</f>
        <v/>
      </c>
    </row>
    <row r="91" spans="11:16" x14ac:dyDescent="0.2">
      <c r="K91" s="102">
        <f>--ISNUMBER(IFERROR(SEARCH($H$1,'Eligible Schools'!B87,1),""))</f>
        <v>0</v>
      </c>
      <c r="L91" s="102" t="str">
        <f>IF(K91=1,COUNTIF($K$9:K91,1),"")</f>
        <v/>
      </c>
      <c r="M91" s="102" t="str">
        <f>IFERROR(INDEX('Eligible Schools'!$D$4:$D$133,MATCH(ROWS($L$9:L91),$L$9:$L$144,0)),"")</f>
        <v/>
      </c>
      <c r="N91" s="102" t="str">
        <f>IFERROR(INDEX('Eligible Schools'!$E$4:$E$133,MATCH(ROWS($L$9:L91),$L$9:$L$144,0)),"")</f>
        <v/>
      </c>
      <c r="O91" s="101" t="str">
        <f>IFERROR(INDEX('Eligible Schools'!$F$4:$F$133,MATCH(ROWS($L$9:L91),$L$9:$L$144,0)),"")</f>
        <v/>
      </c>
      <c r="P91" s="103" t="str">
        <f>IFERROR(INDEX('Eligible Schools'!$I$4:$I$133,MATCH(ROWS($L$9:L91),$L$9:$L$144,0)),"")</f>
        <v/>
      </c>
    </row>
    <row r="92" spans="11:16" x14ac:dyDescent="0.2">
      <c r="K92" s="102">
        <f>--ISNUMBER(IFERROR(SEARCH($H$1,'Eligible Schools'!B88,1),""))</f>
        <v>0</v>
      </c>
      <c r="L92" s="102" t="str">
        <f>IF(K92=1,COUNTIF($K$9:K92,1),"")</f>
        <v/>
      </c>
      <c r="M92" s="102" t="str">
        <f>IFERROR(INDEX('Eligible Schools'!$D$4:$D$133,MATCH(ROWS($L$9:L92),$L$9:$L$144,0)),"")</f>
        <v/>
      </c>
      <c r="N92" s="102" t="str">
        <f>IFERROR(INDEX('Eligible Schools'!$E$4:$E$133,MATCH(ROWS($L$9:L92),$L$9:$L$144,0)),"")</f>
        <v/>
      </c>
      <c r="O92" s="101" t="str">
        <f>IFERROR(INDEX('Eligible Schools'!$F$4:$F$133,MATCH(ROWS($L$9:L92),$L$9:$L$144,0)),"")</f>
        <v/>
      </c>
      <c r="P92" s="103" t="str">
        <f>IFERROR(INDEX('Eligible Schools'!$I$4:$I$133,MATCH(ROWS($L$9:L92),$L$9:$L$144,0)),"")</f>
        <v/>
      </c>
    </row>
    <row r="93" spans="11:16" x14ac:dyDescent="0.2">
      <c r="K93" s="102">
        <f>--ISNUMBER(IFERROR(SEARCH($H$1,'Eligible Schools'!B89,1),""))</f>
        <v>0</v>
      </c>
      <c r="L93" s="102" t="str">
        <f>IF(K93=1,COUNTIF($K$9:K93,1),"")</f>
        <v/>
      </c>
      <c r="M93" s="102" t="str">
        <f>IFERROR(INDEX('Eligible Schools'!$D$4:$D$133,MATCH(ROWS($L$9:L93),$L$9:$L$144,0)),"")</f>
        <v/>
      </c>
      <c r="N93" s="102" t="str">
        <f>IFERROR(INDEX('Eligible Schools'!$E$4:$E$133,MATCH(ROWS($L$9:L93),$L$9:$L$144,0)),"")</f>
        <v/>
      </c>
      <c r="O93" s="101" t="str">
        <f>IFERROR(INDEX('Eligible Schools'!$F$4:$F$133,MATCH(ROWS($L$9:L93),$L$9:$L$144,0)),"")</f>
        <v/>
      </c>
      <c r="P93" s="103" t="str">
        <f>IFERROR(INDEX('Eligible Schools'!$I$4:$I$133,MATCH(ROWS($L$9:L93),$L$9:$L$144,0)),"")</f>
        <v/>
      </c>
    </row>
    <row r="94" spans="11:16" x14ac:dyDescent="0.2">
      <c r="K94" s="102">
        <f>--ISNUMBER(IFERROR(SEARCH($H$1,'Eligible Schools'!B90,1),""))</f>
        <v>0</v>
      </c>
      <c r="L94" s="102" t="str">
        <f>IF(K94=1,COUNTIF($K$9:K94,1),"")</f>
        <v/>
      </c>
      <c r="M94" s="102" t="str">
        <f>IFERROR(INDEX('Eligible Schools'!$D$4:$D$133,MATCH(ROWS($L$9:L94),$L$9:$L$144,0)),"")</f>
        <v/>
      </c>
      <c r="N94" s="102" t="str">
        <f>IFERROR(INDEX('Eligible Schools'!$E$4:$E$133,MATCH(ROWS($L$9:L94),$L$9:$L$144,0)),"")</f>
        <v/>
      </c>
      <c r="O94" s="101" t="str">
        <f>IFERROR(INDEX('Eligible Schools'!$F$4:$F$133,MATCH(ROWS($L$9:L94),$L$9:$L$144,0)),"")</f>
        <v/>
      </c>
      <c r="P94" s="103" t="str">
        <f>IFERROR(INDEX('Eligible Schools'!$I$4:$I$133,MATCH(ROWS($L$9:L94),$L$9:$L$144,0)),"")</f>
        <v/>
      </c>
    </row>
    <row r="95" spans="11:16" x14ac:dyDescent="0.2">
      <c r="K95" s="102">
        <f>--ISNUMBER(IFERROR(SEARCH($H$1,'Eligible Schools'!B91,1),""))</f>
        <v>0</v>
      </c>
      <c r="L95" s="102" t="str">
        <f>IF(K95=1,COUNTIF($K$9:K95,1),"")</f>
        <v/>
      </c>
      <c r="M95" s="102" t="str">
        <f>IFERROR(INDEX('Eligible Schools'!$D$4:$D$133,MATCH(ROWS($L$9:L95),$L$9:$L$144,0)),"")</f>
        <v/>
      </c>
      <c r="N95" s="102" t="str">
        <f>IFERROR(INDEX('Eligible Schools'!$E$4:$E$133,MATCH(ROWS($L$9:L95),$L$9:$L$144,0)),"")</f>
        <v/>
      </c>
      <c r="O95" s="101" t="str">
        <f>IFERROR(INDEX('Eligible Schools'!$F$4:$F$133,MATCH(ROWS($L$9:L95),$L$9:$L$144,0)),"")</f>
        <v/>
      </c>
      <c r="P95" s="103" t="str">
        <f>IFERROR(INDEX('Eligible Schools'!$I$4:$I$133,MATCH(ROWS($L$9:L95),$L$9:$L$144,0)),"")</f>
        <v/>
      </c>
    </row>
    <row r="96" spans="11:16" x14ac:dyDescent="0.2">
      <c r="K96" s="102">
        <f>--ISNUMBER(IFERROR(SEARCH($H$1,'Eligible Schools'!B92,1),""))</f>
        <v>0</v>
      </c>
      <c r="L96" s="102" t="str">
        <f>IF(K96=1,COUNTIF($K$9:K96,1),"")</f>
        <v/>
      </c>
      <c r="M96" s="102" t="str">
        <f>IFERROR(INDEX('Eligible Schools'!$D$4:$D$133,MATCH(ROWS($L$9:L96),$L$9:$L$144,0)),"")</f>
        <v/>
      </c>
      <c r="N96" s="102" t="str">
        <f>IFERROR(INDEX('Eligible Schools'!$E$4:$E$133,MATCH(ROWS($L$9:L96),$L$9:$L$144,0)),"")</f>
        <v/>
      </c>
      <c r="O96" s="101" t="str">
        <f>IFERROR(INDEX('Eligible Schools'!$F$4:$F$133,MATCH(ROWS($L$9:L96),$L$9:$L$144,0)),"")</f>
        <v/>
      </c>
      <c r="P96" s="103" t="str">
        <f>IFERROR(INDEX('Eligible Schools'!$I$4:$I$133,MATCH(ROWS($L$9:L96),$L$9:$L$144,0)),"")</f>
        <v/>
      </c>
    </row>
    <row r="97" spans="11:16" x14ac:dyDescent="0.2">
      <c r="K97" s="102">
        <f>--ISNUMBER(IFERROR(SEARCH($H$1,'Eligible Schools'!B93,1),""))</f>
        <v>0</v>
      </c>
      <c r="L97" s="102" t="str">
        <f>IF(K97=1,COUNTIF($K$9:K97,1),"")</f>
        <v/>
      </c>
      <c r="M97" s="102" t="str">
        <f>IFERROR(INDEX('Eligible Schools'!$D$4:$D$133,MATCH(ROWS($L$9:L97),$L$9:$L$144,0)),"")</f>
        <v/>
      </c>
      <c r="N97" s="102" t="str">
        <f>IFERROR(INDEX('Eligible Schools'!$E$4:$E$133,MATCH(ROWS($L$9:L97),$L$9:$L$144,0)),"")</f>
        <v/>
      </c>
      <c r="O97" s="101" t="str">
        <f>IFERROR(INDEX('Eligible Schools'!$F$4:$F$133,MATCH(ROWS($L$9:L97),$L$9:$L$144,0)),"")</f>
        <v/>
      </c>
      <c r="P97" s="103" t="str">
        <f>IFERROR(INDEX('Eligible Schools'!$I$4:$I$133,MATCH(ROWS($L$9:L97),$L$9:$L$144,0)),"")</f>
        <v/>
      </c>
    </row>
    <row r="98" spans="11:16" x14ac:dyDescent="0.2">
      <c r="K98" s="102">
        <f>--ISNUMBER(IFERROR(SEARCH($H$1,'Eligible Schools'!B94,1),""))</f>
        <v>0</v>
      </c>
      <c r="L98" s="102" t="str">
        <f>IF(K98=1,COUNTIF($K$9:K98,1),"")</f>
        <v/>
      </c>
      <c r="M98" s="102" t="str">
        <f>IFERROR(INDEX('Eligible Schools'!$D$4:$D$133,MATCH(ROWS($L$9:L98),$L$9:$L$144,0)),"")</f>
        <v/>
      </c>
      <c r="N98" s="102" t="str">
        <f>IFERROR(INDEX('Eligible Schools'!$E$4:$E$133,MATCH(ROWS($L$9:L98),$L$9:$L$144,0)),"")</f>
        <v/>
      </c>
      <c r="O98" s="101" t="str">
        <f>IFERROR(INDEX('Eligible Schools'!$F$4:$F$133,MATCH(ROWS($L$9:L98),$L$9:$L$144,0)),"")</f>
        <v/>
      </c>
      <c r="P98" s="103" t="str">
        <f>IFERROR(INDEX('Eligible Schools'!$I$4:$I$133,MATCH(ROWS($L$9:L98),$L$9:$L$144,0)),"")</f>
        <v/>
      </c>
    </row>
    <row r="99" spans="11:16" x14ac:dyDescent="0.2">
      <c r="K99" s="102">
        <f>--ISNUMBER(IFERROR(SEARCH($H$1,'Eligible Schools'!B95,1),""))</f>
        <v>0</v>
      </c>
      <c r="L99" s="102" t="str">
        <f>IF(K99=1,COUNTIF($K$9:K99,1),"")</f>
        <v/>
      </c>
      <c r="M99" s="102" t="str">
        <f>IFERROR(INDEX('Eligible Schools'!$D$4:$D$133,MATCH(ROWS($L$9:L99),$L$9:$L$144,0)),"")</f>
        <v/>
      </c>
      <c r="N99" s="102" t="str">
        <f>IFERROR(INDEX('Eligible Schools'!$E$4:$E$133,MATCH(ROWS($L$9:L99),$L$9:$L$144,0)),"")</f>
        <v/>
      </c>
      <c r="O99" s="101" t="str">
        <f>IFERROR(INDEX('Eligible Schools'!$F$4:$F$133,MATCH(ROWS($L$9:L99),$L$9:$L$144,0)),"")</f>
        <v/>
      </c>
      <c r="P99" s="103" t="str">
        <f>IFERROR(INDEX('Eligible Schools'!$I$4:$I$133,MATCH(ROWS($L$9:L99),$L$9:$L$144,0)),"")</f>
        <v/>
      </c>
    </row>
    <row r="100" spans="11:16" x14ac:dyDescent="0.2">
      <c r="K100" s="102">
        <f>--ISNUMBER(IFERROR(SEARCH($H$1,'Eligible Schools'!B96,1),""))</f>
        <v>0</v>
      </c>
      <c r="L100" s="102" t="str">
        <f>IF(K100=1,COUNTIF($K$9:K100,1),"")</f>
        <v/>
      </c>
      <c r="M100" s="102" t="str">
        <f>IFERROR(INDEX('Eligible Schools'!$D$4:$D$133,MATCH(ROWS($L$9:L100),$L$9:$L$144,0)),"")</f>
        <v/>
      </c>
      <c r="N100" s="102" t="str">
        <f>IFERROR(INDEX('Eligible Schools'!$E$4:$E$133,MATCH(ROWS($L$9:L100),$L$9:$L$144,0)),"")</f>
        <v/>
      </c>
      <c r="O100" s="101" t="str">
        <f>IFERROR(INDEX('Eligible Schools'!$F$4:$F$133,MATCH(ROWS($L$9:L100),$L$9:$L$144,0)),"")</f>
        <v/>
      </c>
      <c r="P100" s="103" t="str">
        <f>IFERROR(INDEX('Eligible Schools'!$I$4:$I$133,MATCH(ROWS($L$9:L100),$L$9:$L$144,0)),"")</f>
        <v/>
      </c>
    </row>
    <row r="101" spans="11:16" x14ac:dyDescent="0.2">
      <c r="K101" s="102">
        <f>--ISNUMBER(IFERROR(SEARCH($H$1,'Eligible Schools'!B97,1),""))</f>
        <v>0</v>
      </c>
      <c r="L101" s="102" t="str">
        <f>IF(K101=1,COUNTIF($K$9:K101,1),"")</f>
        <v/>
      </c>
      <c r="M101" s="102" t="str">
        <f>IFERROR(INDEX('Eligible Schools'!$D$4:$D$133,MATCH(ROWS($L$9:L101),$L$9:$L$144,0)),"")</f>
        <v/>
      </c>
      <c r="N101" s="102" t="str">
        <f>IFERROR(INDEX('Eligible Schools'!$E$4:$E$133,MATCH(ROWS($L$9:L101),$L$9:$L$144,0)),"")</f>
        <v/>
      </c>
      <c r="O101" s="101" t="str">
        <f>IFERROR(INDEX('Eligible Schools'!$F$4:$F$133,MATCH(ROWS($L$9:L101),$L$9:$L$144,0)),"")</f>
        <v/>
      </c>
      <c r="P101" s="103" t="str">
        <f>IFERROR(INDEX('Eligible Schools'!$I$4:$I$133,MATCH(ROWS($L$9:L101),$L$9:$L$144,0)),"")</f>
        <v/>
      </c>
    </row>
    <row r="102" spans="11:16" x14ac:dyDescent="0.2">
      <c r="K102" s="102">
        <f>--ISNUMBER(IFERROR(SEARCH($H$1,'Eligible Schools'!B98,1),""))</f>
        <v>0</v>
      </c>
      <c r="L102" s="102" t="str">
        <f>IF(K102=1,COUNTIF($K$9:K102,1),"")</f>
        <v/>
      </c>
      <c r="M102" s="102" t="str">
        <f>IFERROR(INDEX('Eligible Schools'!$D$4:$D$133,MATCH(ROWS($L$9:L102),$L$9:$L$144,0)),"")</f>
        <v/>
      </c>
      <c r="N102" s="102" t="str">
        <f>IFERROR(INDEX('Eligible Schools'!$E$4:$E$133,MATCH(ROWS($L$9:L102),$L$9:$L$144,0)),"")</f>
        <v/>
      </c>
      <c r="O102" s="101" t="str">
        <f>IFERROR(INDEX('Eligible Schools'!$F$4:$F$133,MATCH(ROWS($L$9:L102),$L$9:$L$144,0)),"")</f>
        <v/>
      </c>
      <c r="P102" s="103" t="str">
        <f>IFERROR(INDEX('Eligible Schools'!$I$4:$I$133,MATCH(ROWS($L$9:L102),$L$9:$L$144,0)),"")</f>
        <v/>
      </c>
    </row>
    <row r="103" spans="11:16" x14ac:dyDescent="0.2">
      <c r="K103" s="102">
        <f>--ISNUMBER(IFERROR(SEARCH($H$1,'Eligible Schools'!B99,1),""))</f>
        <v>0</v>
      </c>
      <c r="L103" s="102" t="str">
        <f>IF(K103=1,COUNTIF($K$9:K103,1),"")</f>
        <v/>
      </c>
      <c r="M103" s="102" t="str">
        <f>IFERROR(INDEX('Eligible Schools'!$D$4:$D$133,MATCH(ROWS($L$9:L103),$L$9:$L$144,0)),"")</f>
        <v/>
      </c>
      <c r="N103" s="102" t="str">
        <f>IFERROR(INDEX('Eligible Schools'!$E$4:$E$133,MATCH(ROWS($L$9:L103),$L$9:$L$144,0)),"")</f>
        <v/>
      </c>
      <c r="O103" s="101" t="str">
        <f>IFERROR(INDEX('Eligible Schools'!$F$4:$F$133,MATCH(ROWS($L$9:L103),$L$9:$L$144,0)),"")</f>
        <v/>
      </c>
      <c r="P103" s="103" t="str">
        <f>IFERROR(INDEX('Eligible Schools'!$I$4:$I$133,MATCH(ROWS($L$9:L103),$L$9:$L$144,0)),"")</f>
        <v/>
      </c>
    </row>
    <row r="104" spans="11:16" x14ac:dyDescent="0.2">
      <c r="K104" s="102">
        <f>--ISNUMBER(IFERROR(SEARCH($H$1,'Eligible Schools'!B100,1),""))</f>
        <v>0</v>
      </c>
      <c r="L104" s="102" t="str">
        <f>IF(K104=1,COUNTIF($K$9:K104,1),"")</f>
        <v/>
      </c>
      <c r="M104" s="102" t="str">
        <f>IFERROR(INDEX('Eligible Schools'!$D$4:$D$133,MATCH(ROWS($L$9:L104),$L$9:$L$144,0)),"")</f>
        <v/>
      </c>
      <c r="N104" s="102" t="str">
        <f>IFERROR(INDEX('Eligible Schools'!$E$4:$E$133,MATCH(ROWS($L$9:L104),$L$9:$L$144,0)),"")</f>
        <v/>
      </c>
      <c r="O104" s="101" t="str">
        <f>IFERROR(INDEX('Eligible Schools'!$F$4:$F$133,MATCH(ROWS($L$9:L104),$L$9:$L$144,0)),"")</f>
        <v/>
      </c>
      <c r="P104" s="103" t="str">
        <f>IFERROR(INDEX('Eligible Schools'!$I$4:$I$133,MATCH(ROWS($L$9:L104),$L$9:$L$144,0)),"")</f>
        <v/>
      </c>
    </row>
    <row r="105" spans="11:16" x14ac:dyDescent="0.2">
      <c r="K105" s="102">
        <f>--ISNUMBER(IFERROR(SEARCH($H$1,'Eligible Schools'!B101,1),""))</f>
        <v>0</v>
      </c>
      <c r="L105" s="102" t="str">
        <f>IF(K105=1,COUNTIF($K$9:K105,1),"")</f>
        <v/>
      </c>
      <c r="M105" s="102" t="str">
        <f>IFERROR(INDEX('Eligible Schools'!$D$4:$D$133,MATCH(ROWS($L$9:L105),$L$9:$L$144,0)),"")</f>
        <v/>
      </c>
      <c r="N105" s="102" t="str">
        <f>IFERROR(INDEX('Eligible Schools'!$E$4:$E$133,MATCH(ROWS($L$9:L105),$L$9:$L$144,0)),"")</f>
        <v/>
      </c>
      <c r="O105" s="101" t="str">
        <f>IFERROR(INDEX('Eligible Schools'!$F$4:$F$133,MATCH(ROWS($L$9:L105),$L$9:$L$144,0)),"")</f>
        <v/>
      </c>
      <c r="P105" s="103" t="str">
        <f>IFERROR(INDEX('Eligible Schools'!$I$4:$I$133,MATCH(ROWS($L$9:L105),$L$9:$L$144,0)),"")</f>
        <v/>
      </c>
    </row>
    <row r="106" spans="11:16" x14ac:dyDescent="0.2">
      <c r="K106" s="102">
        <f>--ISNUMBER(IFERROR(SEARCH($H$1,'Eligible Schools'!B102,1),""))</f>
        <v>0</v>
      </c>
      <c r="L106" s="102" t="str">
        <f>IF(K106=1,COUNTIF($K$9:K106,1),"")</f>
        <v/>
      </c>
      <c r="M106" s="102" t="str">
        <f>IFERROR(INDEX('Eligible Schools'!$D$4:$D$133,MATCH(ROWS($L$9:L106),$L$9:$L$144,0)),"")</f>
        <v/>
      </c>
      <c r="N106" s="102" t="str">
        <f>IFERROR(INDEX('Eligible Schools'!$E$4:$E$133,MATCH(ROWS($L$9:L106),$L$9:$L$144,0)),"")</f>
        <v/>
      </c>
      <c r="O106" s="101" t="str">
        <f>IFERROR(INDEX('Eligible Schools'!$F$4:$F$133,MATCH(ROWS($L$9:L106),$L$9:$L$144,0)),"")</f>
        <v/>
      </c>
      <c r="P106" s="103" t="str">
        <f>IFERROR(INDEX('Eligible Schools'!$I$4:$I$133,MATCH(ROWS($L$9:L106),$L$9:$L$144,0)),"")</f>
        <v/>
      </c>
    </row>
    <row r="107" spans="11:16" x14ac:dyDescent="0.2">
      <c r="K107" s="102">
        <f>--ISNUMBER(IFERROR(SEARCH($H$1,'Eligible Schools'!B103,1),""))</f>
        <v>0</v>
      </c>
      <c r="L107" s="102" t="str">
        <f>IF(K107=1,COUNTIF($K$9:K107,1),"")</f>
        <v/>
      </c>
      <c r="M107" s="102" t="str">
        <f>IFERROR(INDEX('Eligible Schools'!$D$4:$D$133,MATCH(ROWS($L$9:L107),$L$9:$L$144,0)),"")</f>
        <v/>
      </c>
      <c r="N107" s="102" t="str">
        <f>IFERROR(INDEX('Eligible Schools'!$E$4:$E$133,MATCH(ROWS($L$9:L107),$L$9:$L$144,0)),"")</f>
        <v/>
      </c>
      <c r="O107" s="101" t="str">
        <f>IFERROR(INDEX('Eligible Schools'!$F$4:$F$133,MATCH(ROWS($L$9:L107),$L$9:$L$144,0)),"")</f>
        <v/>
      </c>
      <c r="P107" s="103" t="str">
        <f>IFERROR(INDEX('Eligible Schools'!$I$4:$I$133,MATCH(ROWS($L$9:L107),$L$9:$L$144,0)),"")</f>
        <v/>
      </c>
    </row>
    <row r="108" spans="11:16" x14ac:dyDescent="0.2">
      <c r="K108" s="102">
        <f>--ISNUMBER(IFERROR(SEARCH($H$1,'Eligible Schools'!B104,1),""))</f>
        <v>0</v>
      </c>
      <c r="L108" s="102" t="str">
        <f>IF(K108=1,COUNTIF($K$9:K108,1),"")</f>
        <v/>
      </c>
      <c r="M108" s="102" t="str">
        <f>IFERROR(INDEX('Eligible Schools'!$D$4:$D$133,MATCH(ROWS($L$9:L108),$L$9:$L$144,0)),"")</f>
        <v/>
      </c>
      <c r="N108" s="102" t="str">
        <f>IFERROR(INDEX('Eligible Schools'!$E$4:$E$133,MATCH(ROWS($L$9:L108),$L$9:$L$144,0)),"")</f>
        <v/>
      </c>
      <c r="O108" s="101" t="str">
        <f>IFERROR(INDEX('Eligible Schools'!$F$4:$F$133,MATCH(ROWS($L$9:L108),$L$9:$L$144,0)),"")</f>
        <v/>
      </c>
      <c r="P108" s="103" t="str">
        <f>IFERROR(INDEX('Eligible Schools'!$I$4:$I$133,MATCH(ROWS($L$9:L108),$L$9:$L$144,0)),"")</f>
        <v/>
      </c>
    </row>
    <row r="109" spans="11:16" x14ac:dyDescent="0.2">
      <c r="K109" s="102">
        <f>--ISNUMBER(IFERROR(SEARCH($H$1,'Eligible Schools'!B105,1),""))</f>
        <v>0</v>
      </c>
      <c r="L109" s="102" t="str">
        <f>IF(K109=1,COUNTIF($K$9:K109,1),"")</f>
        <v/>
      </c>
      <c r="M109" s="102" t="str">
        <f>IFERROR(INDEX('Eligible Schools'!$D$4:$D$133,MATCH(ROWS($L$9:L109),$L$9:$L$144,0)),"")</f>
        <v/>
      </c>
      <c r="N109" s="102" t="str">
        <f>IFERROR(INDEX('Eligible Schools'!$E$4:$E$133,MATCH(ROWS($L$9:L109),$L$9:$L$144,0)),"")</f>
        <v/>
      </c>
      <c r="O109" s="101" t="str">
        <f>IFERROR(INDEX('Eligible Schools'!$F$4:$F$133,MATCH(ROWS($L$9:L109),$L$9:$L$144,0)),"")</f>
        <v/>
      </c>
      <c r="P109" s="103" t="str">
        <f>IFERROR(INDEX('Eligible Schools'!$I$4:$I$133,MATCH(ROWS($L$9:L109),$L$9:$L$144,0)),"")</f>
        <v/>
      </c>
    </row>
    <row r="110" spans="11:16" x14ac:dyDescent="0.2">
      <c r="K110" s="102">
        <f>--ISNUMBER(IFERROR(SEARCH($H$1,'Eligible Schools'!B106,1),""))</f>
        <v>0</v>
      </c>
      <c r="L110" s="102" t="str">
        <f>IF(K110=1,COUNTIF($K$9:K110,1),"")</f>
        <v/>
      </c>
      <c r="M110" s="102" t="str">
        <f>IFERROR(INDEX('Eligible Schools'!$D$4:$D$133,MATCH(ROWS($L$9:L110),$L$9:$L$144,0)),"")</f>
        <v/>
      </c>
      <c r="N110" s="102" t="str">
        <f>IFERROR(INDEX('Eligible Schools'!$E$4:$E$133,MATCH(ROWS($L$9:L110),$L$9:$L$144,0)),"")</f>
        <v/>
      </c>
      <c r="O110" s="101" t="str">
        <f>IFERROR(INDEX('Eligible Schools'!$F$4:$F$133,MATCH(ROWS($L$9:L110),$L$9:$L$144,0)),"")</f>
        <v/>
      </c>
      <c r="P110" s="103" t="str">
        <f>IFERROR(INDEX('Eligible Schools'!$I$4:$I$133,MATCH(ROWS($L$9:L110),$L$9:$L$144,0)),"")</f>
        <v/>
      </c>
    </row>
    <row r="111" spans="11:16" x14ac:dyDescent="0.2">
      <c r="K111" s="102">
        <f>--ISNUMBER(IFERROR(SEARCH($H$1,'Eligible Schools'!B107,1),""))</f>
        <v>0</v>
      </c>
      <c r="L111" s="102" t="str">
        <f>IF(K111=1,COUNTIF($K$9:K111,1),"")</f>
        <v/>
      </c>
      <c r="M111" s="102" t="str">
        <f>IFERROR(INDEX('Eligible Schools'!$D$4:$D$133,MATCH(ROWS($L$9:L111),$L$9:$L$144,0)),"")</f>
        <v/>
      </c>
      <c r="N111" s="102" t="str">
        <f>IFERROR(INDEX('Eligible Schools'!$E$4:$E$133,MATCH(ROWS($L$9:L111),$L$9:$L$144,0)),"")</f>
        <v/>
      </c>
      <c r="O111" s="101" t="str">
        <f>IFERROR(INDEX('Eligible Schools'!$F$4:$F$133,MATCH(ROWS($L$9:L111),$L$9:$L$144,0)),"")</f>
        <v/>
      </c>
      <c r="P111" s="103" t="str">
        <f>IFERROR(INDEX('Eligible Schools'!$I$4:$I$133,MATCH(ROWS($L$9:L111),$L$9:$L$144,0)),"")</f>
        <v/>
      </c>
    </row>
    <row r="112" spans="11:16" x14ac:dyDescent="0.2">
      <c r="K112" s="102">
        <f>--ISNUMBER(IFERROR(SEARCH($H$1,'Eligible Schools'!B108,1),""))</f>
        <v>0</v>
      </c>
      <c r="L112" s="102" t="str">
        <f>IF(K112=1,COUNTIF($K$9:K112,1),"")</f>
        <v/>
      </c>
      <c r="M112" s="102" t="str">
        <f>IFERROR(INDEX('Eligible Schools'!$D$4:$D$133,MATCH(ROWS($L$9:L112),$L$9:$L$144,0)),"")</f>
        <v/>
      </c>
      <c r="N112" s="102" t="str">
        <f>IFERROR(INDEX('Eligible Schools'!$E$4:$E$133,MATCH(ROWS($L$9:L112),$L$9:$L$144,0)),"")</f>
        <v/>
      </c>
      <c r="O112" s="101" t="str">
        <f>IFERROR(INDEX('Eligible Schools'!$F$4:$F$133,MATCH(ROWS($L$9:L112),$L$9:$L$144,0)),"")</f>
        <v/>
      </c>
      <c r="P112" s="103" t="str">
        <f>IFERROR(INDEX('Eligible Schools'!$I$4:$I$133,MATCH(ROWS($L$9:L112),$L$9:$L$144,0)),"")</f>
        <v/>
      </c>
    </row>
    <row r="113" spans="11:16" x14ac:dyDescent="0.2">
      <c r="K113" s="102">
        <f>--ISNUMBER(IFERROR(SEARCH($H$1,'Eligible Schools'!B109,1),""))</f>
        <v>0</v>
      </c>
      <c r="L113" s="102" t="str">
        <f>IF(K113=1,COUNTIF($K$9:K113,1),"")</f>
        <v/>
      </c>
      <c r="M113" s="102" t="str">
        <f>IFERROR(INDEX('Eligible Schools'!$D$4:$D$133,MATCH(ROWS($L$9:L113),$L$9:$L$144,0)),"")</f>
        <v/>
      </c>
      <c r="N113" s="102" t="str">
        <f>IFERROR(INDEX('Eligible Schools'!$E$4:$E$133,MATCH(ROWS($L$9:L113),$L$9:$L$144,0)),"")</f>
        <v/>
      </c>
      <c r="O113" s="101" t="str">
        <f>IFERROR(INDEX('Eligible Schools'!$F$4:$F$133,MATCH(ROWS($L$9:L113),$L$9:$L$144,0)),"")</f>
        <v/>
      </c>
      <c r="P113" s="103" t="str">
        <f>IFERROR(INDEX('Eligible Schools'!$I$4:$I$133,MATCH(ROWS($L$9:L113),$L$9:$L$144,0)),"")</f>
        <v/>
      </c>
    </row>
    <row r="114" spans="11:16" x14ac:dyDescent="0.2">
      <c r="K114" s="102">
        <f>--ISNUMBER(IFERROR(SEARCH($H$1,'Eligible Schools'!B110,1),""))</f>
        <v>0</v>
      </c>
      <c r="L114" s="102" t="str">
        <f>IF(K114=1,COUNTIF($K$9:K114,1),"")</f>
        <v/>
      </c>
      <c r="M114" s="102" t="str">
        <f>IFERROR(INDEX('Eligible Schools'!$D$4:$D$133,MATCH(ROWS($L$9:L114),$L$9:$L$144,0)),"")</f>
        <v/>
      </c>
      <c r="N114" s="102" t="str">
        <f>IFERROR(INDEX('Eligible Schools'!$E$4:$E$133,MATCH(ROWS($L$9:L114),$L$9:$L$144,0)),"")</f>
        <v/>
      </c>
      <c r="O114" s="101" t="str">
        <f>IFERROR(INDEX('Eligible Schools'!$F$4:$F$133,MATCH(ROWS($L$9:L114),$L$9:$L$144,0)),"")</f>
        <v/>
      </c>
      <c r="P114" s="103" t="str">
        <f>IFERROR(INDEX('Eligible Schools'!$I$4:$I$133,MATCH(ROWS($L$9:L114),$L$9:$L$144,0)),"")</f>
        <v/>
      </c>
    </row>
    <row r="115" spans="11:16" x14ac:dyDescent="0.2">
      <c r="K115" s="102">
        <f>--ISNUMBER(IFERROR(SEARCH($H$1,'Eligible Schools'!B111,1),""))</f>
        <v>0</v>
      </c>
      <c r="L115" s="102" t="str">
        <f>IF(K115=1,COUNTIF($K$9:K115,1),"")</f>
        <v/>
      </c>
      <c r="M115" s="102" t="str">
        <f>IFERROR(INDEX('Eligible Schools'!$D$4:$D$133,MATCH(ROWS($L$9:L115),$L$9:$L$144,0)),"")</f>
        <v/>
      </c>
      <c r="N115" s="102" t="str">
        <f>IFERROR(INDEX('Eligible Schools'!$E$4:$E$133,MATCH(ROWS($L$9:L115),$L$9:$L$144,0)),"")</f>
        <v/>
      </c>
      <c r="O115" s="101" t="str">
        <f>IFERROR(INDEX('Eligible Schools'!$F$4:$F$133,MATCH(ROWS($L$9:L115),$L$9:$L$144,0)),"")</f>
        <v/>
      </c>
      <c r="P115" s="103" t="str">
        <f>IFERROR(INDEX('Eligible Schools'!$I$4:$I$133,MATCH(ROWS($L$9:L115),$L$9:$L$144,0)),"")</f>
        <v/>
      </c>
    </row>
    <row r="116" spans="11:16" x14ac:dyDescent="0.2">
      <c r="K116" s="102">
        <f>--ISNUMBER(IFERROR(SEARCH($H$1,'Eligible Schools'!B112,1),""))</f>
        <v>0</v>
      </c>
      <c r="L116" s="102" t="str">
        <f>IF(K116=1,COUNTIF($K$9:K116,1),"")</f>
        <v/>
      </c>
      <c r="M116" s="102" t="str">
        <f>IFERROR(INDEX('Eligible Schools'!$D$4:$D$133,MATCH(ROWS($L$9:L116),$L$9:$L$144,0)),"")</f>
        <v/>
      </c>
      <c r="N116" s="102" t="str">
        <f>IFERROR(INDEX('Eligible Schools'!$E$4:$E$133,MATCH(ROWS($L$9:L116),$L$9:$L$144,0)),"")</f>
        <v/>
      </c>
      <c r="O116" s="101" t="str">
        <f>IFERROR(INDEX('Eligible Schools'!$F$4:$F$133,MATCH(ROWS($L$9:L116),$L$9:$L$144,0)),"")</f>
        <v/>
      </c>
      <c r="P116" s="103" t="str">
        <f>IFERROR(INDEX('Eligible Schools'!$I$4:$I$133,MATCH(ROWS($L$9:L116),$L$9:$L$144,0)),"")</f>
        <v/>
      </c>
    </row>
    <row r="117" spans="11:16" x14ac:dyDescent="0.2">
      <c r="K117" s="102">
        <f>--ISNUMBER(IFERROR(SEARCH($H$1,'Eligible Schools'!B113,1),""))</f>
        <v>0</v>
      </c>
      <c r="L117" s="102" t="str">
        <f>IF(K117=1,COUNTIF($K$9:K117,1),"")</f>
        <v/>
      </c>
      <c r="M117" s="102" t="str">
        <f>IFERROR(INDEX('Eligible Schools'!$D$4:$D$133,MATCH(ROWS($L$9:L117),$L$9:$L$144,0)),"")</f>
        <v/>
      </c>
      <c r="N117" s="102" t="str">
        <f>IFERROR(INDEX('Eligible Schools'!$E$4:$E$133,MATCH(ROWS($L$9:L117),$L$9:$L$144,0)),"")</f>
        <v/>
      </c>
      <c r="O117" s="101" t="str">
        <f>IFERROR(INDEX('Eligible Schools'!$F$4:$F$133,MATCH(ROWS($L$9:L117),$L$9:$L$144,0)),"")</f>
        <v/>
      </c>
      <c r="P117" s="103" t="str">
        <f>IFERROR(INDEX('Eligible Schools'!$I$4:$I$133,MATCH(ROWS($L$9:L117),$L$9:$L$144,0)),"")</f>
        <v/>
      </c>
    </row>
    <row r="118" spans="11:16" x14ac:dyDescent="0.2">
      <c r="K118" s="102">
        <f>--ISNUMBER(IFERROR(SEARCH($H$1,'Eligible Schools'!B114,1),""))</f>
        <v>0</v>
      </c>
      <c r="L118" s="102" t="str">
        <f>IF(K118=1,COUNTIF($K$9:K118,1),"")</f>
        <v/>
      </c>
      <c r="M118" s="102" t="str">
        <f>IFERROR(INDEX('Eligible Schools'!$D$4:$D$133,MATCH(ROWS($L$9:L118),$L$9:$L$144,0)),"")</f>
        <v/>
      </c>
      <c r="N118" s="102" t="str">
        <f>IFERROR(INDEX('Eligible Schools'!$E$4:$E$133,MATCH(ROWS($L$9:L118),$L$9:$L$144,0)),"")</f>
        <v/>
      </c>
      <c r="O118" s="101" t="str">
        <f>IFERROR(INDEX('Eligible Schools'!$F$4:$F$133,MATCH(ROWS($L$9:L118),$L$9:$L$144,0)),"")</f>
        <v/>
      </c>
      <c r="P118" s="103" t="str">
        <f>IFERROR(INDEX('Eligible Schools'!$I$4:$I$133,MATCH(ROWS($L$9:L118),$L$9:$L$144,0)),"")</f>
        <v/>
      </c>
    </row>
    <row r="119" spans="11:16" x14ac:dyDescent="0.2">
      <c r="K119" s="102">
        <f>--ISNUMBER(IFERROR(SEARCH($H$1,'Eligible Schools'!B115,1),""))</f>
        <v>0</v>
      </c>
      <c r="L119" s="102" t="str">
        <f>IF(K119=1,COUNTIF($K$9:K119,1),"")</f>
        <v/>
      </c>
      <c r="M119" s="102" t="str">
        <f>IFERROR(INDEX('Eligible Schools'!$D$4:$D$133,MATCH(ROWS($L$9:L119),$L$9:$L$144,0)),"")</f>
        <v/>
      </c>
      <c r="N119" s="102" t="str">
        <f>IFERROR(INDEX('Eligible Schools'!$E$4:$E$133,MATCH(ROWS($L$9:L119),$L$9:$L$144,0)),"")</f>
        <v/>
      </c>
      <c r="O119" s="101" t="str">
        <f>IFERROR(INDEX('Eligible Schools'!$F$4:$F$133,MATCH(ROWS($L$9:L119),$L$9:$L$144,0)),"")</f>
        <v/>
      </c>
      <c r="P119" s="103" t="str">
        <f>IFERROR(INDEX('Eligible Schools'!$I$4:$I$133,MATCH(ROWS($L$9:L119),$L$9:$L$144,0)),"")</f>
        <v/>
      </c>
    </row>
    <row r="120" spans="11:16" x14ac:dyDescent="0.2">
      <c r="K120" s="102">
        <f>--ISNUMBER(IFERROR(SEARCH($H$1,'Eligible Schools'!B116,1),""))</f>
        <v>0</v>
      </c>
      <c r="L120" s="102" t="str">
        <f>IF(K120=1,COUNTIF($K$9:K120,1),"")</f>
        <v/>
      </c>
      <c r="M120" s="102" t="str">
        <f>IFERROR(INDEX('Eligible Schools'!$D$4:$D$133,MATCH(ROWS($L$9:L120),$L$9:$L$144,0)),"")</f>
        <v/>
      </c>
      <c r="N120" s="102" t="str">
        <f>IFERROR(INDEX('Eligible Schools'!$E$4:$E$133,MATCH(ROWS($L$9:L120),$L$9:$L$144,0)),"")</f>
        <v/>
      </c>
      <c r="O120" s="101" t="str">
        <f>IFERROR(INDEX('Eligible Schools'!$F$4:$F$133,MATCH(ROWS($L$9:L120),$L$9:$L$144,0)),"")</f>
        <v/>
      </c>
      <c r="P120" s="103" t="str">
        <f>IFERROR(INDEX('Eligible Schools'!$I$4:$I$133,MATCH(ROWS($L$9:L120),$L$9:$L$144,0)),"")</f>
        <v/>
      </c>
    </row>
    <row r="121" spans="11:16" x14ac:dyDescent="0.2">
      <c r="K121" s="102">
        <f>--ISNUMBER(IFERROR(SEARCH($H$1,'Eligible Schools'!B117,1),""))</f>
        <v>0</v>
      </c>
      <c r="L121" s="102" t="str">
        <f>IF(K121=1,COUNTIF($K$9:K121,1),"")</f>
        <v/>
      </c>
      <c r="M121" s="102" t="str">
        <f>IFERROR(INDEX('Eligible Schools'!$D$4:$D$133,MATCH(ROWS($L$9:L121),$L$9:$L$144,0)),"")</f>
        <v/>
      </c>
      <c r="N121" s="102" t="str">
        <f>IFERROR(INDEX('Eligible Schools'!$E$4:$E$133,MATCH(ROWS($L$9:L121),$L$9:$L$144,0)),"")</f>
        <v/>
      </c>
      <c r="O121" s="101" t="str">
        <f>IFERROR(INDEX('Eligible Schools'!$F$4:$F$133,MATCH(ROWS($L$9:L121),$L$9:$L$144,0)),"")</f>
        <v/>
      </c>
      <c r="P121" s="103" t="str">
        <f>IFERROR(INDEX('Eligible Schools'!$I$4:$I$133,MATCH(ROWS($L$9:L121),$L$9:$L$144,0)),"")</f>
        <v/>
      </c>
    </row>
    <row r="122" spans="11:16" x14ac:dyDescent="0.2">
      <c r="K122" s="102">
        <f>--ISNUMBER(IFERROR(SEARCH($H$1,'Eligible Schools'!B118,1),""))</f>
        <v>0</v>
      </c>
      <c r="L122" s="102" t="str">
        <f>IF(K122=1,COUNTIF($K$9:K122,1),"")</f>
        <v/>
      </c>
      <c r="M122" s="102" t="str">
        <f>IFERROR(INDEX('Eligible Schools'!$D$4:$D$133,MATCH(ROWS($L$9:L122),$L$9:$L$144,0)),"")</f>
        <v/>
      </c>
      <c r="N122" s="102" t="str">
        <f>IFERROR(INDEX('Eligible Schools'!$E$4:$E$133,MATCH(ROWS($L$9:L122),$L$9:$L$144,0)),"")</f>
        <v/>
      </c>
      <c r="O122" s="101" t="str">
        <f>IFERROR(INDEX('Eligible Schools'!$F$4:$F$133,MATCH(ROWS($L$9:L122),$L$9:$L$144,0)),"")</f>
        <v/>
      </c>
      <c r="P122" s="103" t="str">
        <f>IFERROR(INDEX('Eligible Schools'!$I$4:$I$133,MATCH(ROWS($L$9:L122),$L$9:$L$144,0)),"")</f>
        <v/>
      </c>
    </row>
    <row r="123" spans="11:16" x14ac:dyDescent="0.2">
      <c r="K123" s="102">
        <f>--ISNUMBER(IFERROR(SEARCH($H$1,'Eligible Schools'!B119,1),""))</f>
        <v>0</v>
      </c>
      <c r="L123" s="102" t="str">
        <f>IF(K123=1,COUNTIF($K$9:K123,1),"")</f>
        <v/>
      </c>
      <c r="M123" s="102" t="str">
        <f>IFERROR(INDEX('Eligible Schools'!$D$4:$D$133,MATCH(ROWS($L$9:L123),$L$9:$L$144,0)),"")</f>
        <v/>
      </c>
      <c r="N123" s="102" t="str">
        <f>IFERROR(INDEX('Eligible Schools'!$E$4:$E$133,MATCH(ROWS($L$9:L123),$L$9:$L$144,0)),"")</f>
        <v/>
      </c>
      <c r="O123" s="101" t="str">
        <f>IFERROR(INDEX('Eligible Schools'!$F$4:$F$133,MATCH(ROWS($L$9:L123),$L$9:$L$144,0)),"")</f>
        <v/>
      </c>
      <c r="P123" s="103" t="str">
        <f>IFERROR(INDEX('Eligible Schools'!$I$4:$I$133,MATCH(ROWS($L$9:L123),$L$9:$L$144,0)),"")</f>
        <v/>
      </c>
    </row>
    <row r="124" spans="11:16" x14ac:dyDescent="0.2">
      <c r="K124" s="102">
        <f>--ISNUMBER(IFERROR(SEARCH($H$1,'Eligible Schools'!B120,1),""))</f>
        <v>0</v>
      </c>
      <c r="L124" s="102" t="str">
        <f>IF(K124=1,COUNTIF($K$9:K124,1),"")</f>
        <v/>
      </c>
      <c r="M124" s="102" t="str">
        <f>IFERROR(INDEX('Eligible Schools'!$D$4:$D$133,MATCH(ROWS($L$9:L124),$L$9:$L$144,0)),"")</f>
        <v/>
      </c>
      <c r="N124" s="102" t="str">
        <f>IFERROR(INDEX('Eligible Schools'!$E$4:$E$133,MATCH(ROWS($L$9:L124),$L$9:$L$144,0)),"")</f>
        <v/>
      </c>
      <c r="O124" s="101" t="str">
        <f>IFERROR(INDEX('Eligible Schools'!$F$4:$F$133,MATCH(ROWS($L$9:L124),$L$9:$L$144,0)),"")</f>
        <v/>
      </c>
      <c r="P124" s="103" t="str">
        <f>IFERROR(INDEX('Eligible Schools'!$I$4:$I$133,MATCH(ROWS($L$9:L124),$L$9:$L$144,0)),"")</f>
        <v/>
      </c>
    </row>
    <row r="125" spans="11:16" x14ac:dyDescent="0.2">
      <c r="K125" s="102">
        <f>--ISNUMBER(IFERROR(SEARCH($H$1,'Eligible Schools'!B121,1),""))</f>
        <v>0</v>
      </c>
      <c r="L125" s="102" t="str">
        <f>IF(K125=1,COUNTIF($K$9:K125,1),"")</f>
        <v/>
      </c>
      <c r="M125" s="102" t="str">
        <f>IFERROR(INDEX('Eligible Schools'!$D$4:$D$133,MATCH(ROWS($L$9:L125),$L$9:$L$144,0)),"")</f>
        <v/>
      </c>
      <c r="N125" s="102" t="str">
        <f>IFERROR(INDEX('Eligible Schools'!$E$4:$E$133,MATCH(ROWS($L$9:L125),$L$9:$L$144,0)),"")</f>
        <v/>
      </c>
      <c r="O125" s="101" t="str">
        <f>IFERROR(INDEX('Eligible Schools'!$F$4:$F$133,MATCH(ROWS($L$9:L125),$L$9:$L$144,0)),"")</f>
        <v/>
      </c>
      <c r="P125" s="103" t="str">
        <f>IFERROR(INDEX('Eligible Schools'!$I$4:$I$133,MATCH(ROWS($L$9:L125),$L$9:$L$144,0)),"")</f>
        <v/>
      </c>
    </row>
    <row r="126" spans="11:16" x14ac:dyDescent="0.2">
      <c r="K126" s="102">
        <f>--ISNUMBER(IFERROR(SEARCH($H$1,'Eligible Schools'!B122,1),""))</f>
        <v>0</v>
      </c>
      <c r="L126" s="102" t="str">
        <f>IF(K126=1,COUNTIF($K$9:K126,1),"")</f>
        <v/>
      </c>
      <c r="M126" s="102" t="str">
        <f>IFERROR(INDEX('Eligible Schools'!$D$4:$D$133,MATCH(ROWS($L$9:L126),$L$9:$L$144,0)),"")</f>
        <v/>
      </c>
      <c r="N126" s="102" t="str">
        <f>IFERROR(INDEX('Eligible Schools'!$E$4:$E$133,MATCH(ROWS($L$9:L126),$L$9:$L$144,0)),"")</f>
        <v/>
      </c>
      <c r="O126" s="101" t="str">
        <f>IFERROR(INDEX('Eligible Schools'!$F$4:$F$133,MATCH(ROWS($L$9:L126),$L$9:$L$144,0)),"")</f>
        <v/>
      </c>
      <c r="P126" s="103" t="str">
        <f>IFERROR(INDEX('Eligible Schools'!$I$4:$I$133,MATCH(ROWS($L$9:L126),$L$9:$L$144,0)),"")</f>
        <v/>
      </c>
    </row>
    <row r="127" spans="11:16" x14ac:dyDescent="0.2">
      <c r="K127" s="102">
        <f>--ISNUMBER(IFERROR(SEARCH($H$1,'Eligible Schools'!B123,1),""))</f>
        <v>0</v>
      </c>
      <c r="L127" s="102" t="str">
        <f>IF(K127=1,COUNTIF($K$9:K127,1),"")</f>
        <v/>
      </c>
      <c r="M127" s="102" t="str">
        <f>IFERROR(INDEX('Eligible Schools'!$D$4:$D$133,MATCH(ROWS($L$9:L127),$L$9:$L$144,0)),"")</f>
        <v/>
      </c>
      <c r="N127" s="102" t="str">
        <f>IFERROR(INDEX('Eligible Schools'!$E$4:$E$133,MATCH(ROWS($L$9:L127),$L$9:$L$144,0)),"")</f>
        <v/>
      </c>
      <c r="O127" s="101" t="str">
        <f>IFERROR(INDEX('Eligible Schools'!$F$4:$F$133,MATCH(ROWS($L$9:L127),$L$9:$L$144,0)),"")</f>
        <v/>
      </c>
      <c r="P127" s="103" t="str">
        <f>IFERROR(INDEX('Eligible Schools'!$I$4:$I$133,MATCH(ROWS($L$9:L127),$L$9:$L$144,0)),"")</f>
        <v/>
      </c>
    </row>
    <row r="128" spans="11:16" x14ac:dyDescent="0.2">
      <c r="K128" s="102">
        <f>--ISNUMBER(IFERROR(SEARCH($H$1,'Eligible Schools'!B124,1),""))</f>
        <v>0</v>
      </c>
      <c r="L128" s="102" t="str">
        <f>IF(K128=1,COUNTIF($K$9:K128,1),"")</f>
        <v/>
      </c>
      <c r="M128" s="102" t="str">
        <f>IFERROR(INDEX('Eligible Schools'!$D$4:$D$133,MATCH(ROWS($L$9:L128),$L$9:$L$144,0)),"")</f>
        <v/>
      </c>
      <c r="N128" s="102" t="str">
        <f>IFERROR(INDEX('Eligible Schools'!$E$4:$E$133,MATCH(ROWS($L$9:L128),$L$9:$L$144,0)),"")</f>
        <v/>
      </c>
      <c r="O128" s="101" t="str">
        <f>IFERROR(INDEX('Eligible Schools'!$F$4:$F$133,MATCH(ROWS($L$9:L128),$L$9:$L$144,0)),"")</f>
        <v/>
      </c>
      <c r="P128" s="103" t="str">
        <f>IFERROR(INDEX('Eligible Schools'!$I$4:$I$133,MATCH(ROWS($L$9:L128),$L$9:$L$144,0)),"")</f>
        <v/>
      </c>
    </row>
    <row r="129" spans="11:16" x14ac:dyDescent="0.2">
      <c r="K129" s="102">
        <f>--ISNUMBER(IFERROR(SEARCH($H$1,'Eligible Schools'!B125,1),""))</f>
        <v>0</v>
      </c>
      <c r="L129" s="102" t="str">
        <f>IF(K129=1,COUNTIF($K$9:K129,1),"")</f>
        <v/>
      </c>
      <c r="M129" s="102" t="str">
        <f>IFERROR(INDEX('Eligible Schools'!$D$4:$D$133,MATCH(ROWS($L$9:L129),$L$9:$L$144,0)),"")</f>
        <v/>
      </c>
      <c r="N129" s="102" t="str">
        <f>IFERROR(INDEX('Eligible Schools'!$E$4:$E$133,MATCH(ROWS($L$9:L129),$L$9:$L$144,0)),"")</f>
        <v/>
      </c>
      <c r="O129" s="101" t="str">
        <f>IFERROR(INDEX('Eligible Schools'!$F$4:$F$133,MATCH(ROWS($L$9:L129),$L$9:$L$144,0)),"")</f>
        <v/>
      </c>
      <c r="P129" s="103" t="str">
        <f>IFERROR(INDEX('Eligible Schools'!$I$4:$I$133,MATCH(ROWS($L$9:L129),$L$9:$L$144,0)),"")</f>
        <v/>
      </c>
    </row>
    <row r="130" spans="11:16" x14ac:dyDescent="0.2">
      <c r="K130" s="102">
        <f>--ISNUMBER(IFERROR(SEARCH($H$1,'Eligible Schools'!B126,1),""))</f>
        <v>0</v>
      </c>
      <c r="L130" s="102" t="str">
        <f>IF(K130=1,COUNTIF($K$9:K130,1),"")</f>
        <v/>
      </c>
      <c r="M130" s="102" t="str">
        <f>IFERROR(INDEX('Eligible Schools'!$D$4:$D$133,MATCH(ROWS($L$9:L130),$L$9:$L$144,0)),"")</f>
        <v/>
      </c>
      <c r="N130" s="102" t="str">
        <f>IFERROR(INDEX('Eligible Schools'!$E$4:$E$133,MATCH(ROWS($L$9:L130),$L$9:$L$144,0)),"")</f>
        <v/>
      </c>
      <c r="O130" s="101" t="str">
        <f>IFERROR(INDEX('Eligible Schools'!$F$4:$F$133,MATCH(ROWS($L$9:L130),$L$9:$L$144,0)),"")</f>
        <v/>
      </c>
      <c r="P130" s="103" t="str">
        <f>IFERROR(INDEX('Eligible Schools'!$I$4:$I$133,MATCH(ROWS($L$9:L130),$L$9:$L$144,0)),"")</f>
        <v/>
      </c>
    </row>
    <row r="131" spans="11:16" x14ac:dyDescent="0.2">
      <c r="K131" s="102">
        <f>--ISNUMBER(IFERROR(SEARCH($H$1,'Eligible Schools'!B127,1),""))</f>
        <v>0</v>
      </c>
      <c r="L131" s="102" t="str">
        <f>IF(K131=1,COUNTIF($K$9:K131,1),"")</f>
        <v/>
      </c>
      <c r="M131" s="102" t="str">
        <f>IFERROR(INDEX('Eligible Schools'!$D$4:$D$133,MATCH(ROWS($L$9:L131),$L$9:$L$144,0)),"")</f>
        <v/>
      </c>
      <c r="N131" s="102" t="str">
        <f>IFERROR(INDEX('Eligible Schools'!$E$4:$E$133,MATCH(ROWS($L$9:L131),$L$9:$L$144,0)),"")</f>
        <v/>
      </c>
      <c r="O131" s="101" t="str">
        <f>IFERROR(INDEX('Eligible Schools'!$F$4:$F$133,MATCH(ROWS($L$9:L131),$L$9:$L$144,0)),"")</f>
        <v/>
      </c>
      <c r="P131" s="103" t="str">
        <f>IFERROR(INDEX('Eligible Schools'!$I$4:$I$133,MATCH(ROWS($L$9:L131),$L$9:$L$144,0)),"")</f>
        <v/>
      </c>
    </row>
    <row r="132" spans="11:16" x14ac:dyDescent="0.2">
      <c r="K132" s="102">
        <f>--ISNUMBER(IFERROR(SEARCH($H$1,'Eligible Schools'!B128,1),""))</f>
        <v>0</v>
      </c>
      <c r="L132" s="102" t="str">
        <f>IF(K132=1,COUNTIF($K$9:K132,1),"")</f>
        <v/>
      </c>
      <c r="M132" s="102" t="str">
        <f>IFERROR(INDEX('Eligible Schools'!$D$4:$D$133,MATCH(ROWS($L$9:L132),$L$9:$L$144,0)),"")</f>
        <v/>
      </c>
      <c r="N132" s="102" t="str">
        <f>IFERROR(INDEX('Eligible Schools'!$E$4:$E$133,MATCH(ROWS($L$9:L132),$L$9:$L$144,0)),"")</f>
        <v/>
      </c>
      <c r="O132" s="101" t="str">
        <f>IFERROR(INDEX('Eligible Schools'!$F$4:$F$133,MATCH(ROWS($L$9:L132),$L$9:$L$144,0)),"")</f>
        <v/>
      </c>
      <c r="P132" s="103" t="str">
        <f>IFERROR(INDEX('Eligible Schools'!$I$4:$I$133,MATCH(ROWS($L$9:L132),$L$9:$L$144,0)),"")</f>
        <v/>
      </c>
    </row>
    <row r="133" spans="11:16" x14ac:dyDescent="0.2">
      <c r="K133" s="102">
        <f>--ISNUMBER(IFERROR(SEARCH($H$1,'Eligible Schools'!B129,1),""))</f>
        <v>0</v>
      </c>
      <c r="L133" s="102" t="str">
        <f>IF(K133=1,COUNTIF($K$9:K133,1),"")</f>
        <v/>
      </c>
      <c r="M133" s="102" t="str">
        <f>IFERROR(INDEX('Eligible Schools'!$D$4:$D$133,MATCH(ROWS($L$9:L133),$L$9:$L$144,0)),"")</f>
        <v/>
      </c>
      <c r="N133" s="102" t="str">
        <f>IFERROR(INDEX('Eligible Schools'!$E$4:$E$133,MATCH(ROWS($L$9:L133),$L$9:$L$144,0)),"")</f>
        <v/>
      </c>
      <c r="O133" s="101" t="str">
        <f>IFERROR(INDEX('Eligible Schools'!$F$4:$F$133,MATCH(ROWS($L$9:L133),$L$9:$L$144,0)),"")</f>
        <v/>
      </c>
      <c r="P133" s="103" t="str">
        <f>IFERROR(INDEX('Eligible Schools'!$I$4:$I$133,MATCH(ROWS($L$9:L133),$L$9:$L$144,0)),"")</f>
        <v/>
      </c>
    </row>
    <row r="134" spans="11:16" x14ac:dyDescent="0.2">
      <c r="K134" s="102">
        <f>--ISNUMBER(IFERROR(SEARCH($H$1,'Eligible Schools'!B130,1),""))</f>
        <v>0</v>
      </c>
      <c r="L134" s="102" t="str">
        <f>IF(K134=1,COUNTIF($K$9:K134,1),"")</f>
        <v/>
      </c>
      <c r="M134" s="102" t="str">
        <f>IFERROR(INDEX('Eligible Schools'!$D$4:$D$133,MATCH(ROWS($L$9:L134),$L$9:$L$144,0)),"")</f>
        <v/>
      </c>
      <c r="N134" s="102" t="str">
        <f>IFERROR(INDEX('Eligible Schools'!$E$4:$E$133,MATCH(ROWS($L$9:L134),$L$9:$L$144,0)),"")</f>
        <v/>
      </c>
      <c r="O134" s="101" t="str">
        <f>IFERROR(INDEX('Eligible Schools'!$F$4:$F$133,MATCH(ROWS($L$9:L134),$L$9:$L$144,0)),"")</f>
        <v/>
      </c>
      <c r="P134" s="103" t="str">
        <f>IFERROR(INDEX('Eligible Schools'!$I$4:$I$133,MATCH(ROWS($L$9:L134),$L$9:$L$144,0)),"")</f>
        <v/>
      </c>
    </row>
    <row r="135" spans="11:16" x14ac:dyDescent="0.2">
      <c r="K135" s="102">
        <f>--ISNUMBER(IFERROR(SEARCH($H$1,'Eligible Schools'!B131,1),""))</f>
        <v>0</v>
      </c>
      <c r="L135" s="102" t="str">
        <f>IF(K135=1,COUNTIF($K$9:K135,1),"")</f>
        <v/>
      </c>
      <c r="M135" s="102" t="str">
        <f>IFERROR(INDEX('Eligible Schools'!$D$4:$D$133,MATCH(ROWS($L$9:L135),$L$9:$L$144,0)),"")</f>
        <v/>
      </c>
      <c r="N135" s="102" t="str">
        <f>IFERROR(INDEX('Eligible Schools'!$E$4:$E$133,MATCH(ROWS($L$9:L135),$L$9:$L$144,0)),"")</f>
        <v/>
      </c>
      <c r="O135" s="101" t="str">
        <f>IFERROR(INDEX('Eligible Schools'!$F$4:$F$133,MATCH(ROWS($L$9:L135),$L$9:$L$144,0)),"")</f>
        <v/>
      </c>
      <c r="P135" s="103" t="str">
        <f>IFERROR(INDEX('Eligible Schools'!$I$4:$I$133,MATCH(ROWS($L$9:L135),$L$9:$L$144,0)),"")</f>
        <v/>
      </c>
    </row>
    <row r="136" spans="11:16" x14ac:dyDescent="0.2">
      <c r="K136" s="102">
        <f>--ISNUMBER(IFERROR(SEARCH($H$1,'Eligible Schools'!B132,1),""))</f>
        <v>0</v>
      </c>
      <c r="L136" s="102" t="str">
        <f>IF(K136=1,COUNTIF($K$9:K136,1),"")</f>
        <v/>
      </c>
      <c r="M136" s="102" t="str">
        <f>IFERROR(INDEX('Eligible Schools'!$D$4:$D$133,MATCH(ROWS($L$9:L136),$L$9:$L$144,0)),"")</f>
        <v/>
      </c>
      <c r="N136" s="102" t="str">
        <f>IFERROR(INDEX('Eligible Schools'!$E$4:$E$133,MATCH(ROWS($L$9:L136),$L$9:$L$144,0)),"")</f>
        <v/>
      </c>
      <c r="O136" s="101" t="str">
        <f>IFERROR(INDEX('Eligible Schools'!$F$4:$F$133,MATCH(ROWS($L$9:L136),$L$9:$L$144,0)),"")</f>
        <v/>
      </c>
      <c r="P136" s="103" t="str">
        <f>IFERROR(INDEX('Eligible Schools'!$I$4:$I$133,MATCH(ROWS($L$9:L136),$L$9:$L$144,0)),"")</f>
        <v/>
      </c>
    </row>
    <row r="137" spans="11:16" x14ac:dyDescent="0.2">
      <c r="K137" s="102">
        <f>--ISNUMBER(IFERROR(SEARCH($H$1,'Eligible Schools'!B133,1),""))</f>
        <v>0</v>
      </c>
      <c r="L137" s="102" t="str">
        <f>IF(K137=1,COUNTIF($K$9:K137,1),"")</f>
        <v/>
      </c>
      <c r="M137" s="102" t="str">
        <f>IFERROR(INDEX('Eligible Schools'!$D$4:$D$133,MATCH(ROWS($L$9:L137),$L$9:$L$144,0)),"")</f>
        <v/>
      </c>
      <c r="N137" s="102" t="str">
        <f>IFERROR(INDEX('Eligible Schools'!$E$4:$E$133,MATCH(ROWS($L$9:L137),$L$9:$L$144,0)),"")</f>
        <v/>
      </c>
      <c r="O137" s="101" t="str">
        <f>IFERROR(INDEX('Eligible Schools'!$F$4:$F$133,MATCH(ROWS($L$9:L137),$L$9:$L$144,0)),"")</f>
        <v/>
      </c>
      <c r="P137" s="103" t="str">
        <f>IFERROR(INDEX('Eligible Schools'!$I$4:$I$133,MATCH(ROWS($L$9:L137),$L$9:$L$144,0)),"")</f>
        <v/>
      </c>
    </row>
    <row r="138" spans="11:16" x14ac:dyDescent="0.2">
      <c r="K138" s="102">
        <f>--ISNUMBER(IFERROR(SEARCH($H$1,'Eligible Schools'!#REF!,1),""))</f>
        <v>0</v>
      </c>
      <c r="L138" s="102" t="str">
        <f>IF(K138=1,COUNTIF($K$9:K138,1),"")</f>
        <v/>
      </c>
      <c r="M138" s="102" t="str">
        <f>IFERROR(INDEX('Eligible Schools'!$D$4:$D$133,MATCH(ROWS($L$9:L138),$L$9:$L$144,0)),"")</f>
        <v/>
      </c>
      <c r="N138" s="102" t="str">
        <f>IFERROR(INDEX('Eligible Schools'!$E$4:$E$133,MATCH(ROWS($L$9:L138),$L$9:$L$144,0)),"")</f>
        <v/>
      </c>
      <c r="O138" s="101" t="str">
        <f>IFERROR(INDEX('Eligible Schools'!$F$4:$F$133,MATCH(ROWS($L$9:L138),$L$9:$L$144,0)),"")</f>
        <v/>
      </c>
      <c r="P138" s="103" t="str">
        <f>IFERROR(INDEX('Eligible Schools'!$I$4:$I$133,MATCH(ROWS($L$9:L138),$L$9:$L$144,0)),"")</f>
        <v/>
      </c>
    </row>
    <row r="139" spans="11:16" x14ac:dyDescent="0.2">
      <c r="K139" s="102">
        <f>--ISNUMBER(IFERROR(SEARCH($H$1,'Eligible Schools'!#REF!,1),""))</f>
        <v>0</v>
      </c>
      <c r="L139" s="102" t="str">
        <f>IF(K139=1,COUNTIF($K$9:K139,1),"")</f>
        <v/>
      </c>
      <c r="M139" s="102" t="str">
        <f>IFERROR(INDEX('Eligible Schools'!$D$4:$D$133,MATCH(ROWS($L$9:L139),$L$9:$L$144,0)),"")</f>
        <v/>
      </c>
      <c r="N139" s="102" t="str">
        <f>IFERROR(INDEX('Eligible Schools'!$E$4:$E$133,MATCH(ROWS($L$9:L139),$L$9:$L$144,0)),"")</f>
        <v/>
      </c>
      <c r="O139" s="101" t="str">
        <f>IFERROR(INDEX('Eligible Schools'!$F$4:$F$133,MATCH(ROWS($L$9:L139),$L$9:$L$144,0)),"")</f>
        <v/>
      </c>
      <c r="P139" s="103" t="str">
        <f>IFERROR(INDEX('Eligible Schools'!$I$4:$I$133,MATCH(ROWS($L$9:L139),$L$9:$L$144,0)),"")</f>
        <v/>
      </c>
    </row>
    <row r="140" spans="11:16" x14ac:dyDescent="0.2">
      <c r="K140" s="102">
        <f>--ISNUMBER(IFERROR(SEARCH($H$1,'Eligible Schools'!#REF!,1),""))</f>
        <v>0</v>
      </c>
      <c r="L140" s="102" t="str">
        <f>IF(K140=1,COUNTIF($K$9:K140,1),"")</f>
        <v/>
      </c>
      <c r="M140" s="102" t="str">
        <f>IFERROR(INDEX('Eligible Schools'!$D$4:$D$133,MATCH(ROWS($L$9:L140),$L$9:$L$144,0)),"")</f>
        <v/>
      </c>
      <c r="N140" s="102" t="str">
        <f>IFERROR(INDEX('Eligible Schools'!$E$4:$E$133,MATCH(ROWS($L$9:L140),$L$9:$L$144,0)),"")</f>
        <v/>
      </c>
      <c r="O140" s="101" t="str">
        <f>IFERROR(INDEX('Eligible Schools'!$F$4:$F$133,MATCH(ROWS($L$9:L140),$L$9:$L$144,0)),"")</f>
        <v/>
      </c>
      <c r="P140" s="103" t="str">
        <f>IFERROR(INDEX('Eligible Schools'!$I$4:$I$133,MATCH(ROWS($L$9:L140),$L$9:$L$144,0)),"")</f>
        <v/>
      </c>
    </row>
    <row r="141" spans="11:16" x14ac:dyDescent="0.2">
      <c r="K141" s="102">
        <f>--ISNUMBER(IFERROR(SEARCH($H$1,'Eligible Schools'!#REF!,1),""))</f>
        <v>0</v>
      </c>
      <c r="L141" s="102" t="str">
        <f>IF(K141=1,COUNTIF($K$9:K141,1),"")</f>
        <v/>
      </c>
      <c r="M141" s="102" t="str">
        <f>IFERROR(INDEX('Eligible Schools'!$D$4:$D$133,MATCH(ROWS($L$9:L141),$L$9:$L$144,0)),"")</f>
        <v/>
      </c>
      <c r="N141" s="102" t="str">
        <f>IFERROR(INDEX('Eligible Schools'!$E$4:$E$133,MATCH(ROWS($L$9:L141),$L$9:$L$144,0)),"")</f>
        <v/>
      </c>
      <c r="O141" s="101" t="str">
        <f>IFERROR(INDEX('Eligible Schools'!$F$4:$F$133,MATCH(ROWS($L$9:L141),$L$9:$L$144,0)),"")</f>
        <v/>
      </c>
      <c r="P141" s="103" t="str">
        <f>IFERROR(INDEX('Eligible Schools'!$I$4:$I$133,MATCH(ROWS($L$9:L141),$L$9:$L$144,0)),"")</f>
        <v/>
      </c>
    </row>
    <row r="142" spans="11:16" x14ac:dyDescent="0.2">
      <c r="K142" s="102">
        <f>--ISNUMBER(IFERROR(SEARCH($H$1,'Eligible Schools'!#REF!,1),""))</f>
        <v>0</v>
      </c>
      <c r="L142" s="102" t="str">
        <f>IF(K142=1,COUNTIF($K$9:K142,1),"")</f>
        <v/>
      </c>
      <c r="M142" s="102" t="str">
        <f>IFERROR(INDEX('Eligible Schools'!$D$4:$D$133,MATCH(ROWS($L$9:L142),$L$9:$L$144,0)),"")</f>
        <v/>
      </c>
      <c r="N142" s="102" t="str">
        <f>IFERROR(INDEX('Eligible Schools'!$E$4:$E$133,MATCH(ROWS($L$9:L142),$L$9:$L$144,0)),"")</f>
        <v/>
      </c>
      <c r="O142" s="101" t="str">
        <f>IFERROR(INDEX('Eligible Schools'!$F$4:$F$133,MATCH(ROWS($L$9:L142),$L$9:$L$144,0)),"")</f>
        <v/>
      </c>
      <c r="P142" s="103" t="str">
        <f>IFERROR(INDEX('Eligible Schools'!$I$4:$I$133,MATCH(ROWS($L$9:L142),$L$9:$L$144,0)),"")</f>
        <v/>
      </c>
    </row>
    <row r="143" spans="11:16" x14ac:dyDescent="0.2">
      <c r="K143" s="102">
        <f>--ISNUMBER(IFERROR(SEARCH($H$1,'Eligible Schools'!#REF!,1),""))</f>
        <v>0</v>
      </c>
      <c r="L143" s="102" t="str">
        <f>IF(K143=1,COUNTIF($K$9:K143,1),"")</f>
        <v/>
      </c>
      <c r="M143" s="102" t="str">
        <f>IFERROR(INDEX('Eligible Schools'!$D$4:$D$133,MATCH(ROWS($L$9:L143),$L$9:$L$144,0)),"")</f>
        <v/>
      </c>
      <c r="N143" s="102" t="str">
        <f>IFERROR(INDEX('Eligible Schools'!$E$4:$E$133,MATCH(ROWS($L$9:L143),$L$9:$L$144,0)),"")</f>
        <v/>
      </c>
      <c r="O143" s="101" t="str">
        <f>IFERROR(INDEX('Eligible Schools'!$F$4:$F$133,MATCH(ROWS($L$9:L143),$L$9:$L$144,0)),"")</f>
        <v/>
      </c>
      <c r="P143" s="103" t="str">
        <f>IFERROR(INDEX('Eligible Schools'!$I$4:$I$133,MATCH(ROWS($L$9:L143),$L$9:$L$144,0)),"")</f>
        <v/>
      </c>
    </row>
    <row r="144" spans="11:16" x14ac:dyDescent="0.2">
      <c r="K144" s="102">
        <f>--ISNUMBER(IFERROR(SEARCH($H$1,'Eligible Schools'!#REF!,1),""))</f>
        <v>0</v>
      </c>
      <c r="L144" s="102" t="str">
        <f>IF(K144=1,COUNTIF($K$9:K144,1),"")</f>
        <v/>
      </c>
      <c r="M144" s="102" t="str">
        <f>IFERROR(INDEX('Eligible Schools'!$D$4:$D$133,MATCH(ROWS($L$9:L144),$L$9:$L$144,0)),"")</f>
        <v/>
      </c>
      <c r="N144" s="102" t="str">
        <f>IFERROR(INDEX('Eligible Schools'!$E$4:$E$133,MATCH(ROWS($L$9:L144),$L$9:$L$144,0)),"")</f>
        <v/>
      </c>
      <c r="O144" s="101" t="str">
        <f>IFERROR(INDEX('Eligible Schools'!$F$4:$F$133,MATCH(ROWS($L$9:L144),$L$9:$L$144,0)),"")</f>
        <v/>
      </c>
      <c r="P144" s="103" t="str">
        <f>IFERROR(INDEX('Eligible Schools'!$I$4:$I$133,MATCH(ROWS($L$9:L144),$L$9:$L$144,0)),"")</f>
        <v/>
      </c>
    </row>
  </sheetData>
  <mergeCells count="7">
    <mergeCell ref="C3:I3"/>
    <mergeCell ref="C2:I2"/>
    <mergeCell ref="I4:I5"/>
    <mergeCell ref="G4:G5"/>
    <mergeCell ref="H4:H5"/>
    <mergeCell ref="C4:C5"/>
    <mergeCell ref="D4:D5"/>
  </mergeCells>
  <conditionalFormatting sqref="C9:C47">
    <cfRule type="cellIs" dxfId="267" priority="12" stopIfTrue="1" operator="equal">
      <formula>"Select School"</formula>
    </cfRule>
  </conditionalFormatting>
  <conditionalFormatting sqref="F9:F46">
    <cfRule type="cellIs" dxfId="266" priority="1" stopIfTrue="1" operator="equal">
      <formula>"Select School"</formula>
    </cfRule>
  </conditionalFormatting>
  <conditionalFormatting sqref="D9:D46">
    <cfRule type="cellIs" dxfId="265" priority="3" stopIfTrue="1" operator="equal">
      <formula>"Select School"</formula>
    </cfRule>
  </conditionalFormatting>
  <conditionalFormatting sqref="E9:E46">
    <cfRule type="cellIs" dxfId="264" priority="2" stopIfTrue="1" operator="equal">
      <formula>"Select School"</formula>
    </cfRule>
  </conditionalFormatting>
  <dataValidations count="1">
    <dataValidation type="list" allowBlank="1" showInputMessage="1" showErrorMessage="1" sqref="IV65536" xr:uid="{00000000-0002-0000-0200-000000000000}">
      <formula1>SchoolList48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4"/>
  <sheetViews>
    <sheetView showGridLines="0" showRowColHeaders="0" zoomScaleNormal="100" workbookViewId="0"/>
  </sheetViews>
  <sheetFormatPr defaultColWidth="9.140625" defaultRowHeight="12.75" x14ac:dyDescent="0.2"/>
  <cols>
    <col min="1" max="1" width="4" style="36" customWidth="1"/>
    <col min="2" max="2" width="1.28515625" style="36" customWidth="1"/>
    <col min="3" max="3" width="3.85546875" style="36" customWidth="1"/>
    <col min="4" max="4" width="2.85546875" style="36" customWidth="1"/>
    <col min="5" max="5" width="3" style="36" customWidth="1"/>
    <col min="6" max="6" width="15.28515625" style="36" customWidth="1"/>
    <col min="7" max="7" width="17.85546875" style="36" customWidth="1"/>
    <col min="8" max="8" width="4.85546875" style="36" customWidth="1"/>
    <col min="9" max="9" width="9" style="36" customWidth="1"/>
    <col min="10" max="10" width="8.7109375" style="36" customWidth="1"/>
    <col min="11" max="11" width="6.85546875" style="36" customWidth="1"/>
    <col min="12" max="12" width="3.5703125" style="36" hidden="1" customWidth="1"/>
    <col min="13" max="13" width="9.5703125" style="36" hidden="1" customWidth="1"/>
    <col min="14" max="14" width="8.5703125" style="36" hidden="1" customWidth="1"/>
    <col min="15" max="15" width="2.28515625" style="36" customWidth="1"/>
    <col min="16" max="16" width="12.5703125" style="36" customWidth="1"/>
    <col min="17" max="17" width="2.140625" style="36" customWidth="1"/>
    <col min="18" max="26" width="13.140625" style="36" hidden="1" customWidth="1"/>
    <col min="27" max="27" width="28.28515625" style="36" customWidth="1"/>
    <col min="28" max="16384" width="9.140625" style="36"/>
  </cols>
  <sheetData>
    <row r="1" spans="1:27" ht="6" customHeight="1" thickBot="1" x14ac:dyDescent="0.25">
      <c r="A1" s="165"/>
      <c r="B1" s="165"/>
      <c r="C1" s="46"/>
      <c r="D1" s="46"/>
      <c r="E1" s="46"/>
      <c r="F1" s="46"/>
      <c r="G1" s="46"/>
      <c r="H1" s="46"/>
      <c r="I1" s="46"/>
      <c r="J1" s="46"/>
      <c r="K1" s="46"/>
      <c r="L1" s="46"/>
      <c r="M1" s="46"/>
      <c r="N1" s="46"/>
      <c r="O1" s="46"/>
      <c r="P1" s="46"/>
      <c r="Q1" s="46"/>
      <c r="R1" s="47"/>
      <c r="S1" s="532"/>
      <c r="T1" s="532"/>
      <c r="U1" s="532"/>
      <c r="V1" s="532"/>
      <c r="W1" s="532"/>
      <c r="X1" s="532"/>
      <c r="Y1" s="166"/>
    </row>
    <row r="2" spans="1:27" ht="8.25" customHeight="1" x14ac:dyDescent="0.2">
      <c r="A2" s="167"/>
      <c r="B2" s="167"/>
      <c r="C2" s="533"/>
      <c r="D2" s="533"/>
      <c r="E2" s="533"/>
      <c r="F2" s="533"/>
      <c r="G2" s="533"/>
      <c r="H2" s="533"/>
      <c r="I2" s="533"/>
      <c r="J2" s="533"/>
      <c r="K2" s="533"/>
      <c r="L2" s="533"/>
      <c r="M2" s="533"/>
      <c r="N2" s="533"/>
      <c r="O2" s="533"/>
      <c r="P2" s="533"/>
      <c r="Q2" s="533"/>
      <c r="R2" s="533"/>
      <c r="S2" s="533"/>
      <c r="T2" s="168"/>
      <c r="U2" s="168"/>
      <c r="V2" s="168"/>
      <c r="W2" s="168"/>
      <c r="X2" s="169"/>
      <c r="Y2" s="170"/>
    </row>
    <row r="3" spans="1:27" ht="26.25" customHeight="1" x14ac:dyDescent="0.2">
      <c r="A3" s="167"/>
      <c r="B3" s="527" t="s">
        <v>322</v>
      </c>
      <c r="C3" s="534"/>
      <c r="D3" s="534"/>
      <c r="E3" s="528"/>
      <c r="F3" s="529"/>
      <c r="G3" s="529"/>
      <c r="H3" s="41"/>
      <c r="I3" s="171" t="s">
        <v>323</v>
      </c>
      <c r="J3" s="172"/>
      <c r="K3" s="529"/>
      <c r="L3" s="529"/>
      <c r="M3" s="529"/>
      <c r="N3" s="529"/>
      <c r="O3" s="529"/>
      <c r="P3" s="529"/>
      <c r="R3" s="535"/>
      <c r="S3" s="536"/>
      <c r="T3" s="168"/>
      <c r="U3" s="168"/>
      <c r="V3" s="168"/>
      <c r="W3" s="168"/>
      <c r="X3" s="169"/>
      <c r="Y3" s="168"/>
      <c r="Z3" s="173"/>
      <c r="AA3" s="173"/>
    </row>
    <row r="4" spans="1:27" ht="7.15" customHeight="1" x14ac:dyDescent="0.2">
      <c r="A4" s="167"/>
      <c r="B4" s="167"/>
      <c r="C4" s="174"/>
      <c r="D4" s="174"/>
      <c r="E4" s="174"/>
      <c r="F4" s="175"/>
      <c r="G4" s="175"/>
      <c r="H4" s="175"/>
      <c r="I4" s="171"/>
      <c r="J4" s="172"/>
      <c r="K4" s="175"/>
      <c r="L4" s="175"/>
      <c r="M4" s="175"/>
      <c r="N4" s="175"/>
      <c r="O4" s="176"/>
      <c r="R4" s="173"/>
      <c r="S4" s="172"/>
      <c r="T4" s="168"/>
      <c r="U4" s="168"/>
      <c r="V4" s="168"/>
      <c r="W4" s="168"/>
      <c r="X4" s="169"/>
      <c r="Y4" s="168"/>
      <c r="Z4" s="173"/>
      <c r="AA4" s="173"/>
    </row>
    <row r="5" spans="1:27" ht="28.5" customHeight="1" x14ac:dyDescent="0.2">
      <c r="A5" s="167"/>
      <c r="B5" s="527" t="s">
        <v>324</v>
      </c>
      <c r="C5" s="534"/>
      <c r="D5" s="534"/>
      <c r="E5" s="528"/>
      <c r="F5" s="177">
        <v>2021</v>
      </c>
      <c r="G5" s="175"/>
      <c r="H5" s="175"/>
      <c r="I5" s="171" t="s">
        <v>325</v>
      </c>
      <c r="J5" s="178"/>
      <c r="K5" s="542"/>
      <c r="L5" s="542"/>
      <c r="M5" s="542"/>
      <c r="N5" s="542"/>
      <c r="O5" s="542"/>
      <c r="P5" s="542"/>
      <c r="R5" s="525"/>
      <c r="S5" s="526"/>
      <c r="T5" s="168"/>
      <c r="U5" s="168"/>
      <c r="V5" s="168"/>
      <c r="W5" s="168"/>
      <c r="X5" s="169"/>
      <c r="Y5" s="168"/>
      <c r="Z5" s="173"/>
      <c r="AA5" s="125"/>
    </row>
    <row r="6" spans="1:27" ht="6.75" customHeight="1" x14ac:dyDescent="0.2">
      <c r="A6" s="167"/>
      <c r="B6" s="167"/>
      <c r="C6" s="176"/>
      <c r="D6" s="176"/>
      <c r="E6" s="176"/>
      <c r="F6" s="176"/>
      <c r="G6" s="176"/>
      <c r="H6" s="176"/>
      <c r="I6" s="171"/>
      <c r="J6" s="178"/>
      <c r="K6" s="179"/>
      <c r="L6" s="176"/>
      <c r="M6" s="176"/>
      <c r="N6" s="176"/>
      <c r="O6" s="176"/>
      <c r="R6" s="173"/>
      <c r="S6" s="172"/>
      <c r="T6" s="168"/>
      <c r="U6" s="168"/>
      <c r="V6" s="168"/>
      <c r="W6" s="168"/>
      <c r="X6" s="169"/>
      <c r="Y6" s="168"/>
      <c r="Z6" s="173"/>
      <c r="AA6" s="173"/>
    </row>
    <row r="7" spans="1:27" ht="28.5" customHeight="1" x14ac:dyDescent="0.2">
      <c r="A7" s="167"/>
      <c r="B7" s="527"/>
      <c r="C7" s="528"/>
      <c r="D7" s="528"/>
      <c r="E7" s="528"/>
      <c r="F7" s="176"/>
      <c r="G7" s="176"/>
      <c r="H7" s="176"/>
      <c r="I7" s="171" t="s">
        <v>326</v>
      </c>
      <c r="J7" s="172"/>
      <c r="K7" s="529"/>
      <c r="L7" s="529"/>
      <c r="M7" s="529"/>
      <c r="N7" s="529"/>
      <c r="O7" s="529"/>
      <c r="P7" s="529"/>
      <c r="R7" s="530"/>
      <c r="S7" s="531"/>
      <c r="T7" s="168"/>
      <c r="U7" s="168"/>
      <c r="V7" s="168"/>
      <c r="W7" s="168"/>
      <c r="X7" s="169"/>
      <c r="Y7" s="168"/>
      <c r="Z7" s="173"/>
      <c r="AA7" s="125"/>
    </row>
    <row r="8" spans="1:27" ht="12" customHeight="1" thickBot="1" x14ac:dyDescent="0.25">
      <c r="A8" s="167"/>
      <c r="B8" s="171"/>
      <c r="C8" s="180"/>
      <c r="D8" s="180"/>
      <c r="E8" s="181"/>
      <c r="F8" s="176"/>
      <c r="G8" s="176"/>
      <c r="H8" s="176"/>
      <c r="I8" s="171"/>
      <c r="J8" s="172"/>
      <c r="K8" s="171"/>
      <c r="L8" s="171"/>
      <c r="M8" s="171"/>
      <c r="N8" s="171"/>
      <c r="O8" s="171"/>
      <c r="P8" s="171"/>
      <c r="R8" s="530"/>
      <c r="S8" s="531"/>
      <c r="T8" s="169"/>
      <c r="U8" s="169"/>
      <c r="V8" s="169"/>
      <c r="W8" s="169"/>
      <c r="X8" s="169"/>
      <c r="Y8" s="169"/>
      <c r="Z8" s="182"/>
      <c r="AA8" s="173"/>
    </row>
    <row r="9" spans="1:27" ht="16.5" thickBot="1" x14ac:dyDescent="0.3">
      <c r="A9" s="183"/>
      <c r="B9" s="184"/>
      <c r="C9" s="185"/>
      <c r="D9" s="186"/>
      <c r="E9" s="186"/>
      <c r="F9" s="186"/>
      <c r="G9" s="186"/>
      <c r="H9" s="187"/>
      <c r="I9" s="187"/>
      <c r="J9" s="187"/>
      <c r="K9" s="187"/>
      <c r="L9" s="187"/>
      <c r="M9" s="187"/>
      <c r="N9" s="187"/>
      <c r="O9" s="187"/>
      <c r="P9" s="188"/>
      <c r="Q9" s="189"/>
      <c r="R9" s="543"/>
      <c r="S9" s="543"/>
      <c r="T9" s="543"/>
      <c r="U9" s="543"/>
      <c r="V9" s="543"/>
      <c r="W9" s="543"/>
      <c r="X9" s="190"/>
      <c r="Y9" s="191"/>
      <c r="Z9" s="191"/>
      <c r="AA9" s="544"/>
    </row>
    <row r="10" spans="1:27" ht="10.9" customHeight="1" x14ac:dyDescent="0.25">
      <c r="A10" s="183"/>
      <c r="B10" s="192"/>
      <c r="C10" s="547" t="s">
        <v>327</v>
      </c>
      <c r="D10" s="548"/>
      <c r="E10" s="548"/>
      <c r="F10" s="548"/>
      <c r="G10" s="548"/>
      <c r="H10" s="548"/>
      <c r="I10" s="548"/>
      <c r="J10" s="548"/>
      <c r="K10" s="549"/>
      <c r="L10" s="193"/>
      <c r="M10" s="193"/>
      <c r="N10" s="193"/>
      <c r="O10" s="193"/>
      <c r="P10" s="553" t="s">
        <v>328</v>
      </c>
      <c r="Q10" s="194"/>
      <c r="R10" s="168"/>
      <c r="S10" s="168"/>
      <c r="T10" s="168"/>
      <c r="U10" s="168"/>
      <c r="V10" s="555"/>
      <c r="W10" s="195"/>
      <c r="X10" s="173"/>
      <c r="Y10" s="173"/>
      <c r="Z10" s="173"/>
      <c r="AA10" s="545"/>
    </row>
    <row r="11" spans="1:27" ht="16.5" thickBot="1" x14ac:dyDescent="0.3">
      <c r="A11" s="183"/>
      <c r="B11" s="192"/>
      <c r="C11" s="550"/>
      <c r="D11" s="551"/>
      <c r="E11" s="551"/>
      <c r="F11" s="551"/>
      <c r="G11" s="551"/>
      <c r="H11" s="551"/>
      <c r="I11" s="551"/>
      <c r="J11" s="551"/>
      <c r="K11" s="552"/>
      <c r="L11" s="196"/>
      <c r="M11" s="196"/>
      <c r="N11" s="196"/>
      <c r="O11" s="197"/>
      <c r="P11" s="554"/>
      <c r="Q11" s="198"/>
      <c r="R11" s="168"/>
      <c r="S11" s="168"/>
      <c r="T11" s="168"/>
      <c r="U11" s="168"/>
      <c r="V11" s="556"/>
      <c r="W11" s="195"/>
      <c r="X11" s="173"/>
      <c r="Y11" s="173"/>
      <c r="Z11" s="173"/>
      <c r="AA11" s="545"/>
    </row>
    <row r="12" spans="1:27" ht="9" customHeight="1" x14ac:dyDescent="0.25">
      <c r="A12" s="183"/>
      <c r="B12" s="192"/>
      <c r="C12" s="199"/>
      <c r="D12" s="200"/>
      <c r="E12" s="200"/>
      <c r="F12" s="200"/>
      <c r="G12" s="200"/>
      <c r="H12" s="193"/>
      <c r="I12" s="193"/>
      <c r="J12" s="193"/>
      <c r="K12" s="193"/>
      <c r="L12" s="193"/>
      <c r="M12" s="193"/>
      <c r="N12" s="193"/>
      <c r="O12" s="193"/>
      <c r="P12" s="193"/>
      <c r="Q12" s="201"/>
      <c r="R12" s="202"/>
      <c r="S12" s="202"/>
      <c r="T12" s="202"/>
      <c r="U12" s="202"/>
      <c r="V12" s="202"/>
      <c r="W12" s="203"/>
      <c r="X12" s="173"/>
      <c r="Y12" s="173"/>
      <c r="Z12" s="173"/>
      <c r="AA12" s="546"/>
    </row>
    <row r="13" spans="1:27" ht="30" customHeight="1" x14ac:dyDescent="0.2">
      <c r="A13" s="204"/>
      <c r="B13" s="205"/>
      <c r="C13" s="206">
        <v>1</v>
      </c>
      <c r="D13" s="537" t="s">
        <v>329</v>
      </c>
      <c r="E13" s="537"/>
      <c r="F13" s="537"/>
      <c r="G13" s="538"/>
      <c r="H13" s="119"/>
      <c r="I13" s="207" t="s">
        <v>330</v>
      </c>
      <c r="J13" s="208" t="s">
        <v>331</v>
      </c>
      <c r="K13" s="209" t="s">
        <v>332</v>
      </c>
      <c r="L13" s="210"/>
      <c r="M13" s="210"/>
      <c r="N13" s="210"/>
      <c r="O13" s="211"/>
      <c r="P13" s="212" t="s">
        <v>333</v>
      </c>
      <c r="Q13" s="213"/>
      <c r="R13" s="214"/>
      <c r="S13" s="214"/>
      <c r="T13" s="214"/>
      <c r="U13" s="214"/>
      <c r="V13" s="215"/>
      <c r="W13" s="216"/>
      <c r="X13" s="173"/>
      <c r="Y13" s="173"/>
      <c r="Z13" s="173"/>
      <c r="AA13" s="217" t="s">
        <v>334</v>
      </c>
    </row>
    <row r="14" spans="1:27" ht="13.15" customHeight="1" x14ac:dyDescent="0.2">
      <c r="A14" s="165"/>
      <c r="B14" s="218"/>
      <c r="C14" s="219"/>
      <c r="D14" s="539"/>
      <c r="E14" s="540"/>
      <c r="F14" s="540"/>
      <c r="G14" s="541"/>
      <c r="H14" s="125"/>
      <c r="I14" s="220"/>
      <c r="J14" s="221"/>
      <c r="K14" s="222"/>
      <c r="L14" s="223" t="b">
        <v>0</v>
      </c>
      <c r="M14" s="47"/>
      <c r="N14" s="47">
        <v>0</v>
      </c>
      <c r="O14" s="193"/>
      <c r="P14" s="224">
        <v>0</v>
      </c>
      <c r="Q14" s="213"/>
      <c r="R14" s="225" t="b">
        <v>1</v>
      </c>
      <c r="S14" s="226">
        <v>112926</v>
      </c>
      <c r="T14" s="227"/>
      <c r="U14" s="228"/>
      <c r="V14" s="169"/>
      <c r="W14" s="195"/>
      <c r="X14" s="173"/>
      <c r="Y14" s="173"/>
      <c r="Z14" s="173"/>
      <c r="AA14" s="229"/>
    </row>
    <row r="15" spans="1:27" ht="13.15" customHeight="1" x14ac:dyDescent="0.2">
      <c r="A15" s="165"/>
      <c r="B15" s="218"/>
      <c r="C15" s="219"/>
      <c r="D15" s="539"/>
      <c r="E15" s="540"/>
      <c r="F15" s="540"/>
      <c r="G15" s="541"/>
      <c r="H15" s="125"/>
      <c r="I15" s="220"/>
      <c r="J15" s="221"/>
      <c r="K15" s="222"/>
      <c r="L15" s="223" t="b">
        <v>0</v>
      </c>
      <c r="M15" s="47"/>
      <c r="N15" s="47">
        <v>0</v>
      </c>
      <c r="O15" s="193"/>
      <c r="P15" s="224">
        <v>0</v>
      </c>
      <c r="Q15" s="213"/>
      <c r="R15" s="230" t="b">
        <v>0</v>
      </c>
      <c r="S15" s="231">
        <v>0</v>
      </c>
      <c r="T15" s="232" t="s">
        <v>335</v>
      </c>
      <c r="U15" s="233" t="s">
        <v>335</v>
      </c>
      <c r="V15" s="234"/>
      <c r="W15" s="195"/>
      <c r="X15" s="173"/>
      <c r="Y15" s="173"/>
      <c r="Z15" s="173"/>
      <c r="AA15" s="229"/>
    </row>
    <row r="16" spans="1:27" ht="13.15" customHeight="1" x14ac:dyDescent="0.2">
      <c r="A16" s="165"/>
      <c r="B16" s="218"/>
      <c r="C16" s="219"/>
      <c r="D16" s="539"/>
      <c r="E16" s="540"/>
      <c r="F16" s="540"/>
      <c r="G16" s="541"/>
      <c r="H16" s="125"/>
      <c r="I16" s="220"/>
      <c r="J16" s="221"/>
      <c r="K16" s="222"/>
      <c r="L16" s="223" t="b">
        <v>0</v>
      </c>
      <c r="M16" s="47"/>
      <c r="N16" s="47">
        <v>0</v>
      </c>
      <c r="O16" s="193"/>
      <c r="P16" s="235">
        <v>0</v>
      </c>
      <c r="Q16" s="213"/>
      <c r="R16" s="225" t="b">
        <v>0</v>
      </c>
      <c r="S16" s="226">
        <v>0</v>
      </c>
      <c r="T16" s="236" t="s">
        <v>335</v>
      </c>
      <c r="U16" s="237" t="s">
        <v>335</v>
      </c>
      <c r="V16" s="234"/>
      <c r="W16" s="195"/>
      <c r="X16" s="173"/>
      <c r="Y16" s="173"/>
      <c r="Z16" s="173"/>
      <c r="AA16" s="229"/>
    </row>
    <row r="17" spans="1:27" ht="9.9499999999999993" customHeight="1" x14ac:dyDescent="0.2">
      <c r="A17" s="165"/>
      <c r="B17" s="218"/>
      <c r="C17" s="238"/>
      <c r="D17" s="239"/>
      <c r="E17" s="239"/>
      <c r="F17" s="239"/>
      <c r="G17" s="239"/>
      <c r="H17" s="125"/>
      <c r="I17" s="47"/>
      <c r="J17" s="240"/>
      <c r="K17" s="241"/>
      <c r="L17" s="223"/>
      <c r="M17" s="223"/>
      <c r="N17" s="47"/>
      <c r="O17" s="193"/>
      <c r="P17" s="242"/>
      <c r="Q17" s="243"/>
      <c r="R17" s="225"/>
      <c r="S17" s="244"/>
      <c r="T17" s="245"/>
      <c r="U17" s="245"/>
      <c r="V17" s="234"/>
      <c r="W17" s="195"/>
      <c r="X17" s="173"/>
      <c r="Y17" s="173"/>
      <c r="Z17" s="173"/>
      <c r="AA17" s="246"/>
    </row>
    <row r="18" spans="1:27" ht="12.75" customHeight="1" x14ac:dyDescent="0.2">
      <c r="A18" s="247"/>
      <c r="B18" s="248"/>
      <c r="C18" s="557" t="s">
        <v>336</v>
      </c>
      <c r="D18" s="558"/>
      <c r="E18" s="558"/>
      <c r="F18" s="558"/>
      <c r="G18" s="558"/>
      <c r="H18" s="249"/>
      <c r="I18" s="249"/>
      <c r="J18" s="250"/>
      <c r="K18" s="249"/>
      <c r="L18" s="251" t="b">
        <v>0</v>
      </c>
      <c r="M18" s="252">
        <v>0</v>
      </c>
      <c r="N18" s="252">
        <v>0</v>
      </c>
      <c r="O18" s="252"/>
      <c r="P18" s="253">
        <v>0</v>
      </c>
      <c r="Q18" s="254"/>
      <c r="R18" s="255"/>
      <c r="S18" s="256"/>
      <c r="T18" s="257" t="s">
        <v>335</v>
      </c>
      <c r="U18" s="258" t="s">
        <v>335</v>
      </c>
      <c r="V18" s="259"/>
      <c r="W18" s="260"/>
      <c r="X18" s="173"/>
      <c r="Y18" s="173"/>
      <c r="Z18" s="173"/>
      <c r="AA18" s="261"/>
    </row>
    <row r="19" spans="1:27" ht="26.45" customHeight="1" x14ac:dyDescent="0.2">
      <c r="A19" s="165"/>
      <c r="B19" s="218"/>
      <c r="C19" s="206">
        <v>2</v>
      </c>
      <c r="D19" s="262" t="s">
        <v>337</v>
      </c>
      <c r="E19" s="262"/>
      <c r="F19" s="262"/>
      <c r="G19" s="262"/>
      <c r="H19" s="119"/>
      <c r="I19" s="207" t="s">
        <v>330</v>
      </c>
      <c r="J19" s="208" t="s">
        <v>331</v>
      </c>
      <c r="K19" s="209" t="s">
        <v>332</v>
      </c>
      <c r="L19" s="263"/>
      <c r="M19" s="263"/>
      <c r="N19" s="210"/>
      <c r="O19" s="211"/>
      <c r="P19" s="212" t="s">
        <v>333</v>
      </c>
      <c r="Q19" s="264"/>
      <c r="R19" s="265"/>
      <c r="S19" s="266"/>
      <c r="T19" s="267" t="s">
        <v>335</v>
      </c>
      <c r="U19" s="268" t="s">
        <v>335</v>
      </c>
      <c r="V19" s="269"/>
      <c r="W19" s="270"/>
      <c r="X19" s="173"/>
      <c r="Y19" s="173"/>
      <c r="Z19" s="173"/>
      <c r="AA19" s="217" t="s">
        <v>334</v>
      </c>
    </row>
    <row r="20" spans="1:27" ht="12.6" customHeight="1" x14ac:dyDescent="0.2">
      <c r="A20" s="165"/>
      <c r="B20" s="218"/>
      <c r="C20" s="219"/>
      <c r="D20" s="563"/>
      <c r="E20" s="564"/>
      <c r="F20" s="564"/>
      <c r="G20" s="565"/>
      <c r="H20" s="125"/>
      <c r="I20" s="220"/>
      <c r="J20" s="221"/>
      <c r="K20" s="222"/>
      <c r="L20" s="263" t="b">
        <v>0</v>
      </c>
      <c r="M20" s="223"/>
      <c r="N20" s="47">
        <v>0</v>
      </c>
      <c r="O20" s="193"/>
      <c r="P20" s="224">
        <v>0</v>
      </c>
      <c r="Q20" s="213"/>
      <c r="R20" s="271" t="b">
        <v>0</v>
      </c>
      <c r="S20" s="272">
        <v>0</v>
      </c>
      <c r="T20" s="273" t="s">
        <v>335</v>
      </c>
      <c r="U20" s="274" t="s">
        <v>335</v>
      </c>
      <c r="V20" s="234"/>
      <c r="W20" s="270"/>
      <c r="X20" s="173"/>
      <c r="Y20" s="173"/>
      <c r="Z20" s="173"/>
      <c r="AA20" s="229"/>
    </row>
    <row r="21" spans="1:27" ht="12.6" customHeight="1" x14ac:dyDescent="0.2">
      <c r="A21" s="165"/>
      <c r="B21" s="218"/>
      <c r="C21" s="219"/>
      <c r="D21" s="563"/>
      <c r="E21" s="564"/>
      <c r="F21" s="564"/>
      <c r="G21" s="565"/>
      <c r="H21" s="125"/>
      <c r="I21" s="220"/>
      <c r="J21" s="221"/>
      <c r="K21" s="222"/>
      <c r="L21" s="223" t="b">
        <v>0</v>
      </c>
      <c r="M21" s="223"/>
      <c r="N21" s="47">
        <v>0</v>
      </c>
      <c r="O21" s="193"/>
      <c r="P21" s="224">
        <v>0</v>
      </c>
      <c r="Q21" s="275"/>
      <c r="R21" s="271" t="b">
        <v>0</v>
      </c>
      <c r="S21" s="276">
        <v>0</v>
      </c>
      <c r="T21" s="277" t="s">
        <v>335</v>
      </c>
      <c r="U21" s="278" t="s">
        <v>335</v>
      </c>
      <c r="V21" s="234"/>
      <c r="W21" s="270"/>
      <c r="X21" s="173"/>
      <c r="Y21" s="173"/>
      <c r="Z21" s="173"/>
      <c r="AA21" s="229"/>
    </row>
    <row r="22" spans="1:27" ht="12.6" customHeight="1" x14ac:dyDescent="0.2">
      <c r="A22" s="165"/>
      <c r="B22" s="218"/>
      <c r="C22" s="219"/>
      <c r="D22" s="563"/>
      <c r="E22" s="564"/>
      <c r="F22" s="564"/>
      <c r="G22" s="565"/>
      <c r="H22" s="125"/>
      <c r="I22" s="220"/>
      <c r="J22" s="221"/>
      <c r="K22" s="222"/>
      <c r="L22" s="223" t="b">
        <v>0</v>
      </c>
      <c r="M22" s="223"/>
      <c r="N22" s="47">
        <v>0</v>
      </c>
      <c r="O22" s="193"/>
      <c r="P22" s="224">
        <v>0</v>
      </c>
      <c r="Q22" s="275"/>
      <c r="R22" s="279" t="b">
        <v>0</v>
      </c>
      <c r="S22" s="280">
        <v>0</v>
      </c>
      <c r="T22" s="281" t="s">
        <v>335</v>
      </c>
      <c r="U22" s="282" t="s">
        <v>335</v>
      </c>
      <c r="V22" s="234"/>
      <c r="W22" s="270"/>
      <c r="X22" s="173"/>
      <c r="Y22" s="173"/>
      <c r="Z22" s="173"/>
      <c r="AA22" s="229"/>
    </row>
    <row r="23" spans="1:27" ht="12.6" customHeight="1" x14ac:dyDescent="0.2">
      <c r="A23" s="165"/>
      <c r="B23" s="218"/>
      <c r="C23" s="219"/>
      <c r="D23" s="563"/>
      <c r="E23" s="564"/>
      <c r="F23" s="564"/>
      <c r="G23" s="565"/>
      <c r="H23" s="125"/>
      <c r="I23" s="220"/>
      <c r="J23" s="221"/>
      <c r="K23" s="222"/>
      <c r="L23" s="223" t="b">
        <v>0</v>
      </c>
      <c r="M23" s="223"/>
      <c r="N23" s="47">
        <v>0</v>
      </c>
      <c r="O23" s="193"/>
      <c r="P23" s="224">
        <v>0</v>
      </c>
      <c r="Q23" s="275"/>
      <c r="R23" s="283" t="b">
        <v>0</v>
      </c>
      <c r="S23" s="284">
        <v>0</v>
      </c>
      <c r="T23" s="273" t="s">
        <v>335</v>
      </c>
      <c r="U23" s="274" t="s">
        <v>335</v>
      </c>
      <c r="V23" s="234"/>
      <c r="W23" s="270"/>
      <c r="X23" s="173"/>
      <c r="Y23" s="173"/>
      <c r="Z23" s="173"/>
      <c r="AA23" s="229"/>
    </row>
    <row r="24" spans="1:27" ht="12.6" customHeight="1" x14ac:dyDescent="0.2">
      <c r="A24" s="165"/>
      <c r="B24" s="218"/>
      <c r="C24" s="219"/>
      <c r="D24" s="563"/>
      <c r="E24" s="564"/>
      <c r="F24" s="564"/>
      <c r="G24" s="565"/>
      <c r="H24" s="125"/>
      <c r="I24" s="220"/>
      <c r="J24" s="221"/>
      <c r="K24" s="222"/>
      <c r="L24" s="223" t="b">
        <v>0</v>
      </c>
      <c r="M24" s="223"/>
      <c r="N24" s="47">
        <v>0</v>
      </c>
      <c r="O24" s="193"/>
      <c r="P24" s="224">
        <v>0</v>
      </c>
      <c r="Q24" s="275"/>
      <c r="R24" s="285" t="b">
        <v>0</v>
      </c>
      <c r="S24" s="272">
        <v>0</v>
      </c>
      <c r="T24" s="273" t="s">
        <v>335</v>
      </c>
      <c r="U24" s="274" t="s">
        <v>335</v>
      </c>
      <c r="V24" s="234"/>
      <c r="W24" s="270"/>
      <c r="X24" s="173"/>
      <c r="Y24" s="173"/>
      <c r="Z24" s="173"/>
      <c r="AA24" s="229"/>
    </row>
    <row r="25" spans="1:27" ht="12.6" customHeight="1" x14ac:dyDescent="0.2">
      <c r="A25" s="165"/>
      <c r="B25" s="218"/>
      <c r="C25" s="219"/>
      <c r="D25" s="563"/>
      <c r="E25" s="564"/>
      <c r="F25" s="564"/>
      <c r="G25" s="565"/>
      <c r="H25" s="125"/>
      <c r="I25" s="220"/>
      <c r="J25" s="221"/>
      <c r="K25" s="222"/>
      <c r="L25" s="223" t="b">
        <v>0</v>
      </c>
      <c r="M25" s="223"/>
      <c r="N25" s="47">
        <v>0</v>
      </c>
      <c r="O25" s="193"/>
      <c r="P25" s="224">
        <v>0</v>
      </c>
      <c r="Q25" s="275"/>
      <c r="R25" s="286" t="b">
        <v>0</v>
      </c>
      <c r="S25" s="276">
        <v>0</v>
      </c>
      <c r="T25" s="277" t="s">
        <v>335</v>
      </c>
      <c r="U25" s="278" t="s">
        <v>335</v>
      </c>
      <c r="V25" s="234"/>
      <c r="W25" s="270"/>
      <c r="X25" s="173"/>
      <c r="Y25" s="173"/>
      <c r="Z25" s="173"/>
      <c r="AA25" s="229"/>
    </row>
    <row r="26" spans="1:27" ht="12.75" customHeight="1" x14ac:dyDescent="0.2">
      <c r="A26" s="165"/>
      <c r="B26" s="218"/>
      <c r="C26" s="238"/>
      <c r="D26" s="287"/>
      <c r="E26" s="287"/>
      <c r="F26" s="287"/>
      <c r="G26" s="287"/>
      <c r="H26" s="131"/>
      <c r="I26" s="288"/>
      <c r="J26" s="289"/>
      <c r="K26" s="241"/>
      <c r="L26" s="223"/>
      <c r="M26" s="223"/>
      <c r="N26" s="47"/>
      <c r="O26" s="193"/>
      <c r="P26" s="290"/>
      <c r="Q26" s="275"/>
      <c r="R26" s="265"/>
      <c r="S26" s="169"/>
      <c r="T26" s="234"/>
      <c r="U26" s="234"/>
      <c r="V26" s="234"/>
      <c r="W26" s="270"/>
      <c r="X26" s="173"/>
      <c r="Y26" s="173"/>
      <c r="Z26" s="173"/>
      <c r="AA26" s="246"/>
    </row>
    <row r="27" spans="1:27" ht="12.75" customHeight="1" x14ac:dyDescent="0.2">
      <c r="A27" s="247"/>
      <c r="B27" s="248"/>
      <c r="C27" s="557" t="s">
        <v>336</v>
      </c>
      <c r="D27" s="558"/>
      <c r="E27" s="558"/>
      <c r="F27" s="558"/>
      <c r="G27" s="558"/>
      <c r="H27" s="249"/>
      <c r="I27" s="249"/>
      <c r="J27" s="250"/>
      <c r="K27" s="249"/>
      <c r="L27" s="251"/>
      <c r="M27" s="252">
        <v>0</v>
      </c>
      <c r="N27" s="252">
        <v>0</v>
      </c>
      <c r="O27" s="252"/>
      <c r="P27" s="253">
        <v>0</v>
      </c>
      <c r="Q27" s="291"/>
      <c r="R27" s="292"/>
      <c r="S27" s="293"/>
      <c r="T27" s="293" t="s">
        <v>335</v>
      </c>
      <c r="U27" s="294" t="s">
        <v>335</v>
      </c>
      <c r="V27" s="295"/>
      <c r="W27" s="260"/>
      <c r="X27" s="173"/>
      <c r="Y27" s="173"/>
      <c r="Z27" s="173"/>
      <c r="AA27" s="296"/>
    </row>
    <row r="28" spans="1:27" ht="30.75" customHeight="1" x14ac:dyDescent="0.2">
      <c r="A28" s="297"/>
      <c r="B28" s="298"/>
      <c r="C28" s="206">
        <v>3</v>
      </c>
      <c r="D28" s="566" t="s">
        <v>338</v>
      </c>
      <c r="E28" s="566"/>
      <c r="F28" s="566"/>
      <c r="G28" s="566"/>
      <c r="H28" s="119"/>
      <c r="I28" s="207" t="s">
        <v>330</v>
      </c>
      <c r="J28" s="208" t="s">
        <v>331</v>
      </c>
      <c r="K28" s="209" t="s">
        <v>332</v>
      </c>
      <c r="L28" s="263"/>
      <c r="M28" s="263"/>
      <c r="N28" s="210"/>
      <c r="O28" s="299"/>
      <c r="P28" s="212" t="s">
        <v>333</v>
      </c>
      <c r="Q28" s="264"/>
      <c r="R28" s="300"/>
      <c r="S28" s="276"/>
      <c r="T28" s="277" t="s">
        <v>335</v>
      </c>
      <c r="U28" s="278" t="s">
        <v>335</v>
      </c>
      <c r="V28" s="234"/>
      <c r="W28" s="270"/>
      <c r="X28" s="173"/>
      <c r="Y28" s="173"/>
      <c r="Z28" s="173"/>
      <c r="AA28" s="217" t="s">
        <v>334</v>
      </c>
    </row>
    <row r="29" spans="1:27" ht="12.6" customHeight="1" x14ac:dyDescent="0.2">
      <c r="A29" s="165"/>
      <c r="B29" s="218"/>
      <c r="C29" s="219"/>
      <c r="D29" s="563"/>
      <c r="E29" s="564"/>
      <c r="F29" s="564"/>
      <c r="G29" s="565"/>
      <c r="H29" s="125"/>
      <c r="I29" s="220"/>
      <c r="J29" s="221"/>
      <c r="K29" s="222"/>
      <c r="L29" s="223" t="b">
        <v>0</v>
      </c>
      <c r="M29" s="223"/>
      <c r="N29" s="47">
        <v>0</v>
      </c>
      <c r="O29" s="193"/>
      <c r="P29" s="224">
        <v>0</v>
      </c>
      <c r="Q29" s="275"/>
      <c r="R29" s="271" t="b">
        <v>0</v>
      </c>
      <c r="S29" s="276">
        <v>0</v>
      </c>
      <c r="T29" s="277" t="s">
        <v>335</v>
      </c>
      <c r="U29" s="278"/>
      <c r="V29" s="234"/>
      <c r="W29" s="270"/>
      <c r="X29" s="173"/>
      <c r="Y29" s="173"/>
      <c r="Z29" s="173"/>
      <c r="AA29" s="229"/>
    </row>
    <row r="30" spans="1:27" ht="12.6" customHeight="1" x14ac:dyDescent="0.2">
      <c r="A30" s="165"/>
      <c r="B30" s="218"/>
      <c r="C30" s="219"/>
      <c r="D30" s="563"/>
      <c r="E30" s="564"/>
      <c r="F30" s="564"/>
      <c r="G30" s="565"/>
      <c r="H30" s="301"/>
      <c r="I30" s="220"/>
      <c r="J30" s="221"/>
      <c r="K30" s="302"/>
      <c r="L30" s="223" t="b">
        <v>0</v>
      </c>
      <c r="M30" s="223"/>
      <c r="N30" s="47">
        <v>0</v>
      </c>
      <c r="O30" s="303"/>
      <c r="P30" s="224">
        <v>0</v>
      </c>
      <c r="Q30" s="275"/>
      <c r="R30" s="271" t="b">
        <v>0</v>
      </c>
      <c r="S30" s="276">
        <v>0</v>
      </c>
      <c r="T30" s="277" t="s">
        <v>335</v>
      </c>
      <c r="U30" s="278" t="s">
        <v>335</v>
      </c>
      <c r="V30" s="234"/>
      <c r="W30" s="270"/>
      <c r="X30" s="173"/>
      <c r="Y30" s="173"/>
      <c r="Z30" s="173"/>
      <c r="AA30" s="229"/>
    </row>
    <row r="31" spans="1:27" ht="12.6" customHeight="1" x14ac:dyDescent="0.2">
      <c r="A31" s="165"/>
      <c r="B31" s="218"/>
      <c r="C31" s="304"/>
      <c r="D31" s="567"/>
      <c r="E31" s="567"/>
      <c r="F31" s="567"/>
      <c r="G31" s="567"/>
      <c r="H31" s="125"/>
      <c r="I31" s="220"/>
      <c r="J31" s="221"/>
      <c r="K31" s="302"/>
      <c r="L31" s="223" t="b">
        <v>0</v>
      </c>
      <c r="M31" s="223"/>
      <c r="N31" s="47">
        <v>0</v>
      </c>
      <c r="O31" s="303"/>
      <c r="P31" s="224">
        <v>0</v>
      </c>
      <c r="Q31" s="275"/>
      <c r="R31" s="271" t="b">
        <v>0</v>
      </c>
      <c r="S31" s="276">
        <v>0</v>
      </c>
      <c r="T31" s="277" t="s">
        <v>335</v>
      </c>
      <c r="U31" s="278" t="s">
        <v>335</v>
      </c>
      <c r="V31" s="234"/>
      <c r="W31" s="270"/>
      <c r="X31" s="173"/>
      <c r="Y31" s="173"/>
      <c r="Z31" s="173"/>
      <c r="AA31" s="229"/>
    </row>
    <row r="32" spans="1:27" ht="12.75" customHeight="1" x14ac:dyDescent="0.2">
      <c r="A32" s="165"/>
      <c r="B32" s="218"/>
      <c r="C32" s="219"/>
      <c r="D32" s="568"/>
      <c r="E32" s="569"/>
      <c r="F32" s="569"/>
      <c r="G32" s="569"/>
      <c r="H32" s="569"/>
      <c r="I32" s="569"/>
      <c r="J32" s="569"/>
      <c r="K32" s="570"/>
      <c r="L32" s="223"/>
      <c r="M32" s="223"/>
      <c r="N32" s="47"/>
      <c r="O32" s="303"/>
      <c r="P32" s="305"/>
      <c r="Q32" s="275"/>
      <c r="R32" s="306"/>
      <c r="S32" s="169"/>
      <c r="T32" s="234"/>
      <c r="U32" s="234"/>
      <c r="V32" s="234"/>
      <c r="W32" s="270"/>
      <c r="X32" s="173"/>
      <c r="Y32" s="173"/>
      <c r="Z32" s="173"/>
      <c r="AA32" s="246"/>
    </row>
    <row r="33" spans="1:27" ht="12.75" customHeight="1" x14ac:dyDescent="0.2">
      <c r="A33" s="247"/>
      <c r="B33" s="248"/>
      <c r="C33" s="559" t="s">
        <v>336</v>
      </c>
      <c r="D33" s="560"/>
      <c r="E33" s="560"/>
      <c r="F33" s="560"/>
      <c r="G33" s="560"/>
      <c r="H33" s="561"/>
      <c r="I33" s="561"/>
      <c r="J33" s="561"/>
      <c r="K33" s="562"/>
      <c r="L33" s="251"/>
      <c r="M33" s="252">
        <v>0</v>
      </c>
      <c r="N33" s="252">
        <v>0</v>
      </c>
      <c r="O33" s="252"/>
      <c r="P33" s="307">
        <v>0</v>
      </c>
      <c r="Q33" s="291"/>
      <c r="R33" s="292"/>
      <c r="S33" s="293"/>
      <c r="T33" s="293" t="s">
        <v>335</v>
      </c>
      <c r="U33" s="294" t="s">
        <v>335</v>
      </c>
      <c r="V33" s="295"/>
      <c r="W33" s="260"/>
      <c r="X33" s="173"/>
      <c r="Y33" s="173"/>
      <c r="Z33" s="173"/>
      <c r="AA33" s="296"/>
    </row>
    <row r="34" spans="1:27" ht="30" customHeight="1" x14ac:dyDescent="0.2">
      <c r="A34" s="165"/>
      <c r="B34" s="218"/>
      <c r="C34" s="308">
        <v>4</v>
      </c>
      <c r="D34" s="571" t="s">
        <v>339</v>
      </c>
      <c r="E34" s="571"/>
      <c r="F34" s="571"/>
      <c r="G34" s="571"/>
      <c r="H34" s="309" t="s">
        <v>340</v>
      </c>
      <c r="I34" s="310" t="s">
        <v>341</v>
      </c>
      <c r="J34" s="310" t="s">
        <v>342</v>
      </c>
      <c r="K34" s="311" t="s">
        <v>332</v>
      </c>
      <c r="L34" s="263" t="b">
        <v>0</v>
      </c>
      <c r="M34" s="263"/>
      <c r="N34" s="210"/>
      <c r="O34" s="299"/>
      <c r="P34" s="312" t="s">
        <v>333</v>
      </c>
      <c r="Q34" s="264"/>
      <c r="R34" s="306"/>
      <c r="S34" s="169"/>
      <c r="T34" s="234"/>
      <c r="U34" s="234"/>
      <c r="V34" s="234"/>
      <c r="W34" s="270"/>
      <c r="X34" s="173"/>
      <c r="Y34" s="173"/>
      <c r="Z34" s="173"/>
      <c r="AA34" s="217" t="s">
        <v>334</v>
      </c>
    </row>
    <row r="35" spans="1:27" ht="12.6" customHeight="1" x14ac:dyDescent="0.2">
      <c r="A35" s="165"/>
      <c r="B35" s="218"/>
      <c r="C35" s="219"/>
      <c r="D35" s="563"/>
      <c r="E35" s="564"/>
      <c r="F35" s="564"/>
      <c r="G35" s="565"/>
      <c r="H35" s="220"/>
      <c r="I35" s="313"/>
      <c r="J35" s="221"/>
      <c r="K35" s="222"/>
      <c r="L35" s="223" t="b">
        <v>0</v>
      </c>
      <c r="M35" s="47">
        <v>0</v>
      </c>
      <c r="N35" s="47">
        <v>0</v>
      </c>
      <c r="O35" s="193"/>
      <c r="P35" s="224"/>
      <c r="Q35" s="275"/>
      <c r="R35" s="306"/>
      <c r="S35" s="169"/>
      <c r="T35" s="234"/>
      <c r="U35" s="234"/>
      <c r="V35" s="234"/>
      <c r="W35" s="270"/>
      <c r="X35" s="173"/>
      <c r="Y35" s="173"/>
      <c r="Z35" s="173"/>
      <c r="AA35" s="229"/>
    </row>
    <row r="36" spans="1:27" ht="12.6" customHeight="1" x14ac:dyDescent="0.2">
      <c r="A36" s="165"/>
      <c r="B36" s="218"/>
      <c r="C36" s="219"/>
      <c r="D36" s="563"/>
      <c r="E36" s="564"/>
      <c r="F36" s="564"/>
      <c r="G36" s="565"/>
      <c r="H36" s="220"/>
      <c r="I36" s="313"/>
      <c r="J36" s="221"/>
      <c r="K36" s="222"/>
      <c r="L36" s="223" t="b">
        <v>0</v>
      </c>
      <c r="M36" s="47">
        <v>0</v>
      </c>
      <c r="N36" s="47">
        <v>0</v>
      </c>
      <c r="O36" s="193"/>
      <c r="P36" s="224">
        <v>0</v>
      </c>
      <c r="Q36" s="275"/>
      <c r="R36" s="306"/>
      <c r="S36" s="169"/>
      <c r="T36" s="234"/>
      <c r="U36" s="234"/>
      <c r="V36" s="234"/>
      <c r="W36" s="270"/>
      <c r="X36" s="173"/>
      <c r="Y36" s="173"/>
      <c r="Z36" s="173"/>
      <c r="AA36" s="229"/>
    </row>
    <row r="37" spans="1:27" ht="12.6" customHeight="1" x14ac:dyDescent="0.2">
      <c r="A37" s="165"/>
      <c r="B37" s="218"/>
      <c r="C37" s="219"/>
      <c r="D37" s="563"/>
      <c r="E37" s="564"/>
      <c r="F37" s="564"/>
      <c r="G37" s="565"/>
      <c r="H37" s="220"/>
      <c r="I37" s="313"/>
      <c r="J37" s="221"/>
      <c r="K37" s="222"/>
      <c r="L37" s="223" t="b">
        <v>0</v>
      </c>
      <c r="M37" s="47">
        <v>0</v>
      </c>
      <c r="N37" s="47">
        <v>0</v>
      </c>
      <c r="O37" s="193"/>
      <c r="P37" s="224">
        <v>0</v>
      </c>
      <c r="Q37" s="275"/>
      <c r="R37" s="306"/>
      <c r="S37" s="169"/>
      <c r="T37" s="234"/>
      <c r="U37" s="234"/>
      <c r="V37" s="234"/>
      <c r="W37" s="270"/>
      <c r="X37" s="173"/>
      <c r="Y37" s="173"/>
      <c r="Z37" s="173"/>
      <c r="AA37" s="229"/>
    </row>
    <row r="38" spans="1:27" ht="12.6" customHeight="1" x14ac:dyDescent="0.2">
      <c r="A38" s="165"/>
      <c r="B38" s="218"/>
      <c r="C38" s="219"/>
      <c r="D38" s="563"/>
      <c r="E38" s="564"/>
      <c r="F38" s="564"/>
      <c r="G38" s="565"/>
      <c r="H38" s="220"/>
      <c r="I38" s="313"/>
      <c r="J38" s="221"/>
      <c r="K38" s="222"/>
      <c r="L38" s="223" t="b">
        <v>0</v>
      </c>
      <c r="M38" s="47">
        <v>0</v>
      </c>
      <c r="N38" s="47">
        <v>0</v>
      </c>
      <c r="O38" s="193"/>
      <c r="P38" s="224">
        <v>0</v>
      </c>
      <c r="Q38" s="275"/>
      <c r="R38" s="306"/>
      <c r="S38" s="169"/>
      <c r="T38" s="234"/>
      <c r="U38" s="234"/>
      <c r="V38" s="234"/>
      <c r="W38" s="270"/>
      <c r="X38" s="173"/>
      <c r="Y38" s="173"/>
      <c r="Z38" s="173"/>
      <c r="AA38" s="229"/>
    </row>
    <row r="39" spans="1:27" ht="8.1" customHeight="1" x14ac:dyDescent="0.2">
      <c r="A39" s="165"/>
      <c r="B39" s="218"/>
      <c r="C39" s="238"/>
      <c r="D39" s="314"/>
      <c r="E39" s="314"/>
      <c r="F39" s="314"/>
      <c r="G39" s="315"/>
      <c r="H39" s="288"/>
      <c r="I39" s="314"/>
      <c r="J39" s="289"/>
      <c r="K39" s="241"/>
      <c r="L39" s="223"/>
      <c r="M39" s="223"/>
      <c r="N39" s="47"/>
      <c r="O39" s="303"/>
      <c r="P39" s="290"/>
      <c r="Q39" s="275"/>
      <c r="R39" s="306"/>
      <c r="S39" s="169"/>
      <c r="T39" s="234"/>
      <c r="U39" s="234"/>
      <c r="V39" s="234"/>
      <c r="W39" s="270"/>
      <c r="X39" s="173"/>
      <c r="Y39" s="173"/>
      <c r="Z39" s="173"/>
      <c r="AA39" s="246"/>
    </row>
    <row r="40" spans="1:27" ht="12.75" customHeight="1" x14ac:dyDescent="0.2">
      <c r="A40" s="165"/>
      <c r="B40" s="248"/>
      <c r="C40" s="557" t="s">
        <v>336</v>
      </c>
      <c r="D40" s="558"/>
      <c r="E40" s="558"/>
      <c r="F40" s="558"/>
      <c r="G40" s="558"/>
      <c r="H40" s="249"/>
      <c r="I40" s="249"/>
      <c r="J40" s="250"/>
      <c r="K40" s="249"/>
      <c r="L40" s="251" t="b">
        <v>0</v>
      </c>
      <c r="M40" s="252">
        <v>0</v>
      </c>
      <c r="N40" s="252">
        <v>0</v>
      </c>
      <c r="O40" s="252"/>
      <c r="P40" s="253">
        <v>0</v>
      </c>
      <c r="Q40" s="291"/>
      <c r="R40" s="292"/>
      <c r="S40" s="293"/>
      <c r="T40" s="293" t="s">
        <v>335</v>
      </c>
      <c r="U40" s="294" t="s">
        <v>335</v>
      </c>
      <c r="V40" s="295"/>
      <c r="W40" s="270"/>
      <c r="X40" s="173"/>
      <c r="Y40" s="173"/>
      <c r="Z40" s="173"/>
      <c r="AA40" s="296"/>
    </row>
    <row r="41" spans="1:27" ht="31.5" customHeight="1" x14ac:dyDescent="0.2">
      <c r="A41" s="165"/>
      <c r="B41" s="218"/>
      <c r="C41" s="206">
        <v>5</v>
      </c>
      <c r="D41" s="572" t="s">
        <v>343</v>
      </c>
      <c r="E41" s="572"/>
      <c r="F41" s="572"/>
      <c r="G41" s="572"/>
      <c r="H41" s="572"/>
      <c r="I41" s="572"/>
      <c r="J41" s="572"/>
      <c r="K41" s="573"/>
      <c r="L41" s="316"/>
      <c r="M41" s="316"/>
      <c r="N41" s="316"/>
      <c r="O41" s="317"/>
      <c r="P41" s="212" t="s">
        <v>333</v>
      </c>
      <c r="Q41" s="318"/>
      <c r="R41" s="169"/>
      <c r="S41" s="169"/>
      <c r="T41" s="277" t="s">
        <v>335</v>
      </c>
      <c r="U41" s="278" t="s">
        <v>335</v>
      </c>
      <c r="V41" s="234"/>
      <c r="W41" s="270"/>
      <c r="X41" s="173"/>
      <c r="Y41" s="173"/>
      <c r="Z41" s="173"/>
      <c r="AA41" s="217" t="s">
        <v>334</v>
      </c>
    </row>
    <row r="42" spans="1:27" ht="12.6" customHeight="1" x14ac:dyDescent="0.2">
      <c r="A42" s="165"/>
      <c r="B42" s="218"/>
      <c r="C42" s="319"/>
      <c r="D42" s="574" t="s">
        <v>344</v>
      </c>
      <c r="E42" s="575"/>
      <c r="F42" s="575"/>
      <c r="G42" s="575"/>
      <c r="H42" s="575"/>
      <c r="I42" s="575"/>
      <c r="J42" s="575"/>
      <c r="K42" s="576"/>
      <c r="L42" s="320"/>
      <c r="M42" s="320"/>
      <c r="N42" s="320"/>
      <c r="O42" s="321"/>
      <c r="P42" s="322">
        <v>0</v>
      </c>
      <c r="Q42" s="323"/>
      <c r="R42" s="269"/>
      <c r="S42" s="269"/>
      <c r="T42" s="269"/>
      <c r="U42" s="269"/>
      <c r="V42" s="269"/>
      <c r="W42" s="270"/>
      <c r="X42" s="173"/>
      <c r="Y42" s="173"/>
      <c r="Z42" s="173"/>
      <c r="AA42" s="229"/>
    </row>
    <row r="43" spans="1:27" ht="12.6" customHeight="1" x14ac:dyDescent="0.2">
      <c r="A43" s="165"/>
      <c r="B43" s="218"/>
      <c r="C43" s="319"/>
      <c r="D43" s="574" t="s">
        <v>345</v>
      </c>
      <c r="E43" s="575"/>
      <c r="F43" s="575"/>
      <c r="G43" s="575"/>
      <c r="H43" s="575"/>
      <c r="I43" s="575"/>
      <c r="J43" s="575"/>
      <c r="K43" s="576"/>
      <c r="L43" s="181"/>
      <c r="M43" s="181"/>
      <c r="N43" s="181"/>
      <c r="O43" s="321"/>
      <c r="P43" s="322">
        <v>0</v>
      </c>
      <c r="Q43" s="323"/>
      <c r="R43" s="269"/>
      <c r="S43" s="269"/>
      <c r="T43" s="269"/>
      <c r="U43" s="269"/>
      <c r="V43" s="269"/>
      <c r="W43" s="270"/>
      <c r="X43" s="173"/>
      <c r="Y43" s="173"/>
      <c r="Z43" s="173"/>
      <c r="AA43" s="229"/>
    </row>
    <row r="44" spans="1:27" ht="12.6" customHeight="1" x14ac:dyDescent="0.2">
      <c r="A44" s="165"/>
      <c r="B44" s="218"/>
      <c r="C44" s="319"/>
      <c r="D44" s="577" t="s">
        <v>346</v>
      </c>
      <c r="E44" s="578"/>
      <c r="F44" s="578"/>
      <c r="G44" s="578"/>
      <c r="H44" s="578"/>
      <c r="I44" s="578"/>
      <c r="J44" s="578"/>
      <c r="K44" s="579"/>
      <c r="L44" s="324" t="b">
        <v>1</v>
      </c>
      <c r="M44" s="324"/>
      <c r="N44" s="324"/>
      <c r="O44" s="321"/>
      <c r="P44" s="235">
        <v>0</v>
      </c>
      <c r="Q44" s="323"/>
      <c r="R44" s="269"/>
      <c r="S44" s="269"/>
      <c r="T44" s="269"/>
      <c r="U44" s="269"/>
      <c r="V44" s="269"/>
      <c r="W44" s="270"/>
      <c r="X44" s="173"/>
      <c r="Y44" s="173"/>
      <c r="Z44" s="173"/>
      <c r="AA44" s="229"/>
    </row>
    <row r="45" spans="1:27" ht="12.6" customHeight="1" x14ac:dyDescent="0.2">
      <c r="A45" s="165"/>
      <c r="B45" s="218"/>
      <c r="C45" s="319"/>
      <c r="D45" s="577" t="s">
        <v>347</v>
      </c>
      <c r="E45" s="578"/>
      <c r="F45" s="578"/>
      <c r="G45" s="578"/>
      <c r="H45" s="578"/>
      <c r="I45" s="578"/>
      <c r="J45" s="578"/>
      <c r="K45" s="579"/>
      <c r="L45" s="324"/>
      <c r="M45" s="324"/>
      <c r="N45" s="324"/>
      <c r="O45" s="321"/>
      <c r="P45" s="235">
        <v>0</v>
      </c>
      <c r="Q45" s="323"/>
      <c r="R45" s="269"/>
      <c r="S45" s="269"/>
      <c r="T45" s="269"/>
      <c r="U45" s="269"/>
      <c r="V45" s="269"/>
      <c r="W45" s="270"/>
      <c r="X45" s="173"/>
      <c r="Y45" s="173"/>
      <c r="Z45" s="173"/>
      <c r="AA45" s="229"/>
    </row>
    <row r="46" spans="1:27" ht="12.6" customHeight="1" x14ac:dyDescent="0.2">
      <c r="A46" s="165"/>
      <c r="B46" s="218"/>
      <c r="C46" s="319"/>
      <c r="D46" s="577" t="s">
        <v>348</v>
      </c>
      <c r="E46" s="578"/>
      <c r="F46" s="578"/>
      <c r="G46" s="578"/>
      <c r="H46" s="578"/>
      <c r="I46" s="578"/>
      <c r="J46" s="578"/>
      <c r="K46" s="579"/>
      <c r="L46" s="325" t="b">
        <v>1</v>
      </c>
      <c r="M46" s="325"/>
      <c r="N46" s="325"/>
      <c r="O46" s="321"/>
      <c r="P46" s="235">
        <v>0</v>
      </c>
      <c r="Q46" s="323"/>
      <c r="R46" s="269"/>
      <c r="S46" s="269"/>
      <c r="T46" s="269"/>
      <c r="U46" s="269"/>
      <c r="V46" s="269"/>
      <c r="W46" s="270"/>
      <c r="X46" s="173"/>
      <c r="Y46" s="173"/>
      <c r="Z46" s="173"/>
      <c r="AA46" s="229"/>
    </row>
    <row r="47" spans="1:27" ht="18" hidden="1" customHeight="1" x14ac:dyDescent="0.2">
      <c r="A47" s="165"/>
      <c r="B47" s="218"/>
      <c r="C47" s="319"/>
      <c r="D47" s="580" t="s">
        <v>349</v>
      </c>
      <c r="E47" s="581"/>
      <c r="F47" s="581"/>
      <c r="G47" s="581"/>
      <c r="H47" s="581"/>
      <c r="I47" s="581"/>
      <c r="J47" s="581"/>
      <c r="K47" s="582"/>
      <c r="L47" s="325"/>
      <c r="M47" s="325"/>
      <c r="N47" s="325"/>
      <c r="O47" s="321"/>
      <c r="P47" s="224"/>
      <c r="Q47" s="275"/>
      <c r="R47" s="269"/>
      <c r="S47" s="269"/>
      <c r="T47" s="269"/>
      <c r="U47" s="269"/>
      <c r="V47" s="269"/>
      <c r="W47" s="270"/>
      <c r="X47" s="173"/>
      <c r="Y47" s="173"/>
      <c r="Z47" s="173"/>
      <c r="AA47" s="326"/>
    </row>
    <row r="48" spans="1:27" ht="8.1" customHeight="1" x14ac:dyDescent="0.2">
      <c r="A48" s="165"/>
      <c r="B48" s="218"/>
      <c r="C48" s="219"/>
      <c r="D48" s="327"/>
      <c r="E48" s="239"/>
      <c r="F48" s="239"/>
      <c r="G48" s="239"/>
      <c r="H48" s="239"/>
      <c r="I48" s="239"/>
      <c r="J48" s="328"/>
      <c r="K48" s="129"/>
      <c r="L48" s="125"/>
      <c r="M48" s="125"/>
      <c r="N48" s="125"/>
      <c r="O48" s="193"/>
      <c r="P48" s="329"/>
      <c r="Q48" s="330"/>
      <c r="R48" s="269"/>
      <c r="S48" s="269"/>
      <c r="T48" s="269"/>
      <c r="U48" s="269"/>
      <c r="V48" s="269"/>
      <c r="W48" s="270"/>
      <c r="X48" s="173"/>
      <c r="Y48" s="173"/>
      <c r="Z48" s="173"/>
      <c r="AA48" s="246"/>
    </row>
    <row r="49" spans="1:27" ht="12.75" customHeight="1" x14ac:dyDescent="0.2">
      <c r="A49" s="247"/>
      <c r="B49" s="248"/>
      <c r="C49" s="583" t="s">
        <v>336</v>
      </c>
      <c r="D49" s="584"/>
      <c r="E49" s="584"/>
      <c r="F49" s="584"/>
      <c r="G49" s="584"/>
      <c r="H49" s="331"/>
      <c r="I49" s="331"/>
      <c r="J49" s="332"/>
      <c r="K49" s="332"/>
      <c r="L49" s="332"/>
      <c r="M49" s="332"/>
      <c r="N49" s="332"/>
      <c r="O49" s="332"/>
      <c r="P49" s="333">
        <v>0</v>
      </c>
      <c r="Q49" s="334"/>
      <c r="R49" s="335"/>
      <c r="S49" s="335"/>
      <c r="T49" s="335"/>
      <c r="U49" s="335"/>
      <c r="V49" s="335"/>
      <c r="W49" s="260"/>
      <c r="X49" s="173"/>
      <c r="Y49" s="173"/>
      <c r="Z49" s="173"/>
      <c r="AA49" s="296"/>
    </row>
    <row r="50" spans="1:27" ht="29.25" customHeight="1" x14ac:dyDescent="0.2">
      <c r="A50" s="165"/>
      <c r="B50" s="218"/>
      <c r="C50" s="206">
        <v>6</v>
      </c>
      <c r="D50" s="262" t="s">
        <v>350</v>
      </c>
      <c r="E50" s="119"/>
      <c r="F50" s="119"/>
      <c r="G50" s="119"/>
      <c r="H50" s="119"/>
      <c r="I50" s="207" t="s">
        <v>341</v>
      </c>
      <c r="J50" s="207" t="s">
        <v>342</v>
      </c>
      <c r="K50" s="209"/>
      <c r="L50" s="336"/>
      <c r="M50" s="336"/>
      <c r="N50" s="336"/>
      <c r="O50" s="337"/>
      <c r="P50" s="212" t="s">
        <v>333</v>
      </c>
      <c r="Q50" s="264"/>
      <c r="R50" s="338"/>
      <c r="S50" s="338"/>
      <c r="T50" s="338"/>
      <c r="U50" s="338"/>
      <c r="V50" s="338"/>
      <c r="W50" s="270"/>
      <c r="X50" s="173"/>
      <c r="Y50" s="173"/>
      <c r="Z50" s="173"/>
      <c r="AA50" s="217" t="s">
        <v>334</v>
      </c>
    </row>
    <row r="51" spans="1:27" ht="12.6" customHeight="1" x14ac:dyDescent="0.2">
      <c r="A51" s="165"/>
      <c r="B51" s="218"/>
      <c r="C51" s="219"/>
      <c r="D51" s="563"/>
      <c r="E51" s="564"/>
      <c r="F51" s="564"/>
      <c r="G51" s="565"/>
      <c r="H51" s="125"/>
      <c r="I51" s="313"/>
      <c r="J51" s="221"/>
      <c r="K51" s="222"/>
      <c r="L51" s="47"/>
      <c r="M51" s="47"/>
      <c r="N51" s="47"/>
      <c r="O51" s="303"/>
      <c r="P51" s="224">
        <v>0</v>
      </c>
      <c r="Q51" s="275"/>
      <c r="R51" s="269"/>
      <c r="S51" s="269"/>
      <c r="T51" s="269"/>
      <c r="U51" s="269"/>
      <c r="V51" s="269"/>
      <c r="W51" s="270"/>
      <c r="X51" s="173"/>
      <c r="Y51" s="173"/>
      <c r="Z51" s="173"/>
      <c r="AA51" s="229"/>
    </row>
    <row r="52" spans="1:27" ht="12.6" customHeight="1" x14ac:dyDescent="0.2">
      <c r="A52" s="165"/>
      <c r="B52" s="218"/>
      <c r="C52" s="219"/>
      <c r="D52" s="563"/>
      <c r="E52" s="564"/>
      <c r="F52" s="564"/>
      <c r="G52" s="565"/>
      <c r="H52" s="125"/>
      <c r="I52" s="313"/>
      <c r="J52" s="221"/>
      <c r="K52" s="222"/>
      <c r="L52" s="47" t="b">
        <v>0</v>
      </c>
      <c r="M52" s="47"/>
      <c r="N52" s="47"/>
      <c r="O52" s="303"/>
      <c r="P52" s="224">
        <v>0</v>
      </c>
      <c r="Q52" s="275"/>
      <c r="R52" s="269"/>
      <c r="S52" s="269"/>
      <c r="T52" s="269" t="s">
        <v>335</v>
      </c>
      <c r="U52" s="269"/>
      <c r="V52" s="269"/>
      <c r="W52" s="270"/>
      <c r="X52" s="173"/>
      <c r="Y52" s="173"/>
      <c r="Z52" s="173"/>
      <c r="AA52" s="229"/>
    </row>
    <row r="53" spans="1:27" ht="12.6" customHeight="1" x14ac:dyDescent="0.2">
      <c r="A53" s="165"/>
      <c r="B53" s="218"/>
      <c r="C53" s="219"/>
      <c r="D53" s="563"/>
      <c r="E53" s="564"/>
      <c r="F53" s="564"/>
      <c r="G53" s="565"/>
      <c r="H53" s="125"/>
      <c r="I53" s="313"/>
      <c r="J53" s="221"/>
      <c r="K53" s="222"/>
      <c r="L53" s="47"/>
      <c r="M53" s="47"/>
      <c r="N53" s="47"/>
      <c r="O53" s="303"/>
      <c r="P53" s="224">
        <v>0</v>
      </c>
      <c r="Q53" s="275"/>
      <c r="R53" s="269"/>
      <c r="S53" s="269"/>
      <c r="T53" s="269"/>
      <c r="U53" s="269"/>
      <c r="V53" s="269"/>
      <c r="W53" s="270"/>
      <c r="X53" s="173"/>
      <c r="Y53" s="173"/>
      <c r="Z53" s="173"/>
      <c r="AA53" s="229"/>
    </row>
    <row r="54" spans="1:27" ht="12.6" customHeight="1" x14ac:dyDescent="0.2">
      <c r="A54" s="165"/>
      <c r="B54" s="218"/>
      <c r="C54" s="219"/>
      <c r="D54" s="563"/>
      <c r="E54" s="564"/>
      <c r="F54" s="564"/>
      <c r="G54" s="565"/>
      <c r="H54" s="125"/>
      <c r="I54" s="313"/>
      <c r="J54" s="221"/>
      <c r="K54" s="222"/>
      <c r="L54" s="47"/>
      <c r="M54" s="47"/>
      <c r="N54" s="47"/>
      <c r="O54" s="303"/>
      <c r="P54" s="224">
        <v>0</v>
      </c>
      <c r="Q54" s="275"/>
      <c r="R54" s="269"/>
      <c r="S54" s="269"/>
      <c r="T54" s="269"/>
      <c r="U54" s="269"/>
      <c r="V54" s="269"/>
      <c r="W54" s="270"/>
      <c r="X54" s="173"/>
      <c r="Y54" s="173"/>
      <c r="Z54" s="173"/>
      <c r="AA54" s="229"/>
    </row>
    <row r="55" spans="1:27" ht="12.6" customHeight="1" x14ac:dyDescent="0.2">
      <c r="A55" s="165"/>
      <c r="B55" s="218"/>
      <c r="C55" s="219"/>
      <c r="D55" s="563"/>
      <c r="E55" s="564"/>
      <c r="F55" s="564"/>
      <c r="G55" s="565"/>
      <c r="H55" s="125"/>
      <c r="I55" s="313"/>
      <c r="J55" s="221"/>
      <c r="K55" s="222"/>
      <c r="L55" s="47"/>
      <c r="M55" s="47"/>
      <c r="N55" s="47"/>
      <c r="O55" s="303"/>
      <c r="P55" s="224">
        <v>0</v>
      </c>
      <c r="Q55" s="275"/>
      <c r="R55" s="269"/>
      <c r="S55" s="269"/>
      <c r="T55" s="269" t="s">
        <v>335</v>
      </c>
      <c r="U55" s="269"/>
      <c r="V55" s="269"/>
      <c r="W55" s="270"/>
      <c r="X55" s="173"/>
      <c r="Y55" s="173"/>
      <c r="Z55" s="173"/>
      <c r="AA55" s="229"/>
    </row>
    <row r="56" spans="1:27" ht="12.6" customHeight="1" x14ac:dyDescent="0.2">
      <c r="A56" s="165"/>
      <c r="B56" s="218"/>
      <c r="C56" s="219"/>
      <c r="D56" s="563"/>
      <c r="E56" s="564"/>
      <c r="F56" s="564"/>
      <c r="G56" s="565"/>
      <c r="H56" s="125"/>
      <c r="I56" s="313"/>
      <c r="J56" s="221"/>
      <c r="K56" s="222"/>
      <c r="L56" s="47"/>
      <c r="M56" s="47"/>
      <c r="N56" s="47"/>
      <c r="O56" s="303"/>
      <c r="P56" s="224">
        <v>0</v>
      </c>
      <c r="Q56" s="275"/>
      <c r="R56" s="269"/>
      <c r="S56" s="269"/>
      <c r="T56" s="269" t="s">
        <v>335</v>
      </c>
      <c r="U56" s="269"/>
      <c r="V56" s="269"/>
      <c r="W56" s="270"/>
      <c r="X56" s="173"/>
      <c r="Y56" s="173"/>
      <c r="Z56" s="173"/>
      <c r="AA56" s="229"/>
    </row>
    <row r="57" spans="1:27" ht="8.1" customHeight="1" x14ac:dyDescent="0.2">
      <c r="A57" s="165"/>
      <c r="B57" s="218"/>
      <c r="C57" s="238"/>
      <c r="D57" s="339"/>
      <c r="E57" s="131"/>
      <c r="F57" s="131"/>
      <c r="G57" s="131"/>
      <c r="H57" s="131"/>
      <c r="I57" s="131"/>
      <c r="J57" s="131"/>
      <c r="K57" s="133"/>
      <c r="L57" s="125"/>
      <c r="M57" s="125"/>
      <c r="N57" s="125"/>
      <c r="O57" s="193"/>
      <c r="P57" s="340"/>
      <c r="Q57" s="341"/>
      <c r="R57" s="269"/>
      <c r="S57" s="269"/>
      <c r="T57" s="269"/>
      <c r="U57" s="269"/>
      <c r="V57" s="269"/>
      <c r="W57" s="270"/>
      <c r="X57" s="173"/>
      <c r="Y57" s="173"/>
      <c r="Z57" s="173"/>
      <c r="AA57" s="246"/>
    </row>
    <row r="58" spans="1:27" ht="12.75" customHeight="1" x14ac:dyDescent="0.2">
      <c r="A58" s="247"/>
      <c r="B58" s="248"/>
      <c r="C58" s="557" t="s">
        <v>336</v>
      </c>
      <c r="D58" s="558"/>
      <c r="E58" s="558"/>
      <c r="F58" s="558"/>
      <c r="G58" s="558"/>
      <c r="H58" s="249"/>
      <c r="I58" s="249"/>
      <c r="J58" s="342"/>
      <c r="K58" s="342"/>
      <c r="L58" s="343"/>
      <c r="M58" s="343"/>
      <c r="N58" s="343"/>
      <c r="O58" s="343"/>
      <c r="P58" s="344">
        <v>0</v>
      </c>
      <c r="Q58" s="334"/>
      <c r="R58" s="345"/>
      <c r="S58" s="345"/>
      <c r="T58" s="345"/>
      <c r="U58" s="345"/>
      <c r="V58" s="345"/>
      <c r="W58" s="260"/>
      <c r="X58" s="173"/>
      <c r="Y58" s="173"/>
      <c r="Z58" s="173"/>
      <c r="AA58" s="296"/>
    </row>
    <row r="59" spans="1:27" ht="29.25" customHeight="1" x14ac:dyDescent="0.2">
      <c r="A59" s="346"/>
      <c r="B59" s="347"/>
      <c r="C59" s="206">
        <v>7</v>
      </c>
      <c r="D59" s="262" t="s">
        <v>351</v>
      </c>
      <c r="E59" s="119"/>
      <c r="F59" s="119"/>
      <c r="G59" s="119"/>
      <c r="H59" s="348"/>
      <c r="I59" s="348"/>
      <c r="J59" s="348"/>
      <c r="K59" s="349"/>
      <c r="L59" s="125"/>
      <c r="M59" s="125"/>
      <c r="N59" s="125"/>
      <c r="O59" s="303"/>
      <c r="P59" s="212" t="s">
        <v>333</v>
      </c>
      <c r="Q59" s="264"/>
      <c r="R59" s="269"/>
      <c r="S59" s="269"/>
      <c r="T59" s="269"/>
      <c r="U59" s="269"/>
      <c r="V59" s="269"/>
      <c r="W59" s="270"/>
      <c r="X59" s="173"/>
      <c r="Y59" s="173"/>
      <c r="Z59" s="173"/>
      <c r="AA59" s="217" t="s">
        <v>334</v>
      </c>
    </row>
    <row r="60" spans="1:27" ht="12.6" customHeight="1" x14ac:dyDescent="0.2">
      <c r="A60" s="346"/>
      <c r="B60" s="347"/>
      <c r="C60" s="219"/>
      <c r="D60" s="539"/>
      <c r="E60" s="540"/>
      <c r="F60" s="540"/>
      <c r="G60" s="540"/>
      <c r="H60" s="585"/>
      <c r="I60" s="585"/>
      <c r="J60" s="541"/>
      <c r="K60" s="129"/>
      <c r="L60" s="125"/>
      <c r="M60" s="125"/>
      <c r="N60" s="125"/>
      <c r="O60" s="303"/>
      <c r="P60" s="224">
        <v>0</v>
      </c>
      <c r="Q60" s="275"/>
      <c r="R60" s="269"/>
      <c r="S60" s="269"/>
      <c r="T60" s="269"/>
      <c r="U60" s="269"/>
      <c r="V60" s="269"/>
      <c r="W60" s="270"/>
      <c r="X60" s="173"/>
      <c r="Y60" s="173"/>
      <c r="Z60" s="173"/>
      <c r="AA60" s="229"/>
    </row>
    <row r="61" spans="1:27" ht="12.6" customHeight="1" x14ac:dyDescent="0.2">
      <c r="A61" s="346"/>
      <c r="B61" s="347"/>
      <c r="C61" s="219"/>
      <c r="D61" s="539"/>
      <c r="E61" s="540"/>
      <c r="F61" s="540"/>
      <c r="G61" s="540"/>
      <c r="H61" s="585"/>
      <c r="I61" s="585"/>
      <c r="J61" s="541"/>
      <c r="K61" s="129"/>
      <c r="L61" s="125"/>
      <c r="M61" s="125"/>
      <c r="N61" s="125"/>
      <c r="O61" s="303"/>
      <c r="P61" s="224">
        <v>0</v>
      </c>
      <c r="Q61" s="275"/>
      <c r="R61" s="269"/>
      <c r="S61" s="269"/>
      <c r="T61" s="269"/>
      <c r="U61" s="269"/>
      <c r="V61" s="269"/>
      <c r="W61" s="270"/>
      <c r="X61" s="173"/>
      <c r="Y61" s="173"/>
      <c r="Z61" s="173"/>
      <c r="AA61" s="229"/>
    </row>
    <row r="62" spans="1:27" ht="12.6" customHeight="1" x14ac:dyDescent="0.2">
      <c r="A62" s="346"/>
      <c r="B62" s="347"/>
      <c r="C62" s="219"/>
      <c r="D62" s="539"/>
      <c r="E62" s="540"/>
      <c r="F62" s="540"/>
      <c r="G62" s="540"/>
      <c r="H62" s="585"/>
      <c r="I62" s="585"/>
      <c r="J62" s="541"/>
      <c r="K62" s="129"/>
      <c r="L62" s="125"/>
      <c r="M62" s="125"/>
      <c r="N62" s="125"/>
      <c r="O62" s="303"/>
      <c r="P62" s="224">
        <v>0</v>
      </c>
      <c r="Q62" s="275"/>
      <c r="R62" s="269"/>
      <c r="S62" s="269"/>
      <c r="T62" s="269" t="s">
        <v>352</v>
      </c>
      <c r="U62" s="269"/>
      <c r="V62" s="269"/>
      <c r="W62" s="270"/>
      <c r="X62" s="173"/>
      <c r="Y62" s="173"/>
      <c r="Z62" s="173"/>
      <c r="AA62" s="229"/>
    </row>
    <row r="63" spans="1:27" ht="12.6" customHeight="1" x14ac:dyDescent="0.2">
      <c r="A63" s="346"/>
      <c r="B63" s="347"/>
      <c r="C63" s="219"/>
      <c r="D63" s="539"/>
      <c r="E63" s="540"/>
      <c r="F63" s="540"/>
      <c r="G63" s="540"/>
      <c r="H63" s="585"/>
      <c r="I63" s="585"/>
      <c r="J63" s="541"/>
      <c r="K63" s="129"/>
      <c r="L63" s="125"/>
      <c r="M63" s="125"/>
      <c r="N63" s="125"/>
      <c r="O63" s="303"/>
      <c r="P63" s="224">
        <v>0</v>
      </c>
      <c r="Q63" s="275"/>
      <c r="R63" s="269"/>
      <c r="S63" s="269"/>
      <c r="T63" s="269" t="s">
        <v>335</v>
      </c>
      <c r="U63" s="269"/>
      <c r="V63" s="269"/>
      <c r="W63" s="270"/>
      <c r="X63" s="173"/>
      <c r="Y63" s="173"/>
      <c r="Z63" s="173"/>
      <c r="AA63" s="229"/>
    </row>
    <row r="64" spans="1:27" ht="9.9499999999999993" customHeight="1" x14ac:dyDescent="0.2">
      <c r="A64" s="165"/>
      <c r="B64" s="218"/>
      <c r="C64" s="238"/>
      <c r="D64" s="588"/>
      <c r="E64" s="588"/>
      <c r="F64" s="588"/>
      <c r="G64" s="131"/>
      <c r="H64" s="131"/>
      <c r="I64" s="131"/>
      <c r="J64" s="131"/>
      <c r="K64" s="133"/>
      <c r="L64" s="125"/>
      <c r="M64" s="125"/>
      <c r="N64" s="125"/>
      <c r="O64" s="193"/>
      <c r="P64" s="350"/>
      <c r="Q64" s="351"/>
      <c r="R64" s="269"/>
      <c r="S64" s="269"/>
      <c r="T64" s="269"/>
      <c r="U64" s="269"/>
      <c r="V64" s="269"/>
      <c r="W64" s="270"/>
      <c r="X64" s="173"/>
      <c r="Y64" s="173"/>
      <c r="Z64" s="173"/>
      <c r="AA64" s="246"/>
    </row>
    <row r="65" spans="1:27" ht="12.75" customHeight="1" x14ac:dyDescent="0.2">
      <c r="A65" s="247"/>
      <c r="B65" s="248"/>
      <c r="C65" s="557" t="s">
        <v>336</v>
      </c>
      <c r="D65" s="558"/>
      <c r="E65" s="558"/>
      <c r="F65" s="558"/>
      <c r="G65" s="558"/>
      <c r="H65" s="249"/>
      <c r="I65" s="249"/>
      <c r="J65" s="342"/>
      <c r="K65" s="342"/>
      <c r="L65" s="343"/>
      <c r="M65" s="343"/>
      <c r="N65" s="343"/>
      <c r="O65" s="343"/>
      <c r="P65" s="344">
        <v>0</v>
      </c>
      <c r="Q65" s="334"/>
      <c r="R65" s="345"/>
      <c r="S65" s="345"/>
      <c r="T65" s="345"/>
      <c r="U65" s="345"/>
      <c r="V65" s="345"/>
      <c r="W65" s="260"/>
      <c r="X65" s="173"/>
      <c r="Y65" s="173"/>
      <c r="Z65" s="173"/>
      <c r="AA65" s="296"/>
    </row>
    <row r="66" spans="1:27" ht="30" customHeight="1" x14ac:dyDescent="0.2">
      <c r="A66" s="165"/>
      <c r="B66" s="218"/>
      <c r="C66" s="206">
        <v>8</v>
      </c>
      <c r="D66" s="262" t="s">
        <v>353</v>
      </c>
      <c r="E66" s="119"/>
      <c r="F66" s="119"/>
      <c r="G66" s="119"/>
      <c r="H66" s="119"/>
      <c r="I66" s="119"/>
      <c r="J66" s="119"/>
      <c r="K66" s="349"/>
      <c r="L66" s="125"/>
      <c r="M66" s="125"/>
      <c r="N66" s="125"/>
      <c r="O66" s="303"/>
      <c r="P66" s="212" t="s">
        <v>333</v>
      </c>
      <c r="Q66" s="264"/>
      <c r="R66" s="269"/>
      <c r="S66" s="269"/>
      <c r="T66" s="269"/>
      <c r="U66" s="269"/>
      <c r="V66" s="269"/>
      <c r="W66" s="270"/>
      <c r="X66" s="173"/>
      <c r="Y66" s="173"/>
      <c r="Z66" s="173"/>
      <c r="AA66" s="217" t="s">
        <v>334</v>
      </c>
    </row>
    <row r="67" spans="1:27" ht="12.6" customHeight="1" x14ac:dyDescent="0.2">
      <c r="A67" s="165"/>
      <c r="B67" s="218"/>
      <c r="C67" s="219"/>
      <c r="D67" s="586"/>
      <c r="E67" s="587"/>
      <c r="F67" s="587"/>
      <c r="G67" s="587"/>
      <c r="H67" s="587"/>
      <c r="I67" s="587"/>
      <c r="J67" s="587"/>
      <c r="K67" s="129"/>
      <c r="L67" s="125"/>
      <c r="M67" s="125"/>
      <c r="N67" s="125"/>
      <c r="O67" s="303"/>
      <c r="P67" s="224">
        <v>0</v>
      </c>
      <c r="Q67" s="275"/>
      <c r="R67" s="269"/>
      <c r="S67" s="269"/>
      <c r="T67" s="269"/>
      <c r="U67" s="269"/>
      <c r="V67" s="269"/>
      <c r="W67" s="270"/>
      <c r="X67" s="173"/>
      <c r="Y67" s="173"/>
      <c r="Z67" s="173"/>
      <c r="AA67" s="229"/>
    </row>
    <row r="68" spans="1:27" ht="12.6" customHeight="1" x14ac:dyDescent="0.2">
      <c r="A68" s="165"/>
      <c r="B68" s="218"/>
      <c r="C68" s="219"/>
      <c r="D68" s="586"/>
      <c r="E68" s="587"/>
      <c r="F68" s="587"/>
      <c r="G68" s="587"/>
      <c r="H68" s="587"/>
      <c r="I68" s="587"/>
      <c r="J68" s="587"/>
      <c r="K68" s="129"/>
      <c r="L68" s="125"/>
      <c r="M68" s="125"/>
      <c r="N68" s="125"/>
      <c r="O68" s="303"/>
      <c r="P68" s="224">
        <v>0</v>
      </c>
      <c r="Q68" s="275"/>
      <c r="R68" s="269"/>
      <c r="S68" s="269"/>
      <c r="T68" s="269"/>
      <c r="U68" s="269"/>
      <c r="V68" s="269"/>
      <c r="W68" s="270"/>
      <c r="X68" s="173"/>
      <c r="Y68" s="173"/>
      <c r="Z68" s="173"/>
      <c r="AA68" s="229"/>
    </row>
    <row r="69" spans="1:27" ht="12.6" customHeight="1" x14ac:dyDescent="0.2">
      <c r="A69" s="165"/>
      <c r="B69" s="218"/>
      <c r="C69" s="219"/>
      <c r="D69" s="586"/>
      <c r="E69" s="587"/>
      <c r="F69" s="587"/>
      <c r="G69" s="587"/>
      <c r="H69" s="587"/>
      <c r="I69" s="587"/>
      <c r="J69" s="587"/>
      <c r="K69" s="129"/>
      <c r="L69" s="125"/>
      <c r="M69" s="125"/>
      <c r="N69" s="125"/>
      <c r="O69" s="303"/>
      <c r="P69" s="224">
        <v>0</v>
      </c>
      <c r="Q69" s="275"/>
      <c r="R69" s="269"/>
      <c r="S69" s="269"/>
      <c r="T69" s="269"/>
      <c r="U69" s="269"/>
      <c r="V69" s="269"/>
      <c r="W69" s="270"/>
      <c r="X69" s="173"/>
      <c r="Y69" s="173"/>
      <c r="Z69" s="173"/>
      <c r="AA69" s="229"/>
    </row>
    <row r="70" spans="1:27" ht="12.6" customHeight="1" x14ac:dyDescent="0.2">
      <c r="A70" s="165"/>
      <c r="B70" s="218"/>
      <c r="C70" s="219"/>
      <c r="D70" s="586"/>
      <c r="E70" s="587"/>
      <c r="F70" s="587"/>
      <c r="G70" s="587"/>
      <c r="H70" s="587"/>
      <c r="I70" s="587"/>
      <c r="J70" s="587"/>
      <c r="K70" s="129"/>
      <c r="L70" s="125"/>
      <c r="M70" s="125"/>
      <c r="N70" s="125"/>
      <c r="O70" s="303"/>
      <c r="P70" s="224">
        <v>0</v>
      </c>
      <c r="Q70" s="275"/>
      <c r="R70" s="269"/>
      <c r="S70" s="269"/>
      <c r="T70" s="269"/>
      <c r="U70" s="269"/>
      <c r="V70" s="269"/>
      <c r="W70" s="270"/>
      <c r="X70" s="173"/>
      <c r="Y70" s="173"/>
      <c r="Z70" s="173"/>
      <c r="AA70" s="229"/>
    </row>
    <row r="71" spans="1:27" ht="12.75" customHeight="1" x14ac:dyDescent="0.2">
      <c r="A71" s="165"/>
      <c r="B71" s="218"/>
      <c r="C71" s="238"/>
      <c r="D71" s="131"/>
      <c r="E71" s="131"/>
      <c r="F71" s="131"/>
      <c r="G71" s="131"/>
      <c r="H71" s="131"/>
      <c r="I71" s="131"/>
      <c r="J71" s="131"/>
      <c r="K71" s="133"/>
      <c r="L71" s="125"/>
      <c r="M71" s="125"/>
      <c r="N71" s="125"/>
      <c r="O71" s="193"/>
      <c r="P71" s="352"/>
      <c r="Q71" s="201"/>
      <c r="R71" s="269"/>
      <c r="S71" s="269"/>
      <c r="T71" s="269"/>
      <c r="U71" s="269"/>
      <c r="V71" s="269"/>
      <c r="W71" s="270"/>
      <c r="X71" s="173"/>
      <c r="Y71" s="173"/>
      <c r="Z71" s="173"/>
      <c r="AA71" s="246"/>
    </row>
    <row r="72" spans="1:27" ht="12.75" customHeight="1" x14ac:dyDescent="0.2">
      <c r="A72" s="247"/>
      <c r="B72" s="248"/>
      <c r="C72" s="557" t="s">
        <v>336</v>
      </c>
      <c r="D72" s="558"/>
      <c r="E72" s="558"/>
      <c r="F72" s="558"/>
      <c r="G72" s="558"/>
      <c r="H72" s="249"/>
      <c r="I72" s="249"/>
      <c r="J72" s="342"/>
      <c r="K72" s="342"/>
      <c r="L72" s="343"/>
      <c r="M72" s="343"/>
      <c r="N72" s="343"/>
      <c r="O72" s="343"/>
      <c r="P72" s="344">
        <v>0</v>
      </c>
      <c r="Q72" s="334"/>
      <c r="R72" s="345"/>
      <c r="S72" s="345"/>
      <c r="T72" s="345"/>
      <c r="U72" s="345"/>
      <c r="V72" s="345"/>
      <c r="W72" s="260"/>
      <c r="X72" s="173"/>
      <c r="Y72" s="173"/>
      <c r="Z72" s="173"/>
      <c r="AA72" s="296"/>
    </row>
    <row r="73" spans="1:27" ht="30" customHeight="1" x14ac:dyDescent="0.2">
      <c r="A73" s="165"/>
      <c r="B73" s="218"/>
      <c r="C73" s="206">
        <v>9</v>
      </c>
      <c r="D73" s="353" t="s">
        <v>354</v>
      </c>
      <c r="E73" s="122"/>
      <c r="F73" s="122"/>
      <c r="G73" s="122"/>
      <c r="H73" s="348"/>
      <c r="I73" s="354"/>
      <c r="J73" s="355"/>
      <c r="K73" s="349"/>
      <c r="L73" s="125"/>
      <c r="M73" s="125"/>
      <c r="N73" s="125"/>
      <c r="O73" s="303"/>
      <c r="P73" s="212" t="s">
        <v>333</v>
      </c>
      <c r="Q73" s="264"/>
      <c r="R73" s="269"/>
      <c r="S73" s="269"/>
      <c r="T73" s="269"/>
      <c r="U73" s="269"/>
      <c r="V73" s="269"/>
      <c r="W73" s="270"/>
      <c r="X73" s="173"/>
      <c r="Y73" s="173"/>
      <c r="Z73" s="173"/>
      <c r="AA73" s="217" t="s">
        <v>334</v>
      </c>
    </row>
    <row r="74" spans="1:27" s="366" customFormat="1" ht="12.6" customHeight="1" x14ac:dyDescent="0.2">
      <c r="A74" s="356"/>
      <c r="B74" s="357"/>
      <c r="C74" s="358"/>
      <c r="D74" s="586"/>
      <c r="E74" s="587"/>
      <c r="F74" s="587"/>
      <c r="G74" s="587"/>
      <c r="H74" s="587"/>
      <c r="I74" s="587"/>
      <c r="J74" s="587"/>
      <c r="K74" s="359"/>
      <c r="L74" s="328"/>
      <c r="M74" s="328"/>
      <c r="N74" s="328"/>
      <c r="O74" s="360"/>
      <c r="P74" s="361">
        <v>0</v>
      </c>
      <c r="Q74" s="362"/>
      <c r="R74" s="363"/>
      <c r="S74" s="363"/>
      <c r="T74" s="363"/>
      <c r="U74" s="363"/>
      <c r="V74" s="363"/>
      <c r="W74" s="364"/>
      <c r="X74" s="365"/>
      <c r="Y74" s="365"/>
      <c r="Z74" s="365"/>
      <c r="AA74" s="229"/>
    </row>
    <row r="75" spans="1:27" s="366" customFormat="1" ht="12.6" customHeight="1" x14ac:dyDescent="0.2">
      <c r="A75" s="356"/>
      <c r="B75" s="357"/>
      <c r="C75" s="358"/>
      <c r="D75" s="586"/>
      <c r="E75" s="587"/>
      <c r="F75" s="587"/>
      <c r="G75" s="587"/>
      <c r="H75" s="587"/>
      <c r="I75" s="587"/>
      <c r="J75" s="587"/>
      <c r="K75" s="359"/>
      <c r="L75" s="328"/>
      <c r="M75" s="328"/>
      <c r="N75" s="328"/>
      <c r="O75" s="360"/>
      <c r="P75" s="361">
        <v>0</v>
      </c>
      <c r="Q75" s="362"/>
      <c r="R75" s="363"/>
      <c r="S75" s="363"/>
      <c r="T75" s="363"/>
      <c r="U75" s="363"/>
      <c r="V75" s="363"/>
      <c r="W75" s="364"/>
      <c r="X75" s="365"/>
      <c r="Y75" s="365"/>
      <c r="Z75" s="365"/>
      <c r="AA75" s="229"/>
    </row>
    <row r="76" spans="1:27" s="366" customFormat="1" ht="12.6" customHeight="1" x14ac:dyDescent="0.2">
      <c r="A76" s="356"/>
      <c r="B76" s="357"/>
      <c r="C76" s="358"/>
      <c r="D76" s="586"/>
      <c r="E76" s="587"/>
      <c r="F76" s="587"/>
      <c r="G76" s="587"/>
      <c r="H76" s="587"/>
      <c r="I76" s="587"/>
      <c r="J76" s="587"/>
      <c r="K76" s="359"/>
      <c r="L76" s="328"/>
      <c r="M76" s="328"/>
      <c r="N76" s="328"/>
      <c r="O76" s="360"/>
      <c r="P76" s="361">
        <v>0</v>
      </c>
      <c r="Q76" s="362"/>
      <c r="R76" s="363"/>
      <c r="S76" s="363"/>
      <c r="T76" s="363"/>
      <c r="U76" s="363"/>
      <c r="V76" s="363"/>
      <c r="W76" s="364"/>
      <c r="X76" s="365"/>
      <c r="Y76" s="365"/>
      <c r="Z76" s="365"/>
      <c r="AA76" s="229"/>
    </row>
    <row r="77" spans="1:27" s="366" customFormat="1" ht="12.6" customHeight="1" x14ac:dyDescent="0.2">
      <c r="A77" s="356"/>
      <c r="B77" s="357"/>
      <c r="C77" s="358"/>
      <c r="D77" s="586"/>
      <c r="E77" s="587"/>
      <c r="F77" s="587"/>
      <c r="G77" s="587"/>
      <c r="H77" s="587"/>
      <c r="I77" s="587"/>
      <c r="J77" s="587"/>
      <c r="K77" s="359"/>
      <c r="L77" s="328"/>
      <c r="M77" s="328"/>
      <c r="N77" s="328"/>
      <c r="O77" s="360"/>
      <c r="P77" s="361">
        <v>0</v>
      </c>
      <c r="Q77" s="362"/>
      <c r="R77" s="363"/>
      <c r="S77" s="363"/>
      <c r="T77" s="363"/>
      <c r="U77" s="363"/>
      <c r="V77" s="363"/>
      <c r="W77" s="364"/>
      <c r="X77" s="365"/>
      <c r="Y77" s="365"/>
      <c r="Z77" s="365"/>
      <c r="AA77" s="229"/>
    </row>
    <row r="78" spans="1:27" ht="12.75" customHeight="1" x14ac:dyDescent="0.2">
      <c r="A78" s="165"/>
      <c r="B78" s="218"/>
      <c r="C78" s="238"/>
      <c r="D78" s="131"/>
      <c r="E78" s="131"/>
      <c r="F78" s="131"/>
      <c r="G78" s="131"/>
      <c r="H78" s="131"/>
      <c r="I78" s="367"/>
      <c r="J78" s="367"/>
      <c r="K78" s="133"/>
      <c r="L78" s="125"/>
      <c r="M78" s="125"/>
      <c r="N78" s="125"/>
      <c r="O78" s="193"/>
      <c r="P78" s="352"/>
      <c r="Q78" s="201"/>
      <c r="R78" s="269"/>
      <c r="S78" s="269"/>
      <c r="T78" s="269"/>
      <c r="U78" s="269"/>
      <c r="V78" s="269"/>
      <c r="W78" s="270"/>
      <c r="X78" s="173"/>
      <c r="Y78" s="173"/>
      <c r="Z78" s="173"/>
      <c r="AA78" s="246"/>
    </row>
    <row r="79" spans="1:27" ht="12.75" customHeight="1" x14ac:dyDescent="0.2">
      <c r="A79" s="247"/>
      <c r="B79" s="248"/>
      <c r="C79" s="557" t="s">
        <v>336</v>
      </c>
      <c r="D79" s="558"/>
      <c r="E79" s="558"/>
      <c r="F79" s="558"/>
      <c r="G79" s="558"/>
      <c r="H79" s="249"/>
      <c r="I79" s="249"/>
      <c r="J79" s="342"/>
      <c r="K79" s="342"/>
      <c r="L79" s="343"/>
      <c r="M79" s="343"/>
      <c r="N79" s="343"/>
      <c r="O79" s="343"/>
      <c r="P79" s="344">
        <v>0</v>
      </c>
      <c r="Q79" s="334"/>
      <c r="R79" s="345"/>
      <c r="S79" s="345"/>
      <c r="T79" s="345"/>
      <c r="U79" s="345"/>
      <c r="V79" s="345"/>
      <c r="W79" s="260"/>
      <c r="X79" s="173"/>
      <c r="Y79" s="173"/>
      <c r="Z79" s="173"/>
      <c r="AA79" s="296"/>
    </row>
    <row r="80" spans="1:27" ht="15.75" customHeight="1" x14ac:dyDescent="0.2">
      <c r="A80" s="247"/>
      <c r="B80" s="248"/>
      <c r="C80" s="368"/>
      <c r="D80" s="369"/>
      <c r="E80" s="369"/>
      <c r="F80" s="369"/>
      <c r="G80" s="369"/>
      <c r="H80" s="370"/>
      <c r="I80" s="370" t="s">
        <v>355</v>
      </c>
      <c r="J80" s="371"/>
      <c r="K80" s="372"/>
      <c r="L80" s="373"/>
      <c r="M80" s="373"/>
      <c r="N80" s="373"/>
      <c r="O80" s="374"/>
      <c r="P80" s="375"/>
      <c r="Q80" s="376"/>
      <c r="R80" s="234"/>
      <c r="S80" s="234"/>
      <c r="T80" s="234"/>
      <c r="U80" s="234"/>
      <c r="V80" s="234"/>
      <c r="W80" s="377"/>
      <c r="X80" s="173"/>
      <c r="Y80" s="173"/>
      <c r="Z80" s="173"/>
      <c r="AA80" s="217" t="s">
        <v>334</v>
      </c>
    </row>
    <row r="81" spans="1:27" x14ac:dyDescent="0.2">
      <c r="A81" s="165"/>
      <c r="B81" s="218"/>
      <c r="C81" s="378">
        <v>10</v>
      </c>
      <c r="D81" s="327" t="s">
        <v>356</v>
      </c>
      <c r="E81" s="327"/>
      <c r="F81" s="327"/>
      <c r="G81" s="328"/>
      <c r="H81" s="379"/>
      <c r="I81" s="590"/>
      <c r="J81" s="591"/>
      <c r="K81" s="129"/>
      <c r="L81" s="125"/>
      <c r="M81" s="125"/>
      <c r="N81" s="125"/>
      <c r="O81" s="303"/>
      <c r="P81" s="380"/>
      <c r="Q81" s="376"/>
      <c r="R81" s="345"/>
      <c r="S81" s="345"/>
      <c r="T81" s="345"/>
      <c r="U81" s="345"/>
      <c r="V81" s="345"/>
      <c r="W81" s="270"/>
      <c r="X81" s="173"/>
      <c r="Y81" s="173"/>
      <c r="Z81" s="173"/>
      <c r="AA81" s="229"/>
    </row>
    <row r="82" spans="1:27" ht="9" customHeight="1" x14ac:dyDescent="0.2">
      <c r="A82" s="165"/>
      <c r="B82" s="218"/>
      <c r="C82" s="381"/>
      <c r="D82" s="125"/>
      <c r="E82" s="125"/>
      <c r="F82" s="125"/>
      <c r="G82" s="125"/>
      <c r="H82" s="125"/>
      <c r="I82" s="382"/>
      <c r="J82" s="382"/>
      <c r="K82" s="129"/>
      <c r="L82" s="125"/>
      <c r="M82" s="125"/>
      <c r="N82" s="125"/>
      <c r="O82" s="303"/>
      <c r="P82" s="383"/>
      <c r="Q82" s="376"/>
      <c r="R82" s="269"/>
      <c r="S82" s="269"/>
      <c r="T82" s="269"/>
      <c r="U82" s="269"/>
      <c r="V82" s="269"/>
      <c r="W82" s="270"/>
      <c r="X82" s="173"/>
      <c r="Y82" s="173"/>
      <c r="Z82" s="173"/>
      <c r="AA82" s="246"/>
    </row>
    <row r="83" spans="1:27" ht="12.75" customHeight="1" x14ac:dyDescent="0.2">
      <c r="A83" s="165"/>
      <c r="B83" s="218"/>
      <c r="C83" s="384"/>
      <c r="D83" s="385"/>
      <c r="E83" s="385"/>
      <c r="F83" s="385"/>
      <c r="G83" s="385"/>
      <c r="H83" s="385"/>
      <c r="I83" s="386"/>
      <c r="J83" s="386"/>
      <c r="K83" s="385"/>
      <c r="L83" s="385"/>
      <c r="M83" s="385"/>
      <c r="N83" s="385"/>
      <c r="O83" s="303"/>
      <c r="P83" s="385"/>
      <c r="Q83" s="376"/>
      <c r="R83" s="387"/>
      <c r="S83" s="387"/>
      <c r="T83" s="387"/>
      <c r="U83" s="387"/>
      <c r="V83" s="387"/>
      <c r="W83" s="270"/>
      <c r="X83" s="173"/>
      <c r="Y83" s="173"/>
      <c r="Z83" s="173"/>
      <c r="AA83" s="296"/>
    </row>
    <row r="84" spans="1:27" ht="8.25" customHeight="1" x14ac:dyDescent="0.2">
      <c r="A84" s="165"/>
      <c r="B84" s="218"/>
      <c r="C84" s="381"/>
      <c r="D84" s="125"/>
      <c r="E84" s="125"/>
      <c r="F84" s="125"/>
      <c r="G84" s="125"/>
      <c r="H84" s="125"/>
      <c r="I84" s="382"/>
      <c r="J84" s="382"/>
      <c r="K84" s="129"/>
      <c r="L84" s="125"/>
      <c r="M84" s="125"/>
      <c r="N84" s="125"/>
      <c r="O84" s="303"/>
      <c r="P84" s="388"/>
      <c r="Q84" s="376"/>
      <c r="R84" s="269"/>
      <c r="S84" s="269"/>
      <c r="T84" s="269"/>
      <c r="U84" s="269"/>
      <c r="V84" s="269"/>
      <c r="W84" s="270"/>
      <c r="X84" s="173"/>
      <c r="Y84" s="173"/>
      <c r="Z84" s="173"/>
      <c r="AA84" s="246"/>
    </row>
    <row r="85" spans="1:27" ht="28.5" customHeight="1" x14ac:dyDescent="0.2">
      <c r="A85" s="165"/>
      <c r="B85" s="218"/>
      <c r="C85" s="389">
        <v>11</v>
      </c>
      <c r="D85" s="592" t="s">
        <v>357</v>
      </c>
      <c r="E85" s="592"/>
      <c r="F85" s="592"/>
      <c r="G85" s="592"/>
      <c r="H85" s="592"/>
      <c r="I85" s="592"/>
      <c r="J85" s="592"/>
      <c r="K85" s="593"/>
      <c r="L85" s="390"/>
      <c r="M85" s="390"/>
      <c r="N85" s="390"/>
      <c r="O85" s="391"/>
      <c r="P85" s="312" t="s">
        <v>333</v>
      </c>
      <c r="Q85" s="264"/>
      <c r="R85" s="269"/>
      <c r="S85" s="269"/>
      <c r="T85" s="269"/>
      <c r="U85" s="269"/>
      <c r="V85" s="269"/>
      <c r="W85" s="270"/>
      <c r="X85" s="173"/>
      <c r="Y85" s="173"/>
      <c r="Z85" s="173"/>
      <c r="AA85" s="217" t="s">
        <v>334</v>
      </c>
    </row>
    <row r="86" spans="1:27" ht="12.6" customHeight="1" x14ac:dyDescent="0.2">
      <c r="A86" s="165"/>
      <c r="B86" s="218"/>
      <c r="C86" s="219"/>
      <c r="D86" s="586"/>
      <c r="E86" s="586"/>
      <c r="F86" s="586"/>
      <c r="G86" s="586"/>
      <c r="H86" s="587"/>
      <c r="I86" s="587"/>
      <c r="J86" s="587"/>
      <c r="K86" s="359"/>
      <c r="L86" s="328"/>
      <c r="M86" s="328"/>
      <c r="N86" s="328"/>
      <c r="O86" s="360"/>
      <c r="P86" s="224">
        <v>0</v>
      </c>
      <c r="Q86" s="275"/>
      <c r="R86" s="269"/>
      <c r="S86" s="269"/>
      <c r="T86" s="269" t="s">
        <v>335</v>
      </c>
      <c r="U86" s="269"/>
      <c r="V86" s="269"/>
      <c r="W86" s="270"/>
      <c r="X86" s="173"/>
      <c r="Y86" s="173"/>
      <c r="Z86" s="173"/>
      <c r="AA86" s="229"/>
    </row>
    <row r="87" spans="1:27" ht="12.6" customHeight="1" x14ac:dyDescent="0.2">
      <c r="A87" s="165"/>
      <c r="B87" s="218"/>
      <c r="C87" s="219"/>
      <c r="D87" s="586"/>
      <c r="E87" s="586"/>
      <c r="F87" s="586"/>
      <c r="G87" s="586"/>
      <c r="H87" s="587"/>
      <c r="I87" s="587"/>
      <c r="J87" s="587"/>
      <c r="K87" s="359"/>
      <c r="L87" s="328"/>
      <c r="M87" s="328"/>
      <c r="N87" s="328"/>
      <c r="O87" s="360"/>
      <c r="P87" s="224">
        <v>0</v>
      </c>
      <c r="Q87" s="275"/>
      <c r="R87" s="269"/>
      <c r="S87" s="269"/>
      <c r="T87" s="269" t="s">
        <v>335</v>
      </c>
      <c r="U87" s="269"/>
      <c r="V87" s="269"/>
      <c r="W87" s="270"/>
      <c r="X87" s="173"/>
      <c r="Y87" s="173"/>
      <c r="Z87" s="173"/>
      <c r="AA87" s="229"/>
    </row>
    <row r="88" spans="1:27" ht="12.75" customHeight="1" x14ac:dyDescent="0.2">
      <c r="A88" s="392"/>
      <c r="B88" s="218"/>
      <c r="C88" s="393"/>
      <c r="D88" s="314"/>
      <c r="E88" s="314"/>
      <c r="F88" s="314"/>
      <c r="G88" s="288"/>
      <c r="H88" s="288"/>
      <c r="I88" s="288"/>
      <c r="J88" s="288"/>
      <c r="K88" s="241"/>
      <c r="L88" s="47"/>
      <c r="M88" s="47"/>
      <c r="N88" s="47"/>
      <c r="O88" s="193"/>
      <c r="P88" s="394"/>
      <c r="Q88" s="395"/>
      <c r="R88" s="269"/>
      <c r="S88" s="269"/>
      <c r="T88" s="269"/>
      <c r="U88" s="269"/>
      <c r="V88" s="269"/>
      <c r="W88" s="270"/>
      <c r="X88" s="173"/>
      <c r="Y88" s="173"/>
      <c r="Z88" s="173"/>
      <c r="AA88" s="326"/>
    </row>
    <row r="89" spans="1:27" ht="16.5" customHeight="1" x14ac:dyDescent="0.2">
      <c r="A89" s="247"/>
      <c r="B89" s="248"/>
      <c r="C89" s="583" t="s">
        <v>336</v>
      </c>
      <c r="D89" s="584"/>
      <c r="E89" s="584"/>
      <c r="F89" s="584"/>
      <c r="G89" s="584"/>
      <c r="H89" s="331"/>
      <c r="I89" s="331"/>
      <c r="J89" s="332"/>
      <c r="K89" s="332"/>
      <c r="L89" s="396"/>
      <c r="M89" s="396"/>
      <c r="N89" s="396"/>
      <c r="O89" s="396"/>
      <c r="P89" s="333">
        <v>0</v>
      </c>
      <c r="Q89" s="397"/>
      <c r="R89" s="398"/>
      <c r="S89" s="398"/>
      <c r="T89" s="398"/>
      <c r="U89" s="398"/>
      <c r="V89" s="399"/>
      <c r="W89" s="260"/>
      <c r="X89" s="173"/>
      <c r="Y89" s="173"/>
      <c r="Z89" s="173"/>
      <c r="AA89" s="296"/>
    </row>
    <row r="90" spans="1:27" ht="9" customHeight="1" x14ac:dyDescent="0.2">
      <c r="A90" s="165"/>
      <c r="B90" s="218"/>
      <c r="C90" s="400"/>
      <c r="D90" s="401"/>
      <c r="E90" s="402"/>
      <c r="F90" s="401"/>
      <c r="G90" s="401"/>
      <c r="H90" s="401"/>
      <c r="I90" s="401"/>
      <c r="J90" s="401"/>
      <c r="K90" s="401"/>
      <c r="L90" s="401"/>
      <c r="M90" s="401"/>
      <c r="N90" s="401"/>
      <c r="O90" s="401"/>
      <c r="P90" s="401"/>
      <c r="Q90" s="403"/>
      <c r="R90" s="404"/>
      <c r="S90" s="404"/>
      <c r="T90" s="404"/>
      <c r="U90" s="404"/>
      <c r="V90" s="404"/>
      <c r="W90" s="270"/>
      <c r="X90" s="173"/>
      <c r="Y90" s="173"/>
      <c r="Z90" s="173"/>
      <c r="AA90" s="326"/>
    </row>
    <row r="91" spans="1:27" ht="15.75" customHeight="1" x14ac:dyDescent="0.2">
      <c r="A91" s="405"/>
      <c r="B91" s="406"/>
      <c r="C91" s="589" t="s">
        <v>358</v>
      </c>
      <c r="D91" s="571"/>
      <c r="E91" s="571"/>
      <c r="F91" s="571"/>
      <c r="G91" s="571"/>
      <c r="H91" s="571"/>
      <c r="I91" s="571"/>
      <c r="J91" s="571"/>
      <c r="K91" s="407"/>
      <c r="L91" s="407"/>
      <c r="M91" s="407"/>
      <c r="N91" s="407"/>
      <c r="O91" s="408"/>
      <c r="P91" s="409">
        <v>0</v>
      </c>
      <c r="Q91" s="388"/>
      <c r="R91" s="404"/>
      <c r="S91" s="404"/>
      <c r="T91" s="404"/>
      <c r="U91" s="404"/>
      <c r="V91" s="404"/>
      <c r="W91" s="270"/>
      <c r="X91" s="173"/>
      <c r="Y91" s="173"/>
      <c r="Z91" s="173"/>
      <c r="AA91" s="296"/>
    </row>
    <row r="92" spans="1:27" ht="6.6" customHeight="1" x14ac:dyDescent="0.2">
      <c r="A92" s="405"/>
      <c r="B92" s="410"/>
      <c r="C92" s="411"/>
      <c r="D92" s="412"/>
      <c r="E92" s="412"/>
      <c r="F92" s="412"/>
      <c r="G92" s="412"/>
      <c r="H92" s="412"/>
      <c r="I92" s="412"/>
      <c r="J92" s="412"/>
      <c r="K92" s="412"/>
      <c r="L92" s="412"/>
      <c r="M92" s="412"/>
      <c r="N92" s="412"/>
      <c r="O92" s="412"/>
      <c r="P92" s="413"/>
      <c r="Q92" s="414"/>
      <c r="R92" s="415"/>
      <c r="S92" s="404"/>
      <c r="T92" s="404"/>
      <c r="U92" s="404"/>
      <c r="V92" s="404"/>
      <c r="W92" s="404"/>
      <c r="X92" s="270"/>
      <c r="Y92" s="173"/>
      <c r="Z92" s="173"/>
      <c r="AA92" s="326"/>
    </row>
    <row r="93" spans="1:27" ht="8.25" customHeight="1" thickBot="1" x14ac:dyDescent="0.25">
      <c r="A93" s="165"/>
      <c r="B93" s="416"/>
      <c r="C93" s="417"/>
      <c r="D93" s="418"/>
      <c r="E93" s="418"/>
      <c r="F93" s="418"/>
      <c r="G93" s="418"/>
      <c r="H93" s="418"/>
      <c r="I93" s="418"/>
      <c r="J93" s="418"/>
      <c r="K93" s="418"/>
      <c r="L93" s="418"/>
      <c r="M93" s="418"/>
      <c r="N93" s="418"/>
      <c r="O93" s="418"/>
      <c r="P93" s="418"/>
      <c r="Q93" s="419"/>
      <c r="R93" s="418"/>
      <c r="S93" s="420"/>
      <c r="T93" s="420"/>
      <c r="U93" s="420"/>
      <c r="V93" s="420"/>
      <c r="W93" s="420"/>
      <c r="X93" s="421"/>
      <c r="Y93" s="422"/>
      <c r="Z93" s="422"/>
      <c r="AA93" s="423"/>
    </row>
    <row r="94" spans="1:27" x14ac:dyDescent="0.2">
      <c r="A94" s="165"/>
      <c r="B94" s="165"/>
      <c r="C94" s="46"/>
      <c r="D94" s="46"/>
      <c r="E94" s="46"/>
      <c r="F94" s="46"/>
      <c r="G94" s="46"/>
      <c r="H94" s="46"/>
      <c r="I94" s="46"/>
      <c r="J94" s="46"/>
      <c r="K94" s="46"/>
      <c r="L94" s="46"/>
      <c r="M94" s="46"/>
      <c r="N94" s="46"/>
      <c r="O94" s="46"/>
      <c r="P94" s="46"/>
      <c r="Q94" s="46"/>
      <c r="R94" s="47"/>
      <c r="S94" s="46"/>
      <c r="T94" s="424"/>
      <c r="U94" s="424"/>
      <c r="V94" s="424"/>
      <c r="W94" s="424"/>
      <c r="X94" s="269"/>
      <c r="Y94" s="424"/>
    </row>
    <row r="95" spans="1:27" x14ac:dyDescent="0.2">
      <c r="A95" s="165"/>
      <c r="B95" s="165"/>
      <c r="C95" s="46"/>
      <c r="D95" s="46"/>
      <c r="E95" s="46"/>
      <c r="F95" s="46"/>
      <c r="G95" s="46"/>
      <c r="H95" s="46"/>
      <c r="I95" s="46"/>
      <c r="J95" s="46"/>
      <c r="K95" s="46"/>
      <c r="L95" s="46"/>
      <c r="M95" s="46"/>
      <c r="N95" s="46"/>
      <c r="O95" s="46"/>
      <c r="P95" s="46"/>
      <c r="Q95" s="46"/>
      <c r="R95" s="47"/>
      <c r="S95" s="46"/>
      <c r="T95" s="424"/>
      <c r="U95" s="424"/>
      <c r="V95" s="424"/>
      <c r="W95" s="424"/>
      <c r="X95" s="269"/>
      <c r="Y95" s="424"/>
    </row>
    <row r="96" spans="1:27" x14ac:dyDescent="0.2">
      <c r="A96" s="165"/>
      <c r="B96" s="425"/>
      <c r="C96" s="46"/>
      <c r="D96" s="48"/>
      <c r="E96" s="46"/>
      <c r="F96" s="426"/>
      <c r="G96" s="46"/>
      <c r="H96" s="46"/>
      <c r="I96" s="46"/>
      <c r="J96" s="46"/>
      <c r="K96" s="46"/>
      <c r="L96" s="46"/>
      <c r="M96" s="46"/>
      <c r="N96" s="46"/>
      <c r="O96" s="46"/>
      <c r="P96" s="46"/>
      <c r="Q96" s="46"/>
      <c r="R96" s="427"/>
      <c r="S96" s="46"/>
      <c r="T96" s="424"/>
      <c r="U96" s="424"/>
      <c r="V96" s="424"/>
      <c r="W96" s="424"/>
      <c r="X96" s="269"/>
      <c r="Y96" s="424"/>
    </row>
    <row r="97" spans="1:25" x14ac:dyDescent="0.2">
      <c r="A97" s="165"/>
      <c r="B97" s="165"/>
      <c r="C97" s="46"/>
      <c r="D97" s="46"/>
      <c r="E97" s="46"/>
      <c r="F97" s="46"/>
      <c r="G97" s="46"/>
      <c r="H97" s="46"/>
      <c r="I97" s="46"/>
      <c r="J97" s="46"/>
      <c r="K97" s="46"/>
      <c r="L97" s="46"/>
      <c r="M97" s="46"/>
      <c r="N97" s="46"/>
      <c r="O97" s="46"/>
      <c r="P97" s="428"/>
      <c r="Q97" s="46"/>
      <c r="R97" s="47"/>
      <c r="S97" s="46"/>
      <c r="T97" s="424"/>
      <c r="U97" s="424"/>
      <c r="V97" s="424"/>
      <c r="W97" s="424"/>
      <c r="X97" s="269"/>
      <c r="Y97" s="424"/>
    </row>
    <row r="98" spans="1:25" x14ac:dyDescent="0.2">
      <c r="A98" s="165"/>
      <c r="B98" s="165"/>
      <c r="C98" s="46"/>
      <c r="D98" s="46"/>
      <c r="E98" s="46"/>
      <c r="F98" s="46"/>
      <c r="G98" s="46"/>
      <c r="H98" s="46"/>
      <c r="I98" s="46"/>
      <c r="J98" s="46"/>
      <c r="K98" s="46"/>
      <c r="L98" s="46"/>
      <c r="M98" s="46"/>
      <c r="N98" s="46"/>
      <c r="O98" s="46"/>
      <c r="P98" s="46"/>
      <c r="Q98" s="46"/>
      <c r="R98" s="47"/>
      <c r="S98" s="46"/>
      <c r="T98" s="424"/>
      <c r="U98" s="424"/>
      <c r="V98" s="424"/>
      <c r="W98" s="424"/>
      <c r="X98" s="269"/>
      <c r="Y98" s="424"/>
    </row>
    <row r="99" spans="1:25" x14ac:dyDescent="0.2">
      <c r="A99" s="165"/>
      <c r="B99" s="165"/>
      <c r="C99" s="46"/>
      <c r="D99" s="46"/>
      <c r="E99" s="46"/>
      <c r="F99" s="46"/>
      <c r="G99" s="46"/>
      <c r="H99" s="46"/>
      <c r="I99" s="428"/>
      <c r="J99" s="46"/>
      <c r="K99" s="46"/>
      <c r="L99" s="46"/>
      <c r="M99" s="46"/>
      <c r="N99" s="46"/>
      <c r="O99" s="46"/>
      <c r="P99" s="46"/>
      <c r="Q99" s="46"/>
      <c r="R99" s="47"/>
      <c r="S99" s="46"/>
      <c r="T99" s="424"/>
      <c r="U99" s="424"/>
      <c r="V99" s="424"/>
      <c r="W99" s="424"/>
      <c r="X99" s="269"/>
      <c r="Y99" s="424"/>
    </row>
    <row r="100" spans="1:25" x14ac:dyDescent="0.2">
      <c r="A100" s="165"/>
      <c r="B100" s="165"/>
      <c r="C100" s="46"/>
      <c r="D100" s="46"/>
      <c r="E100" s="46"/>
      <c r="F100" s="46"/>
      <c r="G100" s="46"/>
      <c r="H100" s="46"/>
      <c r="I100" s="46"/>
      <c r="J100" s="46"/>
      <c r="K100" s="46"/>
      <c r="L100" s="46"/>
      <c r="M100" s="46"/>
      <c r="N100" s="46"/>
      <c r="O100" s="46"/>
      <c r="P100" s="46"/>
      <c r="Q100" s="46"/>
      <c r="R100" s="47"/>
      <c r="S100" s="46"/>
      <c r="T100" s="424"/>
      <c r="U100" s="424"/>
      <c r="V100" s="424"/>
      <c r="W100" s="424"/>
      <c r="X100" s="269"/>
      <c r="Y100" s="424"/>
    </row>
    <row r="101" spans="1:25" x14ac:dyDescent="0.2">
      <c r="A101" s="165"/>
      <c r="B101" s="165"/>
      <c r="C101" s="46"/>
      <c r="D101" s="46"/>
      <c r="E101" s="46"/>
      <c r="F101" s="46"/>
      <c r="G101" s="46"/>
      <c r="H101" s="46"/>
      <c r="I101" s="46"/>
      <c r="J101" s="46"/>
      <c r="K101" s="46"/>
      <c r="L101" s="46"/>
      <c r="M101" s="46"/>
      <c r="N101" s="46"/>
      <c r="O101" s="46"/>
      <c r="P101" s="46"/>
      <c r="Q101" s="46"/>
      <c r="R101" s="47"/>
      <c r="S101" s="46"/>
      <c r="T101" s="424"/>
      <c r="U101" s="424"/>
      <c r="V101" s="424"/>
      <c r="W101" s="424"/>
      <c r="X101" s="269"/>
      <c r="Y101" s="424"/>
    </row>
    <row r="102" spans="1:25" x14ac:dyDescent="0.2">
      <c r="A102" s="165"/>
      <c r="B102" s="165"/>
      <c r="C102" s="46"/>
      <c r="D102" s="46"/>
      <c r="E102" s="46"/>
      <c r="F102" s="46"/>
      <c r="G102" s="46"/>
      <c r="H102" s="46"/>
      <c r="I102" s="46"/>
      <c r="J102" s="46"/>
      <c r="K102" s="46"/>
      <c r="L102" s="46"/>
      <c r="M102" s="46"/>
      <c r="N102" s="46"/>
      <c r="O102" s="46"/>
      <c r="P102" s="46"/>
      <c r="Q102" s="46"/>
      <c r="R102" s="47"/>
      <c r="S102" s="46"/>
      <c r="T102" s="424"/>
      <c r="U102" s="424"/>
      <c r="V102" s="424"/>
      <c r="W102" s="424"/>
      <c r="X102" s="269"/>
      <c r="Y102" s="424"/>
    </row>
    <row r="103" spans="1:25" x14ac:dyDescent="0.2">
      <c r="A103" s="165"/>
      <c r="B103" s="165"/>
      <c r="C103" s="46"/>
      <c r="D103" s="46"/>
      <c r="E103" s="46"/>
      <c r="F103" s="46"/>
      <c r="G103" s="46"/>
      <c r="H103" s="46"/>
      <c r="I103" s="46"/>
      <c r="J103" s="46"/>
      <c r="K103" s="46"/>
      <c r="L103" s="46"/>
      <c r="M103" s="46"/>
      <c r="N103" s="46"/>
      <c r="O103" s="46"/>
      <c r="P103" s="46"/>
      <c r="Q103" s="46"/>
      <c r="R103" s="47"/>
      <c r="S103" s="46"/>
      <c r="T103" s="424"/>
      <c r="U103" s="424"/>
      <c r="V103" s="424"/>
      <c r="W103" s="424"/>
      <c r="X103" s="269"/>
      <c r="Y103" s="424"/>
    </row>
    <row r="104" spans="1:25" x14ac:dyDescent="0.2">
      <c r="A104" s="165"/>
      <c r="B104" s="165"/>
      <c r="C104" s="46"/>
      <c r="D104" s="46"/>
      <c r="E104" s="46"/>
      <c r="F104" s="46"/>
      <c r="G104" s="46"/>
      <c r="H104" s="46"/>
      <c r="I104" s="46"/>
      <c r="J104" s="46"/>
      <c r="K104" s="46"/>
      <c r="L104" s="46"/>
      <c r="M104" s="46"/>
      <c r="N104" s="46"/>
      <c r="O104" s="46"/>
      <c r="P104" s="46"/>
      <c r="Q104" s="46"/>
      <c r="R104" s="47"/>
      <c r="S104" s="46"/>
      <c r="T104" s="424"/>
      <c r="U104" s="424"/>
      <c r="V104" s="424"/>
      <c r="W104" s="424"/>
      <c r="X104" s="269"/>
      <c r="Y104" s="424"/>
    </row>
  </sheetData>
  <mergeCells count="79">
    <mergeCell ref="C91:J91"/>
    <mergeCell ref="C79:G79"/>
    <mergeCell ref="I81:J81"/>
    <mergeCell ref="D85:K85"/>
    <mergeCell ref="D86:J86"/>
    <mergeCell ref="D87:J87"/>
    <mergeCell ref="C89:G89"/>
    <mergeCell ref="D60:J60"/>
    <mergeCell ref="D61:J61"/>
    <mergeCell ref="D77:J77"/>
    <mergeCell ref="D63:J63"/>
    <mergeCell ref="D64:F64"/>
    <mergeCell ref="C65:G65"/>
    <mergeCell ref="D67:J67"/>
    <mergeCell ref="D68:J68"/>
    <mergeCell ref="D69:J69"/>
    <mergeCell ref="D70:J70"/>
    <mergeCell ref="D62:J62"/>
    <mergeCell ref="C72:G72"/>
    <mergeCell ref="D74:J74"/>
    <mergeCell ref="D75:J75"/>
    <mergeCell ref="D76:J76"/>
    <mergeCell ref="D54:G54"/>
    <mergeCell ref="D55:G55"/>
    <mergeCell ref="D56:G56"/>
    <mergeCell ref="C58:G58"/>
    <mergeCell ref="C40:G40"/>
    <mergeCell ref="D41:K41"/>
    <mergeCell ref="D42:K42"/>
    <mergeCell ref="D43:K43"/>
    <mergeCell ref="D44:K44"/>
    <mergeCell ref="D45:K45"/>
    <mergeCell ref="D47:K47"/>
    <mergeCell ref="C49:G49"/>
    <mergeCell ref="D51:G51"/>
    <mergeCell ref="D52:G52"/>
    <mergeCell ref="D53:G53"/>
    <mergeCell ref="D46:K46"/>
    <mergeCell ref="D34:G34"/>
    <mergeCell ref="D35:G35"/>
    <mergeCell ref="D36:G36"/>
    <mergeCell ref="D37:G37"/>
    <mergeCell ref="D38:G38"/>
    <mergeCell ref="D16:G16"/>
    <mergeCell ref="C18:G18"/>
    <mergeCell ref="C33:K33"/>
    <mergeCell ref="D21:G21"/>
    <mergeCell ref="D22:G22"/>
    <mergeCell ref="D23:G23"/>
    <mergeCell ref="D24:G24"/>
    <mergeCell ref="D25:G25"/>
    <mergeCell ref="C27:G27"/>
    <mergeCell ref="D28:G28"/>
    <mergeCell ref="D20:G20"/>
    <mergeCell ref="D29:G29"/>
    <mergeCell ref="D30:G30"/>
    <mergeCell ref="D31:G31"/>
    <mergeCell ref="D32:K32"/>
    <mergeCell ref="R8:S8"/>
    <mergeCell ref="R9:W9"/>
    <mergeCell ref="AA9:AA12"/>
    <mergeCell ref="C10:K11"/>
    <mergeCell ref="P10:P11"/>
    <mergeCell ref="V10:V11"/>
    <mergeCell ref="D13:G13"/>
    <mergeCell ref="D14:G14"/>
    <mergeCell ref="D15:G15"/>
    <mergeCell ref="B5:E5"/>
    <mergeCell ref="K5:P5"/>
    <mergeCell ref="R5:S5"/>
    <mergeCell ref="B7:E7"/>
    <mergeCell ref="K7:P7"/>
    <mergeCell ref="R7:S7"/>
    <mergeCell ref="S1:X1"/>
    <mergeCell ref="C2:S2"/>
    <mergeCell ref="B3:E3"/>
    <mergeCell ref="F3:G3"/>
    <mergeCell ref="K3:P3"/>
    <mergeCell ref="R3:S3"/>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$P$116&gt;BudgetWkbk</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$P$91&lt;&gt;BudgetWkbk</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6">
    <dataValidation allowBlank="1" showErrorMessage="1" prompt="_x000a_" sqref="P43:P47 Q41:Q47" xr:uid="{00000000-0002-0000-0300-000000000000}"/>
    <dataValidation type="whole" allowBlank="1" showInputMessage="1" showErrorMessage="1" error="Please enter a numeric value." sqref="P35:Q39 P29:Q31" xr:uid="{00000000-0002-0000-03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300-000002000000}">
      <formula1>0</formula1>
      <formula2>10000000</formula2>
    </dataValidation>
    <dataValidation type="list" allowBlank="1" showInputMessage="1" showErrorMessage="1" sqref="J51:J56 J35:J38" xr:uid="{00000000-0002-0000-0300-000003000000}">
      <formula1>",per hour, per day, flat"</formula1>
    </dataValidation>
    <dataValidation allowBlank="1" showErrorMessage="1" error="Please enter a numeric value." prompt="IMPORTANT - if you are contributing to MTRS you must click the MTRS box - 9% will be calculated automatically_x000a_" sqref="P26" xr:uid="{00000000-0002-0000-0300-000004000000}"/>
    <dataValidation type="list" allowBlank="1" showInputMessage="1" showErrorMessage="1" sqref="R7:S8" xr:uid="{00000000-0002-0000-0300-000005000000}">
      <formula1>"Yes"</formula1>
    </dataValidation>
  </dataValidations>
  <hyperlinks>
    <hyperlink ref="S1:X1" location="'Table of Contents'!A1" tooltip="Back to Table of Contents" display="Back to Table of Contents" xr:uid="{00000000-0004-0000-03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9218" r:id="rId4" name="Check Box 2">
              <controlPr locked="0" defaultSize="0" autoFill="0" autoLine="0" autoPict="0" altText="CheckBox">
                <anchor moveWithCells="1">
                  <from>
                    <xdr:col>10</xdr:col>
                    <xdr:colOff>114300</xdr:colOff>
                    <xdr:row>27</xdr:row>
                    <xdr:rowOff>371475</xdr:rowOff>
                  </from>
                  <to>
                    <xdr:col>10</xdr:col>
                    <xdr:colOff>428625</xdr:colOff>
                    <xdr:row>29</xdr:row>
                    <xdr:rowOff>9525</xdr:rowOff>
                  </to>
                </anchor>
              </controlPr>
            </control>
          </mc:Choice>
        </mc:AlternateContent>
        <mc:AlternateContent xmlns:mc="http://schemas.openxmlformats.org/markup-compatibility/2006">
          <mc:Choice Requires="x14">
            <control shapeId="9219" r:id="rId5" name="Check Box 3">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9220" r:id="rId6" name="Check Box 4">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9221" r:id="rId7" name="Check Box 5">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9222" r:id="rId8" name="Check Box 6">
              <controlPr locked="0" defaultSize="0" autoFill="0" autoLine="0" autoPict="0" altText="CheckBox">
                <anchor moveWithCells="1">
                  <from>
                    <xdr:col>10</xdr:col>
                    <xdr:colOff>123825</xdr:colOff>
                    <xdr:row>34</xdr:row>
                    <xdr:rowOff>171450</xdr:rowOff>
                  </from>
                  <to>
                    <xdr:col>10</xdr:col>
                    <xdr:colOff>428625</xdr:colOff>
                    <xdr:row>35</xdr:row>
                    <xdr:rowOff>133350</xdr:rowOff>
                  </to>
                </anchor>
              </controlPr>
            </control>
          </mc:Choice>
        </mc:AlternateContent>
        <mc:AlternateContent xmlns:mc="http://schemas.openxmlformats.org/markup-compatibility/2006">
          <mc:Choice Requires="x14">
            <control shapeId="9223" r:id="rId9" name="Check Box 7">
              <controlPr locked="0" defaultSize="0" autoFill="0" autoLine="0" autoPict="0" altText="CheckBox">
                <anchor moveWithCells="1">
                  <from>
                    <xdr:col>10</xdr:col>
                    <xdr:colOff>114300</xdr:colOff>
                    <xdr:row>13</xdr:row>
                    <xdr:rowOff>171450</xdr:rowOff>
                  </from>
                  <to>
                    <xdr:col>10</xdr:col>
                    <xdr:colOff>447675</xdr:colOff>
                    <xdr:row>14</xdr:row>
                    <xdr:rowOff>142875</xdr:rowOff>
                  </to>
                </anchor>
              </controlPr>
            </control>
          </mc:Choice>
        </mc:AlternateContent>
        <mc:AlternateContent xmlns:mc="http://schemas.openxmlformats.org/markup-compatibility/2006">
          <mc:Choice Requires="x14">
            <control shapeId="9224" r:id="rId10" name="Check Box 8">
              <controlPr locked="0" defaultSize="0" autoFill="0" autoLine="0" autoPict="0" altText="CheckBox">
                <anchor moveWithCells="1">
                  <from>
                    <xdr:col>10</xdr:col>
                    <xdr:colOff>114300</xdr:colOff>
                    <xdr:row>14</xdr:row>
                    <xdr:rowOff>171450</xdr:rowOff>
                  </from>
                  <to>
                    <xdr:col>10</xdr:col>
                    <xdr:colOff>438150</xdr:colOff>
                    <xdr:row>15</xdr:row>
                    <xdr:rowOff>142875</xdr:rowOff>
                  </to>
                </anchor>
              </controlPr>
            </control>
          </mc:Choice>
        </mc:AlternateContent>
        <mc:AlternateContent xmlns:mc="http://schemas.openxmlformats.org/markup-compatibility/2006">
          <mc:Choice Requires="x14">
            <control shapeId="9225" r:id="rId11" name="Check Box 9">
              <controlPr locked="0" defaultSize="0" autoFill="0" autoLine="0" autoPict="0" altText="CheckBox">
                <anchor moveWithCells="1">
                  <from>
                    <xdr:col>10</xdr:col>
                    <xdr:colOff>123825</xdr:colOff>
                    <xdr:row>18</xdr:row>
                    <xdr:rowOff>352425</xdr:rowOff>
                  </from>
                  <to>
                    <xdr:col>10</xdr:col>
                    <xdr:colOff>447675</xdr:colOff>
                    <xdr:row>20</xdr:row>
                    <xdr:rowOff>0</xdr:rowOff>
                  </to>
                </anchor>
              </controlPr>
            </control>
          </mc:Choice>
        </mc:AlternateContent>
        <mc:AlternateContent xmlns:mc="http://schemas.openxmlformats.org/markup-compatibility/2006">
          <mc:Choice Requires="x14">
            <control shapeId="9226" r:id="rId12" name="Check Box 10">
              <controlPr locked="0" defaultSize="0" autoFill="0" autoLine="0" autoPict="0" altText="CheckBox">
                <anchor moveWithCells="1">
                  <from>
                    <xdr:col>10</xdr:col>
                    <xdr:colOff>123825</xdr:colOff>
                    <xdr:row>19</xdr:row>
                    <xdr:rowOff>171450</xdr:rowOff>
                  </from>
                  <to>
                    <xdr:col>10</xdr:col>
                    <xdr:colOff>447675</xdr:colOff>
                    <xdr:row>20</xdr:row>
                    <xdr:rowOff>133350</xdr:rowOff>
                  </to>
                </anchor>
              </controlPr>
            </control>
          </mc:Choice>
        </mc:AlternateContent>
        <mc:AlternateContent xmlns:mc="http://schemas.openxmlformats.org/markup-compatibility/2006">
          <mc:Choice Requires="x14">
            <control shapeId="9227" r:id="rId13" name="Check Box 11">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9228" r:id="rId14" name="Check Box 12">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9229" r:id="rId15" name="Check Box 13">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9230" r:id="rId16" name="Check Box 14">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9231" r:id="rId17" name="Check Box 15">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9232" r:id="rId18" name="Check Box 16">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30"/>
  <sheetViews>
    <sheetView showGridLines="0" showRowColHeaders="0" zoomScaleNormal="100" workbookViewId="0">
      <selection activeCell="B1" sqref="B1:D1"/>
    </sheetView>
  </sheetViews>
  <sheetFormatPr defaultColWidth="9.140625" defaultRowHeight="12.75" x14ac:dyDescent="0.2"/>
  <cols>
    <col min="1" max="1" width="3.5703125" style="25" customWidth="1"/>
    <col min="2" max="2" width="57.28515625" style="25" customWidth="1"/>
    <col min="3" max="3" width="11.7109375" style="25" customWidth="1"/>
    <col min="4" max="4" width="25.7109375" style="25" customWidth="1"/>
    <col min="5" max="5" width="3.5703125" style="29" customWidth="1"/>
    <col min="6" max="16384" width="9.140625" style="25"/>
  </cols>
  <sheetData>
    <row r="1" spans="1:8" ht="28.5" customHeight="1" x14ac:dyDescent="0.35">
      <c r="A1" s="2"/>
      <c r="B1" s="594" t="s">
        <v>44</v>
      </c>
      <c r="C1" s="595"/>
      <c r="D1" s="595"/>
      <c r="E1" s="4"/>
    </row>
    <row r="2" spans="1:8" ht="9.75" customHeight="1" x14ac:dyDescent="0.2">
      <c r="A2" s="5"/>
      <c r="B2" s="6"/>
      <c r="C2" s="6"/>
      <c r="D2" s="6"/>
      <c r="E2" s="7"/>
    </row>
    <row r="3" spans="1:8" x14ac:dyDescent="0.2">
      <c r="A3" s="2"/>
      <c r="B3" s="3"/>
      <c r="C3" s="3"/>
      <c r="D3" s="3"/>
      <c r="E3" s="4"/>
    </row>
    <row r="4" spans="1:8" ht="24.75" customHeight="1" x14ac:dyDescent="0.2">
      <c r="A4" s="8"/>
      <c r="B4" s="602" t="s">
        <v>28</v>
      </c>
      <c r="C4" s="603"/>
      <c r="D4" s="604"/>
      <c r="E4" s="9"/>
    </row>
    <row r="5" spans="1:8" ht="27.75" customHeight="1" x14ac:dyDescent="0.2">
      <c r="A5" s="8"/>
      <c r="B5" s="605" t="s">
        <v>29</v>
      </c>
      <c r="C5" s="606"/>
      <c r="D5" s="607"/>
      <c r="E5" s="9"/>
      <c r="F5" s="26"/>
      <c r="G5" s="27"/>
      <c r="H5" s="27"/>
    </row>
    <row r="6" spans="1:8" ht="39.75" customHeight="1" x14ac:dyDescent="0.2">
      <c r="A6" s="8"/>
      <c r="B6" s="608" t="s">
        <v>30</v>
      </c>
      <c r="C6" s="609"/>
      <c r="D6" s="610"/>
      <c r="E6" s="9"/>
      <c r="F6" s="26"/>
      <c r="G6" s="27"/>
      <c r="H6" s="27"/>
    </row>
    <row r="7" spans="1:8" x14ac:dyDescent="0.2">
      <c r="A7" s="8"/>
      <c r="B7" s="10" t="s">
        <v>31</v>
      </c>
      <c r="C7" s="4"/>
      <c r="D7" s="11" t="s">
        <v>32</v>
      </c>
      <c r="E7" s="9"/>
    </row>
    <row r="8" spans="1:8" x14ac:dyDescent="0.2">
      <c r="A8" s="8"/>
      <c r="B8" s="12" t="s">
        <v>33</v>
      </c>
      <c r="C8" s="7"/>
      <c r="D8" s="13" t="s">
        <v>34</v>
      </c>
      <c r="E8" s="9"/>
    </row>
    <row r="9" spans="1:8" x14ac:dyDescent="0.2">
      <c r="A9" s="8"/>
      <c r="B9" s="14"/>
      <c r="C9" s="15" t="s">
        <v>35</v>
      </c>
      <c r="D9" s="16" t="s">
        <v>36</v>
      </c>
      <c r="E9" s="9"/>
    </row>
    <row r="10" spans="1:8" x14ac:dyDescent="0.2">
      <c r="A10" s="8"/>
      <c r="B10" s="14" t="s">
        <v>37</v>
      </c>
      <c r="C10" s="17">
        <v>100000</v>
      </c>
      <c r="D10" s="18">
        <v>199742</v>
      </c>
      <c r="E10" s="9"/>
    </row>
    <row r="11" spans="1:8" x14ac:dyDescent="0.2">
      <c r="A11" s="8"/>
      <c r="B11" s="14" t="s">
        <v>38</v>
      </c>
      <c r="C11" s="19">
        <v>2.18E-2</v>
      </c>
      <c r="D11" s="20">
        <v>1.2E-2</v>
      </c>
      <c r="E11" s="9"/>
    </row>
    <row r="12" spans="1:8" x14ac:dyDescent="0.2">
      <c r="A12" s="8"/>
      <c r="B12" s="14" t="s">
        <v>39</v>
      </c>
      <c r="C12" s="17">
        <f>+C10/(1+C11)</f>
        <v>97866.510080250533</v>
      </c>
      <c r="D12" s="17">
        <f>+D10/(1+D11)</f>
        <v>197373.51778656125</v>
      </c>
      <c r="E12" s="9"/>
    </row>
    <row r="13" spans="1:8" x14ac:dyDescent="0.2">
      <c r="A13" s="8"/>
      <c r="B13" s="21" t="s">
        <v>40</v>
      </c>
      <c r="C13" s="22">
        <f>+C10-C12</f>
        <v>2133.4899197494669</v>
      </c>
      <c r="D13" s="22">
        <f>+D10-D12</f>
        <v>2368.4822134387505</v>
      </c>
      <c r="E13" s="9"/>
    </row>
    <row r="14" spans="1:8" x14ac:dyDescent="0.2">
      <c r="A14" s="8"/>
      <c r="B14" s="30" t="s">
        <v>110</v>
      </c>
      <c r="C14" s="31"/>
      <c r="D14" s="32"/>
      <c r="E14" s="9"/>
    </row>
    <row r="15" spans="1:8" x14ac:dyDescent="0.2">
      <c r="A15" s="8"/>
      <c r="B15" s="33" t="s">
        <v>110</v>
      </c>
      <c r="C15" s="34"/>
      <c r="D15" s="35"/>
      <c r="E15" s="9"/>
    </row>
    <row r="16" spans="1:8" x14ac:dyDescent="0.2">
      <c r="A16" s="8"/>
      <c r="B16" s="10" t="s">
        <v>41</v>
      </c>
      <c r="C16" s="4"/>
      <c r="D16" s="11" t="s">
        <v>32</v>
      </c>
      <c r="E16" s="9"/>
    </row>
    <row r="17" spans="1:6" x14ac:dyDescent="0.2">
      <c r="A17" s="8"/>
      <c r="B17" s="12" t="s">
        <v>42</v>
      </c>
      <c r="C17" s="7"/>
      <c r="D17" s="13" t="s">
        <v>34</v>
      </c>
      <c r="E17" s="9"/>
    </row>
    <row r="18" spans="1:6" x14ac:dyDescent="0.2">
      <c r="A18" s="8"/>
      <c r="B18" s="14"/>
      <c r="C18" s="15" t="s">
        <v>35</v>
      </c>
      <c r="D18" s="16" t="s">
        <v>36</v>
      </c>
      <c r="E18" s="9"/>
    </row>
    <row r="19" spans="1:6" x14ac:dyDescent="0.2">
      <c r="A19" s="8"/>
      <c r="B19" s="14" t="s">
        <v>37</v>
      </c>
      <c r="C19" s="17">
        <v>100000</v>
      </c>
      <c r="D19" s="18">
        <v>0</v>
      </c>
      <c r="E19" s="9"/>
    </row>
    <row r="20" spans="1:6" x14ac:dyDescent="0.2">
      <c r="A20" s="8"/>
      <c r="B20" s="14" t="s">
        <v>188</v>
      </c>
      <c r="C20" s="23">
        <v>2.18E-2</v>
      </c>
      <c r="D20" s="24">
        <v>0</v>
      </c>
      <c r="E20" s="9"/>
    </row>
    <row r="21" spans="1:6" x14ac:dyDescent="0.2">
      <c r="A21" s="8"/>
      <c r="B21" s="14" t="s">
        <v>39</v>
      </c>
      <c r="C21" s="17">
        <f>+C19/(1+C20)</f>
        <v>97866.510080250533</v>
      </c>
      <c r="D21" s="17">
        <f>+D19/(1+D20)</f>
        <v>0</v>
      </c>
      <c r="E21" s="9"/>
    </row>
    <row r="22" spans="1:6" x14ac:dyDescent="0.2">
      <c r="A22" s="8"/>
      <c r="B22" s="21" t="s">
        <v>40</v>
      </c>
      <c r="C22" s="22">
        <f>+C19-C21</f>
        <v>2133.4899197494669</v>
      </c>
      <c r="D22" s="22">
        <f>+D19-D21</f>
        <v>0</v>
      </c>
      <c r="E22" s="9"/>
    </row>
    <row r="23" spans="1:6" x14ac:dyDescent="0.2">
      <c r="A23" s="5"/>
      <c r="B23" s="6"/>
      <c r="C23" s="6"/>
      <c r="D23" s="6"/>
      <c r="E23" s="7"/>
      <c r="F23" s="28"/>
    </row>
    <row r="24" spans="1:6" ht="18" customHeight="1" x14ac:dyDescent="0.2"/>
    <row r="25" spans="1:6" ht="15.75" x14ac:dyDescent="0.25">
      <c r="B25" s="611" t="s">
        <v>189</v>
      </c>
      <c r="C25" s="612"/>
      <c r="D25" s="613"/>
    </row>
    <row r="26" spans="1:6" ht="57.75" customHeight="1" x14ac:dyDescent="0.2">
      <c r="B26" s="596" t="s">
        <v>230</v>
      </c>
      <c r="C26" s="597"/>
      <c r="D26" s="598"/>
    </row>
    <row r="27" spans="1:6" ht="22.5" customHeight="1" x14ac:dyDescent="0.2">
      <c r="B27" s="599" t="s">
        <v>231</v>
      </c>
      <c r="C27" s="600"/>
      <c r="D27" s="601"/>
    </row>
    <row r="28" spans="1:6" ht="43.5" customHeight="1" x14ac:dyDescent="0.2">
      <c r="B28" s="596" t="s">
        <v>104</v>
      </c>
      <c r="C28" s="597"/>
      <c r="D28" s="598"/>
    </row>
    <row r="29" spans="1:6" ht="30" customHeight="1" x14ac:dyDescent="0.2">
      <c r="B29" s="596" t="s">
        <v>105</v>
      </c>
      <c r="C29" s="597"/>
      <c r="D29" s="598"/>
    </row>
    <row r="30" spans="1:6" ht="46.5" customHeight="1" x14ac:dyDescent="0.2">
      <c r="B30" s="596" t="s">
        <v>106</v>
      </c>
      <c r="C30" s="597"/>
      <c r="D30" s="598"/>
    </row>
  </sheetData>
  <sheetProtection algorithmName="SHA-512" hashValue="E18vdh5Bz4Ch2pyJRXDXv+nNhum8T7mW6dfn8B+OjzNpyJC0I1kDS3olTMeWYvQyij+cljCic/rgxfce8w/FNg==" saltValue="gZzDg/AymUAFUV5RZlPriA==" spinCount="100000" sheet="1" objects="1" scenarios="1"/>
  <mergeCells count="10">
    <mergeCell ref="B1:D1"/>
    <mergeCell ref="B30:D30"/>
    <mergeCell ref="B26:D26"/>
    <mergeCell ref="B27:D27"/>
    <mergeCell ref="B28:D28"/>
    <mergeCell ref="B29:D29"/>
    <mergeCell ref="B4:D4"/>
    <mergeCell ref="B5:D5"/>
    <mergeCell ref="B6:D6"/>
    <mergeCell ref="B25:D25"/>
  </mergeCells>
  <phoneticPr fontId="15" type="noConversion"/>
  <pageMargins left="0.75" right="0.75" top="1" bottom="1" header="0.5" footer="0.5"/>
  <pageSetup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133"/>
  <sheetViews>
    <sheetView topLeftCell="B1" workbookViewId="0">
      <selection activeCell="B12" sqref="B12"/>
    </sheetView>
  </sheetViews>
  <sheetFormatPr defaultRowHeight="12.75" x14ac:dyDescent="0.2"/>
  <cols>
    <col min="1" max="1" width="13.85546875" hidden="1" customWidth="1"/>
    <col min="2" max="2" width="13.85546875" style="42" customWidth="1"/>
    <col min="3" max="4" width="15.5703125" customWidth="1"/>
    <col min="5" max="5" width="34.42578125" customWidth="1"/>
    <col min="6" max="6" width="11.140625" style="83" customWidth="1"/>
    <col min="7" max="7" width="18.5703125" customWidth="1"/>
    <col min="8" max="8" width="17.42578125" style="83" customWidth="1"/>
    <col min="9" max="9" width="26.5703125" style="83" customWidth="1"/>
    <col min="10" max="10" width="25.42578125" customWidth="1"/>
  </cols>
  <sheetData>
    <row r="1" spans="1:10" ht="24.95" customHeight="1" x14ac:dyDescent="0.2">
      <c r="A1" s="614" t="s">
        <v>282</v>
      </c>
      <c r="B1" s="614"/>
      <c r="C1" s="614"/>
      <c r="D1" s="614"/>
      <c r="E1" s="614"/>
      <c r="F1" s="614"/>
      <c r="G1" s="614"/>
      <c r="H1" s="614"/>
      <c r="I1" s="614"/>
    </row>
    <row r="2" spans="1:10" ht="15" x14ac:dyDescent="0.25">
      <c r="A2" s="79" t="s">
        <v>283</v>
      </c>
      <c r="B2" s="90" t="s">
        <v>318</v>
      </c>
      <c r="C2" s="79" t="s">
        <v>284</v>
      </c>
      <c r="D2" s="79" t="s">
        <v>267</v>
      </c>
      <c r="E2" s="79" t="s">
        <v>285</v>
      </c>
      <c r="F2" s="80" t="s">
        <v>286</v>
      </c>
      <c r="G2" s="80" t="s">
        <v>287</v>
      </c>
      <c r="H2" s="80" t="s">
        <v>288</v>
      </c>
      <c r="I2" s="81" t="s">
        <v>289</v>
      </c>
      <c r="J2" s="81" t="s">
        <v>290</v>
      </c>
    </row>
    <row r="3" spans="1:10" ht="15" x14ac:dyDescent="0.25">
      <c r="A3" s="429"/>
      <c r="B3" s="430" t="s">
        <v>110</v>
      </c>
      <c r="C3" s="429"/>
      <c r="D3" s="429"/>
      <c r="E3" s="429"/>
      <c r="F3" s="81"/>
      <c r="G3" s="81"/>
      <c r="H3" s="81"/>
      <c r="I3" s="81"/>
      <c r="J3" s="81"/>
    </row>
    <row r="4" spans="1:10" x14ac:dyDescent="0.2">
      <c r="A4" s="82" t="s">
        <v>291</v>
      </c>
      <c r="B4" s="113" t="s">
        <v>373</v>
      </c>
      <c r="C4" s="36" t="s">
        <v>363</v>
      </c>
      <c r="D4" s="431" t="s">
        <v>422</v>
      </c>
      <c r="E4" s="36" t="s">
        <v>383</v>
      </c>
      <c r="F4" s="114">
        <v>21</v>
      </c>
      <c r="G4" s="36"/>
      <c r="H4" s="114"/>
      <c r="I4" t="s">
        <v>278</v>
      </c>
      <c r="J4" t="s">
        <v>277</v>
      </c>
    </row>
    <row r="5" spans="1:10" x14ac:dyDescent="0.2">
      <c r="A5" s="82" t="s">
        <v>291</v>
      </c>
      <c r="B5" s="113" t="s">
        <v>213</v>
      </c>
      <c r="C5" s="36" t="s">
        <v>107</v>
      </c>
      <c r="D5" s="431" t="s">
        <v>142</v>
      </c>
      <c r="E5" s="36" t="s">
        <v>49</v>
      </c>
      <c r="F5" s="114">
        <v>26</v>
      </c>
      <c r="G5" s="36"/>
      <c r="H5" s="114"/>
      <c r="I5" t="s">
        <v>277</v>
      </c>
      <c r="J5" t="s">
        <v>277</v>
      </c>
    </row>
    <row r="6" spans="1:10" x14ac:dyDescent="0.2">
      <c r="A6" s="82" t="s">
        <v>291</v>
      </c>
      <c r="B6" s="113" t="s">
        <v>375</v>
      </c>
      <c r="C6" s="36" t="s">
        <v>365</v>
      </c>
      <c r="D6" s="431" t="s">
        <v>423</v>
      </c>
      <c r="E6" s="36" t="s">
        <v>384</v>
      </c>
      <c r="F6" s="114">
        <v>36</v>
      </c>
      <c r="G6" s="36"/>
      <c r="H6" s="114"/>
      <c r="I6" t="s">
        <v>278</v>
      </c>
      <c r="J6" t="s">
        <v>277</v>
      </c>
    </row>
    <row r="7" spans="1:10" x14ac:dyDescent="0.2">
      <c r="A7" s="82" t="s">
        <v>291</v>
      </c>
      <c r="B7" s="113" t="s">
        <v>215</v>
      </c>
      <c r="C7" s="36" t="s">
        <v>50</v>
      </c>
      <c r="D7" s="431" t="s">
        <v>56</v>
      </c>
      <c r="E7" s="36" t="s">
        <v>90</v>
      </c>
      <c r="F7" s="114">
        <v>2</v>
      </c>
      <c r="G7" s="36"/>
      <c r="H7" s="114"/>
      <c r="I7" t="s">
        <v>277</v>
      </c>
      <c r="J7" t="s">
        <v>277</v>
      </c>
    </row>
    <row r="8" spans="1:10" ht="15" x14ac:dyDescent="0.25">
      <c r="A8" s="84" t="s">
        <v>292</v>
      </c>
      <c r="B8" s="113" t="s">
        <v>215</v>
      </c>
      <c r="C8" s="36" t="s">
        <v>50</v>
      </c>
      <c r="D8" s="431" t="s">
        <v>62</v>
      </c>
      <c r="E8" s="36" t="s">
        <v>95</v>
      </c>
      <c r="F8" s="114">
        <v>2</v>
      </c>
      <c r="G8" s="36"/>
      <c r="H8" s="114"/>
      <c r="I8" t="s">
        <v>277</v>
      </c>
      <c r="J8" t="s">
        <v>277</v>
      </c>
    </row>
    <row r="9" spans="1:10" ht="15" x14ac:dyDescent="0.25">
      <c r="A9" s="85" t="s">
        <v>293</v>
      </c>
      <c r="B9" s="113" t="s">
        <v>215</v>
      </c>
      <c r="C9" s="36" t="s">
        <v>50</v>
      </c>
      <c r="D9" s="431" t="s">
        <v>233</v>
      </c>
      <c r="E9" s="36" t="s">
        <v>226</v>
      </c>
      <c r="F9" s="114">
        <v>1</v>
      </c>
      <c r="G9" s="36"/>
      <c r="H9" s="114"/>
      <c r="I9" t="s">
        <v>277</v>
      </c>
      <c r="J9" t="s">
        <v>277</v>
      </c>
    </row>
    <row r="10" spans="1:10" ht="15" x14ac:dyDescent="0.25">
      <c r="A10" s="85" t="s">
        <v>293</v>
      </c>
      <c r="B10" s="113" t="s">
        <v>215</v>
      </c>
      <c r="C10" s="36" t="s">
        <v>50</v>
      </c>
      <c r="D10" s="431" t="s">
        <v>15</v>
      </c>
      <c r="E10" s="36" t="s">
        <v>123</v>
      </c>
      <c r="F10" s="114">
        <v>1</v>
      </c>
      <c r="G10" s="36"/>
      <c r="H10" s="114"/>
      <c r="I10" t="s">
        <v>277</v>
      </c>
      <c r="J10" t="s">
        <v>277</v>
      </c>
    </row>
    <row r="11" spans="1:10" x14ac:dyDescent="0.2">
      <c r="A11" s="86" t="s">
        <v>294</v>
      </c>
      <c r="B11" s="113" t="s">
        <v>215</v>
      </c>
      <c r="C11" s="36" t="s">
        <v>50</v>
      </c>
      <c r="D11" s="431" t="s">
        <v>59</v>
      </c>
      <c r="E11" s="36" t="s">
        <v>92</v>
      </c>
      <c r="F11" s="114">
        <v>1</v>
      </c>
      <c r="G11" s="36"/>
      <c r="H11" s="114"/>
      <c r="I11" t="s">
        <v>277</v>
      </c>
      <c r="J11" t="s">
        <v>277</v>
      </c>
    </row>
    <row r="12" spans="1:10" x14ac:dyDescent="0.2">
      <c r="A12" s="86"/>
      <c r="B12" s="433" t="s">
        <v>215</v>
      </c>
      <c r="C12" s="36" t="s">
        <v>50</v>
      </c>
      <c r="D12" s="434" t="s">
        <v>460</v>
      </c>
      <c r="E12" s="36" t="s">
        <v>461</v>
      </c>
      <c r="F12" s="114">
        <v>3</v>
      </c>
      <c r="G12" s="36"/>
      <c r="H12" s="114"/>
      <c r="I12" t="s">
        <v>277</v>
      </c>
      <c r="J12" t="s">
        <v>277</v>
      </c>
    </row>
    <row r="13" spans="1:10" x14ac:dyDescent="0.2">
      <c r="A13" s="87" t="s">
        <v>295</v>
      </c>
      <c r="B13" s="113" t="s">
        <v>215</v>
      </c>
      <c r="C13" s="36" t="s">
        <v>50</v>
      </c>
      <c r="D13" s="431" t="s">
        <v>424</v>
      </c>
      <c r="E13" s="36" t="s">
        <v>385</v>
      </c>
      <c r="F13" s="114">
        <v>1</v>
      </c>
      <c r="G13" s="36"/>
      <c r="H13" s="114"/>
      <c r="I13" t="s">
        <v>277</v>
      </c>
      <c r="J13" t="s">
        <v>277</v>
      </c>
    </row>
    <row r="14" spans="1:10" ht="15" x14ac:dyDescent="0.25">
      <c r="A14" s="85" t="s">
        <v>293</v>
      </c>
      <c r="B14" s="113" t="s">
        <v>215</v>
      </c>
      <c r="C14" s="36" t="s">
        <v>50</v>
      </c>
      <c r="D14" s="431" t="s">
        <v>13</v>
      </c>
      <c r="E14" s="36" t="s">
        <v>121</v>
      </c>
      <c r="F14" s="114">
        <v>3</v>
      </c>
      <c r="G14" s="36"/>
      <c r="H14" s="114"/>
      <c r="I14" t="s">
        <v>277</v>
      </c>
      <c r="J14" t="s">
        <v>277</v>
      </c>
    </row>
    <row r="15" spans="1:10" x14ac:dyDescent="0.2">
      <c r="A15" s="88" t="s">
        <v>297</v>
      </c>
      <c r="B15" s="113" t="s">
        <v>215</v>
      </c>
      <c r="C15" s="36" t="s">
        <v>50</v>
      </c>
      <c r="D15" s="431" t="s">
        <v>61</v>
      </c>
      <c r="E15" s="36" t="s">
        <v>94</v>
      </c>
      <c r="F15" s="114">
        <v>4</v>
      </c>
      <c r="G15" s="36"/>
      <c r="H15" s="114"/>
      <c r="I15" t="s">
        <v>277</v>
      </c>
      <c r="J15" t="s">
        <v>277</v>
      </c>
    </row>
    <row r="16" spans="1:10" x14ac:dyDescent="0.2">
      <c r="A16" s="86" t="s">
        <v>294</v>
      </c>
      <c r="B16" s="113" t="s">
        <v>215</v>
      </c>
      <c r="C16" s="36" t="s">
        <v>50</v>
      </c>
      <c r="D16" s="431" t="s">
        <v>64</v>
      </c>
      <c r="E16" s="36" t="s">
        <v>97</v>
      </c>
      <c r="F16" s="114">
        <v>7</v>
      </c>
      <c r="G16" s="36"/>
      <c r="H16" s="114"/>
      <c r="I16" t="s">
        <v>277</v>
      </c>
      <c r="J16" t="s">
        <v>277</v>
      </c>
    </row>
    <row r="17" spans="1:10" ht="15" x14ac:dyDescent="0.25">
      <c r="A17" s="84" t="s">
        <v>292</v>
      </c>
      <c r="B17" s="113" t="s">
        <v>215</v>
      </c>
      <c r="C17" s="36" t="s">
        <v>50</v>
      </c>
      <c r="D17" s="431" t="s">
        <v>232</v>
      </c>
      <c r="E17" s="36" t="s">
        <v>225</v>
      </c>
      <c r="F17" s="114">
        <v>8</v>
      </c>
      <c r="G17" s="36"/>
      <c r="H17" s="114"/>
      <c r="I17" t="s">
        <v>277</v>
      </c>
      <c r="J17" t="s">
        <v>277</v>
      </c>
    </row>
    <row r="18" spans="1:10" x14ac:dyDescent="0.2">
      <c r="A18" s="86" t="s">
        <v>294</v>
      </c>
      <c r="B18" s="113" t="s">
        <v>215</v>
      </c>
      <c r="C18" s="36" t="s">
        <v>50</v>
      </c>
      <c r="D18" s="431" t="s">
        <v>14</v>
      </c>
      <c r="E18" s="36" t="s">
        <v>122</v>
      </c>
      <c r="F18" s="114">
        <v>8</v>
      </c>
      <c r="G18" s="36"/>
      <c r="H18" s="114"/>
      <c r="I18" t="s">
        <v>277</v>
      </c>
      <c r="J18" t="s">
        <v>277</v>
      </c>
    </row>
    <row r="19" spans="1:10" ht="15" x14ac:dyDescent="0.25">
      <c r="A19" s="84" t="s">
        <v>292</v>
      </c>
      <c r="B19" s="113" t="s">
        <v>215</v>
      </c>
      <c r="C19" s="36" t="s">
        <v>50</v>
      </c>
      <c r="D19" s="431" t="s">
        <v>235</v>
      </c>
      <c r="E19" s="36" t="s">
        <v>228</v>
      </c>
      <c r="F19" s="114">
        <v>8</v>
      </c>
      <c r="G19" s="36"/>
      <c r="H19" s="114"/>
      <c r="I19" t="s">
        <v>277</v>
      </c>
      <c r="J19" t="s">
        <v>277</v>
      </c>
    </row>
    <row r="20" spans="1:10" x14ac:dyDescent="0.2">
      <c r="A20" s="86" t="s">
        <v>294</v>
      </c>
      <c r="B20" s="113" t="s">
        <v>215</v>
      </c>
      <c r="C20" s="36" t="s">
        <v>50</v>
      </c>
      <c r="D20" s="431" t="s">
        <v>262</v>
      </c>
      <c r="E20" s="36" t="s">
        <v>298</v>
      </c>
      <c r="F20" s="114">
        <v>6</v>
      </c>
      <c r="G20" s="36"/>
      <c r="H20" s="114"/>
      <c r="I20" t="s">
        <v>277</v>
      </c>
      <c r="J20" t="s">
        <v>277</v>
      </c>
    </row>
    <row r="21" spans="1:10" ht="15" x14ac:dyDescent="0.25">
      <c r="A21" s="85" t="s">
        <v>293</v>
      </c>
      <c r="B21" s="113" t="s">
        <v>215</v>
      </c>
      <c r="C21" s="36" t="s">
        <v>50</v>
      </c>
      <c r="D21" s="431" t="s">
        <v>236</v>
      </c>
      <c r="E21" s="36" t="s">
        <v>229</v>
      </c>
      <c r="F21" s="114">
        <v>3</v>
      </c>
      <c r="G21" s="36"/>
      <c r="H21" s="114"/>
      <c r="I21" t="s">
        <v>278</v>
      </c>
      <c r="J21" t="s">
        <v>277</v>
      </c>
    </row>
    <row r="22" spans="1:10" x14ac:dyDescent="0.2">
      <c r="A22" s="88" t="s">
        <v>297</v>
      </c>
      <c r="B22" s="113" t="s">
        <v>215</v>
      </c>
      <c r="C22" s="36" t="s">
        <v>50</v>
      </c>
      <c r="D22" s="431" t="s">
        <v>260</v>
      </c>
      <c r="E22" s="36" t="s">
        <v>261</v>
      </c>
      <c r="F22" s="114">
        <v>9</v>
      </c>
      <c r="G22" s="36"/>
      <c r="H22" s="114"/>
      <c r="I22" t="s">
        <v>278</v>
      </c>
      <c r="J22" t="s">
        <v>277</v>
      </c>
    </row>
    <row r="23" spans="1:10" x14ac:dyDescent="0.2">
      <c r="A23" s="86" t="s">
        <v>294</v>
      </c>
      <c r="B23" s="113" t="s">
        <v>215</v>
      </c>
      <c r="C23" s="36" t="s">
        <v>50</v>
      </c>
      <c r="D23" s="431" t="s">
        <v>234</v>
      </c>
      <c r="E23" s="36" t="s">
        <v>227</v>
      </c>
      <c r="F23" s="114">
        <v>4</v>
      </c>
      <c r="G23" s="36"/>
      <c r="H23" s="114"/>
      <c r="I23" t="s">
        <v>278</v>
      </c>
      <c r="J23" t="s">
        <v>277</v>
      </c>
    </row>
    <row r="24" spans="1:10" x14ac:dyDescent="0.2">
      <c r="A24" s="87" t="s">
        <v>295</v>
      </c>
      <c r="B24" s="113" t="s">
        <v>215</v>
      </c>
      <c r="C24" s="36" t="s">
        <v>50</v>
      </c>
      <c r="D24" s="431" t="s">
        <v>63</v>
      </c>
      <c r="E24" s="36" t="s">
        <v>96</v>
      </c>
      <c r="F24" s="114">
        <v>5</v>
      </c>
      <c r="G24" s="36"/>
      <c r="H24" s="114"/>
      <c r="I24" t="s">
        <v>278</v>
      </c>
      <c r="J24" t="s">
        <v>277</v>
      </c>
    </row>
    <row r="25" spans="1:10" x14ac:dyDescent="0.2">
      <c r="A25" s="88" t="s">
        <v>297</v>
      </c>
      <c r="B25" s="113" t="s">
        <v>215</v>
      </c>
      <c r="C25" s="36" t="s">
        <v>50</v>
      </c>
      <c r="D25" s="431" t="s">
        <v>425</v>
      </c>
      <c r="E25" s="36" t="s">
        <v>386</v>
      </c>
      <c r="F25" s="114">
        <v>10</v>
      </c>
      <c r="G25" s="36"/>
      <c r="H25" s="114"/>
      <c r="I25" t="s">
        <v>278</v>
      </c>
      <c r="J25" t="s">
        <v>277</v>
      </c>
    </row>
    <row r="26" spans="1:10" ht="15" x14ac:dyDescent="0.25">
      <c r="A26" s="85" t="s">
        <v>293</v>
      </c>
      <c r="B26" s="113" t="s">
        <v>215</v>
      </c>
      <c r="C26" s="36" t="s">
        <v>50</v>
      </c>
      <c r="D26" s="431" t="s">
        <v>58</v>
      </c>
      <c r="E26" s="36" t="s">
        <v>91</v>
      </c>
      <c r="F26" s="114">
        <v>5</v>
      </c>
      <c r="G26" s="36"/>
      <c r="H26" s="114"/>
      <c r="I26" t="s">
        <v>278</v>
      </c>
      <c r="J26" t="s">
        <v>277</v>
      </c>
    </row>
    <row r="27" spans="1:10" x14ac:dyDescent="0.2">
      <c r="A27" s="88" t="s">
        <v>297</v>
      </c>
      <c r="B27" s="113" t="s">
        <v>215</v>
      </c>
      <c r="C27" s="36" t="s">
        <v>50</v>
      </c>
      <c r="D27" s="431" t="s">
        <v>60</v>
      </c>
      <c r="E27" s="36" t="s">
        <v>93</v>
      </c>
      <c r="F27" s="114">
        <v>5</v>
      </c>
      <c r="G27" s="36"/>
      <c r="H27" s="114"/>
      <c r="I27" t="s">
        <v>278</v>
      </c>
      <c r="J27" t="s">
        <v>277</v>
      </c>
    </row>
    <row r="28" spans="1:10" ht="15" x14ac:dyDescent="0.25">
      <c r="A28" s="85" t="s">
        <v>293</v>
      </c>
      <c r="B28" s="113" t="s">
        <v>215</v>
      </c>
      <c r="C28" s="36" t="s">
        <v>50</v>
      </c>
      <c r="D28" s="431" t="s">
        <v>426</v>
      </c>
      <c r="E28" s="36" t="s">
        <v>387</v>
      </c>
      <c r="F28" s="114">
        <v>15</v>
      </c>
      <c r="G28" s="36"/>
      <c r="H28" s="114"/>
      <c r="I28" t="s">
        <v>278</v>
      </c>
      <c r="J28" t="s">
        <v>277</v>
      </c>
    </row>
    <row r="29" spans="1:10" x14ac:dyDescent="0.2">
      <c r="A29" s="86" t="s">
        <v>294</v>
      </c>
      <c r="B29" s="113" t="s">
        <v>215</v>
      </c>
      <c r="C29" s="36" t="s">
        <v>50</v>
      </c>
      <c r="D29" s="431" t="s">
        <v>12</v>
      </c>
      <c r="E29" s="36" t="s">
        <v>120</v>
      </c>
      <c r="F29" s="114">
        <v>7</v>
      </c>
      <c r="G29" s="36"/>
      <c r="H29" s="114"/>
      <c r="I29" t="s">
        <v>278</v>
      </c>
      <c r="J29" t="s">
        <v>277</v>
      </c>
    </row>
    <row r="30" spans="1:10" x14ac:dyDescent="0.2">
      <c r="A30" s="88" t="s">
        <v>297</v>
      </c>
      <c r="B30" s="113" t="s">
        <v>215</v>
      </c>
      <c r="C30" s="36" t="s">
        <v>50</v>
      </c>
      <c r="D30" s="431" t="s">
        <v>427</v>
      </c>
      <c r="E30" s="36" t="s">
        <v>388</v>
      </c>
      <c r="F30" s="114">
        <v>7</v>
      </c>
      <c r="G30" s="36"/>
      <c r="H30" s="114"/>
      <c r="I30" t="s">
        <v>278</v>
      </c>
      <c r="J30" t="s">
        <v>277</v>
      </c>
    </row>
    <row r="31" spans="1:10" x14ac:dyDescent="0.2">
      <c r="A31" s="88" t="s">
        <v>297</v>
      </c>
      <c r="B31" s="113" t="s">
        <v>215</v>
      </c>
      <c r="C31" s="36" t="s">
        <v>50</v>
      </c>
      <c r="D31" s="431" t="s">
        <v>1</v>
      </c>
      <c r="E31" s="36" t="s">
        <v>159</v>
      </c>
      <c r="F31" s="114">
        <v>4</v>
      </c>
      <c r="G31" s="36"/>
      <c r="H31" s="114"/>
      <c r="I31" t="s">
        <v>278</v>
      </c>
      <c r="J31" t="s">
        <v>277</v>
      </c>
    </row>
    <row r="32" spans="1:10" x14ac:dyDescent="0.2">
      <c r="A32" s="86" t="s">
        <v>294</v>
      </c>
      <c r="B32" s="113" t="s">
        <v>215</v>
      </c>
      <c r="C32" s="36" t="s">
        <v>50</v>
      </c>
      <c r="D32" s="431" t="s">
        <v>57</v>
      </c>
      <c r="E32" s="36" t="s">
        <v>296</v>
      </c>
      <c r="F32" s="114">
        <v>8</v>
      </c>
      <c r="G32" s="36"/>
      <c r="H32" s="114"/>
      <c r="I32" t="s">
        <v>278</v>
      </c>
      <c r="J32" t="s">
        <v>277</v>
      </c>
    </row>
    <row r="33" spans="1:10" ht="15" x14ac:dyDescent="0.25">
      <c r="A33" s="85" t="s">
        <v>293</v>
      </c>
      <c r="B33" s="113" t="s">
        <v>215</v>
      </c>
      <c r="C33" s="36" t="s">
        <v>50</v>
      </c>
      <c r="D33" s="431" t="s">
        <v>428</v>
      </c>
      <c r="E33" s="36" t="s">
        <v>389</v>
      </c>
      <c r="F33" s="114">
        <v>10</v>
      </c>
      <c r="G33" s="36"/>
      <c r="H33" s="114"/>
      <c r="I33" t="s">
        <v>278</v>
      </c>
      <c r="J33" t="s">
        <v>277</v>
      </c>
    </row>
    <row r="34" spans="1:10" ht="15" x14ac:dyDescent="0.25">
      <c r="A34" s="85" t="s">
        <v>293</v>
      </c>
      <c r="B34" s="113" t="s">
        <v>215</v>
      </c>
      <c r="C34" s="36" t="s">
        <v>50</v>
      </c>
      <c r="D34" s="431" t="s">
        <v>11</v>
      </c>
      <c r="E34" s="36" t="s">
        <v>98</v>
      </c>
      <c r="F34" s="114">
        <v>7</v>
      </c>
      <c r="G34" s="36"/>
      <c r="H34" s="114"/>
      <c r="I34" t="s">
        <v>278</v>
      </c>
      <c r="J34" t="s">
        <v>277</v>
      </c>
    </row>
    <row r="35" spans="1:10" ht="15" x14ac:dyDescent="0.25">
      <c r="A35" s="84" t="s">
        <v>292</v>
      </c>
      <c r="B35" s="113" t="s">
        <v>215</v>
      </c>
      <c r="C35" s="36" t="s">
        <v>50</v>
      </c>
      <c r="D35" s="431" t="s">
        <v>429</v>
      </c>
      <c r="E35" s="36" t="s">
        <v>390</v>
      </c>
      <c r="F35" s="114">
        <v>40</v>
      </c>
      <c r="G35" s="36"/>
      <c r="H35" s="114"/>
      <c r="I35" t="s">
        <v>278</v>
      </c>
      <c r="J35" t="s">
        <v>277</v>
      </c>
    </row>
    <row r="36" spans="1:10" x14ac:dyDescent="0.2">
      <c r="A36" s="86" t="s">
        <v>294</v>
      </c>
      <c r="B36" s="113" t="s">
        <v>215</v>
      </c>
      <c r="C36" s="36" t="s">
        <v>50</v>
      </c>
      <c r="D36" s="431" t="s">
        <v>430</v>
      </c>
      <c r="E36" s="36" t="s">
        <v>391</v>
      </c>
      <c r="F36" s="114">
        <v>7</v>
      </c>
      <c r="G36" s="36"/>
      <c r="H36" s="114"/>
      <c r="I36" t="s">
        <v>278</v>
      </c>
      <c r="J36" t="s">
        <v>277</v>
      </c>
    </row>
    <row r="37" spans="1:10" x14ac:dyDescent="0.2">
      <c r="A37" s="86" t="s">
        <v>294</v>
      </c>
      <c r="B37" s="113" t="s">
        <v>215</v>
      </c>
      <c r="C37" s="36" t="s">
        <v>50</v>
      </c>
      <c r="D37" s="431" t="s">
        <v>16</v>
      </c>
      <c r="E37" s="36" t="s">
        <v>124</v>
      </c>
      <c r="F37" s="114">
        <v>3</v>
      </c>
      <c r="G37" s="36"/>
      <c r="H37" s="114"/>
      <c r="I37" t="s">
        <v>278</v>
      </c>
      <c r="J37" t="s">
        <v>277</v>
      </c>
    </row>
    <row r="38" spans="1:10" ht="15" x14ac:dyDescent="0.25">
      <c r="A38" s="84" t="s">
        <v>292</v>
      </c>
      <c r="B38" s="113" t="s">
        <v>216</v>
      </c>
      <c r="C38" s="36" t="s">
        <v>51</v>
      </c>
      <c r="D38" s="431" t="s">
        <v>17</v>
      </c>
      <c r="E38" s="36" t="s">
        <v>52</v>
      </c>
      <c r="F38" s="114">
        <v>9</v>
      </c>
      <c r="G38" s="36"/>
      <c r="H38" s="114"/>
      <c r="I38" t="s">
        <v>277</v>
      </c>
      <c r="J38" t="s">
        <v>277</v>
      </c>
    </row>
    <row r="39" spans="1:10" ht="15" x14ac:dyDescent="0.25">
      <c r="A39" s="85" t="s">
        <v>293</v>
      </c>
      <c r="B39" s="113" t="s">
        <v>216</v>
      </c>
      <c r="C39" s="36" t="s">
        <v>51</v>
      </c>
      <c r="D39" s="431" t="s">
        <v>20</v>
      </c>
      <c r="E39" s="36" t="s">
        <v>125</v>
      </c>
      <c r="F39" s="114">
        <v>4</v>
      </c>
      <c r="G39" s="36"/>
      <c r="H39" s="114"/>
      <c r="I39" t="s">
        <v>277</v>
      </c>
      <c r="J39" t="s">
        <v>277</v>
      </c>
    </row>
    <row r="40" spans="1:10" x14ac:dyDescent="0.2">
      <c r="A40" s="88" t="s">
        <v>297</v>
      </c>
      <c r="B40" s="113" t="s">
        <v>216</v>
      </c>
      <c r="C40" s="36" t="s">
        <v>51</v>
      </c>
      <c r="D40" s="431" t="s">
        <v>25</v>
      </c>
      <c r="E40" s="36" t="s">
        <v>126</v>
      </c>
      <c r="F40" s="114">
        <v>4</v>
      </c>
      <c r="G40" s="36"/>
      <c r="H40" s="114"/>
      <c r="I40" t="s">
        <v>277</v>
      </c>
      <c r="J40" t="s">
        <v>277</v>
      </c>
    </row>
    <row r="41" spans="1:10" ht="15" x14ac:dyDescent="0.25">
      <c r="A41" s="85" t="s">
        <v>293</v>
      </c>
      <c r="B41" s="113" t="s">
        <v>216</v>
      </c>
      <c r="C41" s="36" t="s">
        <v>51</v>
      </c>
      <c r="D41" s="431" t="s">
        <v>22</v>
      </c>
      <c r="E41" s="36" t="s">
        <v>151</v>
      </c>
      <c r="F41" s="114">
        <v>9</v>
      </c>
      <c r="G41" s="36"/>
      <c r="H41" s="114"/>
      <c r="I41" t="s">
        <v>277</v>
      </c>
      <c r="J41" t="s">
        <v>277</v>
      </c>
    </row>
    <row r="42" spans="1:10" ht="15" x14ac:dyDescent="0.25">
      <c r="A42" s="84" t="s">
        <v>292</v>
      </c>
      <c r="B42" s="113" t="s">
        <v>216</v>
      </c>
      <c r="C42" s="36" t="s">
        <v>51</v>
      </c>
      <c r="D42" s="431" t="s">
        <v>127</v>
      </c>
      <c r="E42" s="36" t="s">
        <v>164</v>
      </c>
      <c r="F42" s="114">
        <v>8</v>
      </c>
      <c r="G42" s="36"/>
      <c r="H42" s="114"/>
      <c r="I42" t="s">
        <v>278</v>
      </c>
      <c r="J42" t="s">
        <v>277</v>
      </c>
    </row>
    <row r="43" spans="1:10" x14ac:dyDescent="0.2">
      <c r="A43" s="88" t="s">
        <v>297</v>
      </c>
      <c r="B43" s="113" t="s">
        <v>216</v>
      </c>
      <c r="C43" s="36" t="s">
        <v>51</v>
      </c>
      <c r="D43" s="431" t="s">
        <v>24</v>
      </c>
      <c r="E43" s="36" t="s">
        <v>163</v>
      </c>
      <c r="F43" s="114">
        <v>6</v>
      </c>
      <c r="G43" s="36"/>
      <c r="H43" s="114"/>
      <c r="I43" t="s">
        <v>278</v>
      </c>
      <c r="J43" t="s">
        <v>277</v>
      </c>
    </row>
    <row r="44" spans="1:10" ht="15" x14ac:dyDescent="0.25">
      <c r="A44" s="85" t="s">
        <v>293</v>
      </c>
      <c r="B44" s="113" t="s">
        <v>216</v>
      </c>
      <c r="C44" s="36" t="s">
        <v>51</v>
      </c>
      <c r="D44" s="431" t="s">
        <v>23</v>
      </c>
      <c r="E44" s="36" t="s">
        <v>162</v>
      </c>
      <c r="F44" s="114">
        <v>12</v>
      </c>
      <c r="G44" s="36"/>
      <c r="H44" s="114"/>
      <c r="I44" t="s">
        <v>278</v>
      </c>
      <c r="J44" t="s">
        <v>277</v>
      </c>
    </row>
    <row r="45" spans="1:10" ht="15" x14ac:dyDescent="0.25">
      <c r="A45" s="85" t="s">
        <v>293</v>
      </c>
      <c r="B45" s="113" t="s">
        <v>216</v>
      </c>
      <c r="C45" s="36" t="s">
        <v>51</v>
      </c>
      <c r="D45" s="431" t="s">
        <v>21</v>
      </c>
      <c r="E45" s="36" t="s">
        <v>300</v>
      </c>
      <c r="F45" s="114">
        <v>10</v>
      </c>
      <c r="G45" s="36"/>
      <c r="H45" s="114"/>
      <c r="I45" t="s">
        <v>278</v>
      </c>
      <c r="J45" t="s">
        <v>277</v>
      </c>
    </row>
    <row r="46" spans="1:10" x14ac:dyDescent="0.2">
      <c r="A46" s="86" t="s">
        <v>294</v>
      </c>
      <c r="B46" s="113" t="s">
        <v>216</v>
      </c>
      <c r="C46" s="36" t="s">
        <v>51</v>
      </c>
      <c r="D46" s="431" t="s">
        <v>18</v>
      </c>
      <c r="E46" s="36" t="s">
        <v>150</v>
      </c>
      <c r="F46" s="114">
        <v>9</v>
      </c>
      <c r="G46" s="36"/>
      <c r="H46" s="114"/>
      <c r="I46" t="s">
        <v>278</v>
      </c>
      <c r="J46" t="s">
        <v>277</v>
      </c>
    </row>
    <row r="47" spans="1:10" ht="15" x14ac:dyDescent="0.25">
      <c r="A47" s="85" t="s">
        <v>293</v>
      </c>
      <c r="B47" s="113" t="s">
        <v>216</v>
      </c>
      <c r="C47" s="36" t="s">
        <v>51</v>
      </c>
      <c r="D47" s="431" t="s">
        <v>19</v>
      </c>
      <c r="E47" s="36" t="s">
        <v>299</v>
      </c>
      <c r="F47" s="114">
        <v>5</v>
      </c>
      <c r="G47" s="36"/>
      <c r="H47" s="114"/>
      <c r="I47" t="s">
        <v>278</v>
      </c>
      <c r="J47" t="s">
        <v>277</v>
      </c>
    </row>
    <row r="48" spans="1:10" x14ac:dyDescent="0.2">
      <c r="A48" s="86" t="s">
        <v>294</v>
      </c>
      <c r="B48" s="113" t="s">
        <v>217</v>
      </c>
      <c r="C48" s="36" t="s">
        <v>53</v>
      </c>
      <c r="D48" s="431" t="s">
        <v>192</v>
      </c>
      <c r="E48" s="36" t="s">
        <v>146</v>
      </c>
      <c r="F48" s="114">
        <v>4</v>
      </c>
      <c r="G48" s="36"/>
      <c r="H48" s="114"/>
      <c r="I48" t="s">
        <v>277</v>
      </c>
      <c r="J48" t="s">
        <v>277</v>
      </c>
    </row>
    <row r="49" spans="1:10" ht="15" x14ac:dyDescent="0.25">
      <c r="A49" s="85" t="s">
        <v>293</v>
      </c>
      <c r="B49" s="113" t="s">
        <v>217</v>
      </c>
      <c r="C49" s="36" t="s">
        <v>53</v>
      </c>
      <c r="D49" s="431" t="s">
        <v>193</v>
      </c>
      <c r="E49" s="36" t="s">
        <v>301</v>
      </c>
      <c r="F49" s="114">
        <v>6</v>
      </c>
      <c r="G49" s="36"/>
      <c r="H49" s="114"/>
      <c r="I49" t="s">
        <v>278</v>
      </c>
      <c r="J49" t="s">
        <v>277</v>
      </c>
    </row>
    <row r="50" spans="1:10" x14ac:dyDescent="0.2">
      <c r="A50" s="88" t="s">
        <v>297</v>
      </c>
      <c r="B50" s="113" t="s">
        <v>217</v>
      </c>
      <c r="C50" s="36" t="s">
        <v>53</v>
      </c>
      <c r="D50" s="431" t="s">
        <v>194</v>
      </c>
      <c r="E50" s="36" t="s">
        <v>0</v>
      </c>
      <c r="F50" s="114">
        <v>8</v>
      </c>
      <c r="G50" s="36"/>
      <c r="H50" s="114"/>
      <c r="I50" t="s">
        <v>278</v>
      </c>
      <c r="J50" t="s">
        <v>277</v>
      </c>
    </row>
    <row r="51" spans="1:10" ht="15" x14ac:dyDescent="0.25">
      <c r="A51" s="85" t="s">
        <v>293</v>
      </c>
      <c r="B51" s="113" t="s">
        <v>217</v>
      </c>
      <c r="C51" s="36" t="s">
        <v>53</v>
      </c>
      <c r="D51" s="432" t="s">
        <v>431</v>
      </c>
      <c r="E51" s="36" t="s">
        <v>392</v>
      </c>
      <c r="F51" s="114">
        <v>10</v>
      </c>
      <c r="G51" s="36"/>
      <c r="H51" s="114"/>
      <c r="I51" t="s">
        <v>278</v>
      </c>
      <c r="J51" t="s">
        <v>277</v>
      </c>
    </row>
    <row r="52" spans="1:10" x14ac:dyDescent="0.2">
      <c r="A52" s="87" t="s">
        <v>295</v>
      </c>
      <c r="B52" s="113" t="s">
        <v>218</v>
      </c>
      <c r="C52" s="36" t="s">
        <v>54</v>
      </c>
      <c r="D52" s="431" t="s">
        <v>432</v>
      </c>
      <c r="E52" s="36" t="s">
        <v>393</v>
      </c>
      <c r="F52" s="114">
        <v>10</v>
      </c>
      <c r="G52" s="36"/>
      <c r="H52" s="114"/>
      <c r="I52" t="s">
        <v>278</v>
      </c>
      <c r="J52" t="s">
        <v>277</v>
      </c>
    </row>
    <row r="53" spans="1:10" ht="15" x14ac:dyDescent="0.25">
      <c r="A53" s="84" t="s">
        <v>292</v>
      </c>
      <c r="B53" s="113" t="s">
        <v>376</v>
      </c>
      <c r="C53" s="36" t="s">
        <v>366</v>
      </c>
      <c r="D53" s="431" t="s">
        <v>433</v>
      </c>
      <c r="E53" s="36" t="s">
        <v>394</v>
      </c>
      <c r="F53" s="114">
        <v>13</v>
      </c>
      <c r="G53" s="36"/>
      <c r="H53" s="114"/>
      <c r="I53" t="s">
        <v>278</v>
      </c>
      <c r="J53" t="s">
        <v>277</v>
      </c>
    </row>
    <row r="54" spans="1:10" ht="15" x14ac:dyDescent="0.25">
      <c r="A54" s="84" t="s">
        <v>292</v>
      </c>
      <c r="B54" s="113" t="s">
        <v>219</v>
      </c>
      <c r="C54" s="36" t="s">
        <v>136</v>
      </c>
      <c r="D54" s="431" t="s">
        <v>255</v>
      </c>
      <c r="E54" s="36" t="s">
        <v>195</v>
      </c>
      <c r="F54" s="114">
        <v>10</v>
      </c>
      <c r="G54" s="36"/>
      <c r="H54" s="114"/>
      <c r="I54" t="s">
        <v>278</v>
      </c>
      <c r="J54" t="s">
        <v>277</v>
      </c>
    </row>
    <row r="55" spans="1:10" ht="15" x14ac:dyDescent="0.25">
      <c r="A55" s="85" t="s">
        <v>293</v>
      </c>
      <c r="B55" s="113" t="s">
        <v>222</v>
      </c>
      <c r="C55" s="36" t="s">
        <v>137</v>
      </c>
      <c r="D55" s="431" t="s">
        <v>257</v>
      </c>
      <c r="E55" s="36" t="s">
        <v>197</v>
      </c>
      <c r="F55" s="114">
        <v>7</v>
      </c>
      <c r="G55" s="36"/>
      <c r="H55" s="114"/>
      <c r="I55" t="s">
        <v>277</v>
      </c>
      <c r="J55" t="s">
        <v>277</v>
      </c>
    </row>
    <row r="56" spans="1:10" x14ac:dyDescent="0.2">
      <c r="A56" s="82" t="s">
        <v>291</v>
      </c>
      <c r="B56" s="113" t="s">
        <v>222</v>
      </c>
      <c r="C56" s="36" t="s">
        <v>137</v>
      </c>
      <c r="D56" s="431" t="s">
        <v>256</v>
      </c>
      <c r="E56" s="36" t="s">
        <v>196</v>
      </c>
      <c r="F56" s="114">
        <v>7</v>
      </c>
      <c r="G56" s="36"/>
      <c r="H56" s="114"/>
      <c r="I56" t="s">
        <v>277</v>
      </c>
      <c r="J56" t="s">
        <v>277</v>
      </c>
    </row>
    <row r="57" spans="1:10" ht="15" x14ac:dyDescent="0.25">
      <c r="A57" s="85" t="s">
        <v>293</v>
      </c>
      <c r="B57" s="113" t="s">
        <v>222</v>
      </c>
      <c r="C57" s="36" t="s">
        <v>137</v>
      </c>
      <c r="D57" s="431" t="s">
        <v>258</v>
      </c>
      <c r="E57" s="36" t="s">
        <v>198</v>
      </c>
      <c r="F57" s="114">
        <v>6</v>
      </c>
      <c r="G57" s="36"/>
      <c r="H57" s="114"/>
      <c r="I57" t="s">
        <v>277</v>
      </c>
      <c r="J57" t="s">
        <v>277</v>
      </c>
    </row>
    <row r="58" spans="1:10" ht="15" x14ac:dyDescent="0.25">
      <c r="A58" s="85" t="s">
        <v>293</v>
      </c>
      <c r="B58" s="113" t="s">
        <v>222</v>
      </c>
      <c r="C58" s="36" t="s">
        <v>137</v>
      </c>
      <c r="D58" s="431" t="s">
        <v>434</v>
      </c>
      <c r="E58" s="36" t="s">
        <v>395</v>
      </c>
      <c r="F58" s="114">
        <v>8</v>
      </c>
      <c r="G58" s="36"/>
      <c r="H58" s="114"/>
      <c r="I58" t="s">
        <v>278</v>
      </c>
      <c r="J58" t="s">
        <v>277</v>
      </c>
    </row>
    <row r="59" spans="1:10" ht="15" x14ac:dyDescent="0.25">
      <c r="A59" s="85" t="s">
        <v>293</v>
      </c>
      <c r="B59" s="113" t="s">
        <v>222</v>
      </c>
      <c r="C59" s="36" t="s">
        <v>137</v>
      </c>
      <c r="D59" s="431" t="s">
        <v>302</v>
      </c>
      <c r="E59" s="36" t="s">
        <v>303</v>
      </c>
      <c r="F59" s="114">
        <v>10</v>
      </c>
      <c r="G59" s="36"/>
      <c r="H59" s="114"/>
      <c r="I59" t="s">
        <v>278</v>
      </c>
      <c r="J59" t="s">
        <v>277</v>
      </c>
    </row>
    <row r="60" spans="1:10" ht="15" x14ac:dyDescent="0.25">
      <c r="A60" s="85" t="s">
        <v>293</v>
      </c>
      <c r="B60" s="113" t="s">
        <v>220</v>
      </c>
      <c r="C60" s="36" t="s">
        <v>138</v>
      </c>
      <c r="D60" s="431" t="s">
        <v>304</v>
      </c>
      <c r="E60" s="36" t="s">
        <v>305</v>
      </c>
      <c r="F60" s="114">
        <v>4</v>
      </c>
      <c r="G60" s="36"/>
      <c r="H60" s="114"/>
      <c r="I60" t="s">
        <v>277</v>
      </c>
      <c r="J60" t="s">
        <v>277</v>
      </c>
    </row>
    <row r="61" spans="1:10" ht="15" x14ac:dyDescent="0.25">
      <c r="A61" s="84" t="s">
        <v>292</v>
      </c>
      <c r="B61" s="113" t="s">
        <v>220</v>
      </c>
      <c r="C61" s="36" t="s">
        <v>138</v>
      </c>
      <c r="D61" s="431" t="s">
        <v>244</v>
      </c>
      <c r="E61" s="36" t="s">
        <v>199</v>
      </c>
      <c r="F61" s="114">
        <v>7</v>
      </c>
      <c r="G61" s="36"/>
      <c r="H61" s="114"/>
      <c r="I61" t="s">
        <v>278</v>
      </c>
      <c r="J61" t="s">
        <v>277</v>
      </c>
    </row>
    <row r="62" spans="1:10" x14ac:dyDescent="0.2">
      <c r="A62" s="86" t="s">
        <v>294</v>
      </c>
      <c r="B62" s="113" t="s">
        <v>220</v>
      </c>
      <c r="C62" s="36" t="s">
        <v>138</v>
      </c>
      <c r="D62" s="431" t="s">
        <v>245</v>
      </c>
      <c r="E62" s="36" t="s">
        <v>200</v>
      </c>
      <c r="F62" s="114">
        <v>9</v>
      </c>
      <c r="G62" s="36"/>
      <c r="H62" s="114"/>
      <c r="I62" t="s">
        <v>278</v>
      </c>
      <c r="J62" t="s">
        <v>277</v>
      </c>
    </row>
    <row r="63" spans="1:10" ht="15" x14ac:dyDescent="0.25">
      <c r="A63" s="85" t="s">
        <v>293</v>
      </c>
      <c r="B63" s="113" t="s">
        <v>221</v>
      </c>
      <c r="C63" s="36" t="s">
        <v>140</v>
      </c>
      <c r="D63" s="431" t="s">
        <v>2</v>
      </c>
      <c r="E63" s="36" t="s">
        <v>201</v>
      </c>
      <c r="F63" s="114">
        <v>7</v>
      </c>
      <c r="G63" s="36"/>
      <c r="H63" s="114"/>
      <c r="I63" t="s">
        <v>278</v>
      </c>
      <c r="J63" t="s">
        <v>277</v>
      </c>
    </row>
    <row r="64" spans="1:10" x14ac:dyDescent="0.2">
      <c r="A64" s="82" t="s">
        <v>291</v>
      </c>
      <c r="B64" s="113" t="s">
        <v>377</v>
      </c>
      <c r="C64" s="36" t="s">
        <v>367</v>
      </c>
      <c r="D64" s="431" t="s">
        <v>435</v>
      </c>
      <c r="E64" s="36" t="s">
        <v>396</v>
      </c>
      <c r="F64" s="114">
        <v>9</v>
      </c>
      <c r="G64" s="36"/>
      <c r="H64" s="114"/>
      <c r="I64" t="s">
        <v>278</v>
      </c>
      <c r="J64" t="s">
        <v>277</v>
      </c>
    </row>
    <row r="65" spans="1:10" x14ac:dyDescent="0.2">
      <c r="A65" s="86" t="s">
        <v>294</v>
      </c>
      <c r="B65" s="113" t="s">
        <v>237</v>
      </c>
      <c r="C65" s="36" t="s">
        <v>117</v>
      </c>
      <c r="D65" s="431" t="s">
        <v>102</v>
      </c>
      <c r="E65" s="36" t="s">
        <v>160</v>
      </c>
      <c r="F65" s="114">
        <v>15</v>
      </c>
      <c r="G65" s="36"/>
      <c r="H65" s="114"/>
      <c r="I65" t="s">
        <v>277</v>
      </c>
      <c r="J65" t="s">
        <v>277</v>
      </c>
    </row>
    <row r="66" spans="1:10" x14ac:dyDescent="0.2">
      <c r="A66" s="86" t="s">
        <v>294</v>
      </c>
      <c r="B66" s="113" t="s">
        <v>237</v>
      </c>
      <c r="C66" s="36" t="s">
        <v>117</v>
      </c>
      <c r="D66" s="431" t="s">
        <v>436</v>
      </c>
      <c r="E66" s="36" t="s">
        <v>397</v>
      </c>
      <c r="F66" s="114">
        <v>15</v>
      </c>
      <c r="G66" s="36"/>
      <c r="H66" s="114"/>
      <c r="I66" t="s">
        <v>278</v>
      </c>
      <c r="J66" t="s">
        <v>277</v>
      </c>
    </row>
    <row r="67" spans="1:10" x14ac:dyDescent="0.2">
      <c r="A67" s="88" t="s">
        <v>297</v>
      </c>
      <c r="B67" s="113" t="s">
        <v>238</v>
      </c>
      <c r="C67" s="36" t="s">
        <v>157</v>
      </c>
      <c r="D67" s="431" t="s">
        <v>103</v>
      </c>
      <c r="E67" s="36" t="s">
        <v>144</v>
      </c>
      <c r="F67" s="114">
        <v>6</v>
      </c>
      <c r="G67" s="36"/>
      <c r="H67" s="114"/>
      <c r="I67" t="s">
        <v>277</v>
      </c>
      <c r="J67" t="s">
        <v>277</v>
      </c>
    </row>
    <row r="68" spans="1:10" ht="15" x14ac:dyDescent="0.25">
      <c r="A68" s="85" t="s">
        <v>293</v>
      </c>
      <c r="B68" s="113" t="s">
        <v>238</v>
      </c>
      <c r="C68" s="36" t="s">
        <v>157</v>
      </c>
      <c r="D68" s="431" t="s">
        <v>437</v>
      </c>
      <c r="E68" s="36" t="s">
        <v>398</v>
      </c>
      <c r="F68" s="114">
        <v>9</v>
      </c>
      <c r="G68" s="36"/>
      <c r="H68" s="114"/>
      <c r="I68" t="s">
        <v>278</v>
      </c>
      <c r="J68" t="s">
        <v>277</v>
      </c>
    </row>
    <row r="69" spans="1:10" ht="15" x14ac:dyDescent="0.25">
      <c r="A69" s="84" t="s">
        <v>292</v>
      </c>
      <c r="B69" s="113" t="s">
        <v>66</v>
      </c>
      <c r="C69" s="36" t="s">
        <v>205</v>
      </c>
      <c r="D69" s="431" t="s">
        <v>206</v>
      </c>
      <c r="E69" s="36" t="s">
        <v>306</v>
      </c>
      <c r="F69" s="114">
        <v>10</v>
      </c>
      <c r="G69" s="36"/>
      <c r="H69" s="114"/>
      <c r="I69" t="s">
        <v>277</v>
      </c>
      <c r="J69" t="s">
        <v>277</v>
      </c>
    </row>
    <row r="70" spans="1:10" x14ac:dyDescent="0.2">
      <c r="A70" s="82" t="s">
        <v>291</v>
      </c>
      <c r="B70" s="113" t="s">
        <v>66</v>
      </c>
      <c r="C70" s="36" t="s">
        <v>205</v>
      </c>
      <c r="D70" s="431" t="s">
        <v>209</v>
      </c>
      <c r="E70" s="36" t="s">
        <v>211</v>
      </c>
      <c r="F70" s="114">
        <v>17</v>
      </c>
      <c r="G70" s="36"/>
      <c r="H70" s="114"/>
      <c r="I70" t="s">
        <v>277</v>
      </c>
      <c r="J70" t="s">
        <v>277</v>
      </c>
    </row>
    <row r="71" spans="1:10" x14ac:dyDescent="0.2">
      <c r="A71" s="82" t="s">
        <v>291</v>
      </c>
      <c r="B71" s="113" t="s">
        <v>66</v>
      </c>
      <c r="C71" s="36" t="s">
        <v>205</v>
      </c>
      <c r="D71" s="431" t="s">
        <v>208</v>
      </c>
      <c r="E71" s="36" t="s">
        <v>307</v>
      </c>
      <c r="F71" s="114">
        <v>3</v>
      </c>
      <c r="G71" s="36"/>
      <c r="H71" s="114"/>
      <c r="I71" t="s">
        <v>277</v>
      </c>
      <c r="J71" t="s">
        <v>277</v>
      </c>
    </row>
    <row r="72" spans="1:10" ht="15" x14ac:dyDescent="0.25">
      <c r="A72" s="85" t="s">
        <v>293</v>
      </c>
      <c r="B72" s="113" t="s">
        <v>66</v>
      </c>
      <c r="C72" s="36" t="s">
        <v>205</v>
      </c>
      <c r="D72" s="431" t="s">
        <v>178</v>
      </c>
      <c r="E72" s="36" t="s">
        <v>212</v>
      </c>
      <c r="F72" s="114">
        <v>12</v>
      </c>
      <c r="G72" s="36"/>
      <c r="H72" s="114"/>
      <c r="I72" t="s">
        <v>277</v>
      </c>
      <c r="J72" t="s">
        <v>277</v>
      </c>
    </row>
    <row r="73" spans="1:10" ht="15" x14ac:dyDescent="0.25">
      <c r="A73" s="85" t="s">
        <v>293</v>
      </c>
      <c r="B73" s="113" t="s">
        <v>66</v>
      </c>
      <c r="C73" s="36" t="s">
        <v>205</v>
      </c>
      <c r="D73" s="431" t="s">
        <v>207</v>
      </c>
      <c r="E73" s="36" t="s">
        <v>210</v>
      </c>
      <c r="F73" s="114">
        <v>9</v>
      </c>
      <c r="G73" s="36"/>
      <c r="H73" s="114"/>
      <c r="I73" t="s">
        <v>277</v>
      </c>
      <c r="J73" t="s">
        <v>277</v>
      </c>
    </row>
    <row r="74" spans="1:10" ht="15" x14ac:dyDescent="0.25">
      <c r="A74" s="85" t="s">
        <v>293</v>
      </c>
      <c r="B74" s="113" t="s">
        <v>67</v>
      </c>
      <c r="C74" s="36" t="s">
        <v>202</v>
      </c>
      <c r="D74" s="431" t="s">
        <v>179</v>
      </c>
      <c r="E74" s="36" t="s">
        <v>204</v>
      </c>
      <c r="F74" s="114">
        <v>5</v>
      </c>
      <c r="G74" s="36"/>
      <c r="H74" s="114"/>
      <c r="I74" t="s">
        <v>277</v>
      </c>
      <c r="J74" t="s">
        <v>277</v>
      </c>
    </row>
    <row r="75" spans="1:10" ht="15" x14ac:dyDescent="0.25">
      <c r="A75" s="85" t="s">
        <v>293</v>
      </c>
      <c r="B75" s="113" t="s">
        <v>67</v>
      </c>
      <c r="C75" s="36" t="s">
        <v>202</v>
      </c>
      <c r="D75" s="431" t="s">
        <v>438</v>
      </c>
      <c r="E75" s="36" t="s">
        <v>399</v>
      </c>
      <c r="F75" s="114">
        <v>11</v>
      </c>
      <c r="G75" s="36"/>
      <c r="H75" s="114"/>
      <c r="I75" t="s">
        <v>278</v>
      </c>
      <c r="J75" t="s">
        <v>277</v>
      </c>
    </row>
    <row r="76" spans="1:10" ht="15" x14ac:dyDescent="0.25">
      <c r="A76" s="85" t="s">
        <v>293</v>
      </c>
      <c r="B76" s="113" t="s">
        <v>67</v>
      </c>
      <c r="C76" s="36" t="s">
        <v>202</v>
      </c>
      <c r="D76" s="431" t="s">
        <v>439</v>
      </c>
      <c r="E76" s="36" t="s">
        <v>400</v>
      </c>
      <c r="F76" s="114">
        <v>9</v>
      </c>
      <c r="G76" s="36"/>
      <c r="H76" s="114"/>
      <c r="I76" t="s">
        <v>278</v>
      </c>
      <c r="J76" t="s">
        <v>277</v>
      </c>
    </row>
    <row r="77" spans="1:10" ht="15" x14ac:dyDescent="0.25">
      <c r="A77" s="85" t="s">
        <v>293</v>
      </c>
      <c r="B77" s="113" t="s">
        <v>240</v>
      </c>
      <c r="C77" s="36" t="s">
        <v>203</v>
      </c>
      <c r="D77" s="431" t="s">
        <v>440</v>
      </c>
      <c r="E77" s="36" t="s">
        <v>401</v>
      </c>
      <c r="F77" s="114">
        <v>42</v>
      </c>
      <c r="G77" s="36"/>
      <c r="H77" s="114"/>
      <c r="I77" t="s">
        <v>278</v>
      </c>
      <c r="J77" t="s">
        <v>277</v>
      </c>
    </row>
    <row r="78" spans="1:10" x14ac:dyDescent="0.2">
      <c r="A78" s="86" t="s">
        <v>294</v>
      </c>
      <c r="B78" s="113" t="s">
        <v>70</v>
      </c>
      <c r="C78" s="36" t="s">
        <v>191</v>
      </c>
      <c r="D78" s="431" t="s">
        <v>84</v>
      </c>
      <c r="E78" s="36" t="s">
        <v>174</v>
      </c>
      <c r="F78" s="114">
        <v>1</v>
      </c>
      <c r="G78" s="36"/>
      <c r="H78" s="114"/>
      <c r="I78" t="s">
        <v>277</v>
      </c>
      <c r="J78" t="s">
        <v>277</v>
      </c>
    </row>
    <row r="79" spans="1:10" ht="15" x14ac:dyDescent="0.25">
      <c r="A79" s="85" t="s">
        <v>293</v>
      </c>
      <c r="B79" s="113" t="s">
        <v>70</v>
      </c>
      <c r="C79" s="36" t="s">
        <v>191</v>
      </c>
      <c r="D79" s="431" t="s">
        <v>129</v>
      </c>
      <c r="E79" s="36" t="s">
        <v>176</v>
      </c>
      <c r="F79" s="114">
        <v>2</v>
      </c>
      <c r="G79" s="36"/>
      <c r="H79" s="114"/>
      <c r="I79" t="s">
        <v>277</v>
      </c>
      <c r="J79" t="s">
        <v>277</v>
      </c>
    </row>
    <row r="80" spans="1:10" x14ac:dyDescent="0.2">
      <c r="A80" s="82" t="s">
        <v>291</v>
      </c>
      <c r="B80" s="113" t="s">
        <v>70</v>
      </c>
      <c r="C80" s="36" t="s">
        <v>191</v>
      </c>
      <c r="D80" s="431" t="s">
        <v>128</v>
      </c>
      <c r="E80" s="36" t="s">
        <v>175</v>
      </c>
      <c r="F80" s="114">
        <v>4</v>
      </c>
      <c r="G80" s="36"/>
      <c r="H80" s="114"/>
      <c r="I80" t="s">
        <v>277</v>
      </c>
      <c r="J80" t="s">
        <v>277</v>
      </c>
    </row>
    <row r="81" spans="1:10" x14ac:dyDescent="0.2">
      <c r="A81" s="82" t="s">
        <v>291</v>
      </c>
      <c r="B81" s="113" t="s">
        <v>70</v>
      </c>
      <c r="C81" s="36" t="s">
        <v>191</v>
      </c>
      <c r="D81" s="431" t="s">
        <v>83</v>
      </c>
      <c r="E81" s="36" t="s">
        <v>308</v>
      </c>
      <c r="F81" s="114">
        <v>7</v>
      </c>
      <c r="G81" s="36"/>
      <c r="H81" s="114"/>
      <c r="I81" t="s">
        <v>278</v>
      </c>
      <c r="J81" t="s">
        <v>277</v>
      </c>
    </row>
    <row r="82" spans="1:10" ht="15" x14ac:dyDescent="0.25">
      <c r="A82" s="85" t="s">
        <v>293</v>
      </c>
      <c r="B82" s="113" t="s">
        <v>70</v>
      </c>
      <c r="C82" s="36" t="s">
        <v>191</v>
      </c>
      <c r="D82" s="431" t="s">
        <v>82</v>
      </c>
      <c r="E82" s="36" t="s">
        <v>173</v>
      </c>
      <c r="F82" s="114">
        <v>10</v>
      </c>
      <c r="G82" s="36"/>
      <c r="H82" s="114"/>
      <c r="I82" t="s">
        <v>278</v>
      </c>
      <c r="J82" t="s">
        <v>277</v>
      </c>
    </row>
    <row r="83" spans="1:10" x14ac:dyDescent="0.2">
      <c r="A83" s="82" t="s">
        <v>291</v>
      </c>
      <c r="B83" s="113" t="s">
        <v>70</v>
      </c>
      <c r="C83" s="36" t="s">
        <v>191</v>
      </c>
      <c r="D83" s="432" t="s">
        <v>130</v>
      </c>
      <c r="E83" s="36" t="s">
        <v>402</v>
      </c>
      <c r="F83" s="114">
        <v>2</v>
      </c>
      <c r="G83" s="36"/>
      <c r="H83" s="114"/>
      <c r="I83" t="s">
        <v>278</v>
      </c>
      <c r="J83" t="s">
        <v>277</v>
      </c>
    </row>
    <row r="84" spans="1:10" x14ac:dyDescent="0.2">
      <c r="A84" s="82" t="s">
        <v>291</v>
      </c>
      <c r="B84" s="113" t="s">
        <v>72</v>
      </c>
      <c r="C84" s="36" t="s">
        <v>139</v>
      </c>
      <c r="D84" s="431" t="s">
        <v>131</v>
      </c>
      <c r="E84" s="36" t="s">
        <v>177</v>
      </c>
      <c r="F84" s="114">
        <v>7</v>
      </c>
      <c r="G84" s="36"/>
      <c r="H84" s="114"/>
      <c r="I84" t="s">
        <v>277</v>
      </c>
      <c r="J84" t="s">
        <v>277</v>
      </c>
    </row>
    <row r="85" spans="1:10" x14ac:dyDescent="0.2">
      <c r="A85" s="82" t="s">
        <v>291</v>
      </c>
      <c r="B85" s="113" t="s">
        <v>68</v>
      </c>
      <c r="C85" s="36" t="s">
        <v>167</v>
      </c>
      <c r="D85" s="431" t="s">
        <v>132</v>
      </c>
      <c r="E85" s="36" t="s">
        <v>190</v>
      </c>
      <c r="F85" s="114">
        <v>30</v>
      </c>
      <c r="G85" s="36"/>
      <c r="H85" s="114"/>
      <c r="I85" t="s">
        <v>277</v>
      </c>
      <c r="J85" t="s">
        <v>277</v>
      </c>
    </row>
    <row r="86" spans="1:10" x14ac:dyDescent="0.2">
      <c r="A86" s="82" t="s">
        <v>291</v>
      </c>
      <c r="B86" s="113" t="s">
        <v>69</v>
      </c>
      <c r="C86" s="36" t="s">
        <v>111</v>
      </c>
      <c r="D86" s="431" t="s">
        <v>243</v>
      </c>
      <c r="E86" s="36" t="s">
        <v>45</v>
      </c>
      <c r="F86" s="114">
        <v>9</v>
      </c>
      <c r="G86" s="36"/>
      <c r="H86" s="114"/>
      <c r="I86" t="s">
        <v>277</v>
      </c>
      <c r="J86" t="s">
        <v>277</v>
      </c>
    </row>
    <row r="87" spans="1:10" ht="15" x14ac:dyDescent="0.25">
      <c r="A87" s="84" t="s">
        <v>292</v>
      </c>
      <c r="B87" s="113" t="s">
        <v>71</v>
      </c>
      <c r="C87" s="36" t="s">
        <v>112</v>
      </c>
      <c r="D87" s="431" t="s">
        <v>43</v>
      </c>
      <c r="E87" s="36" t="s">
        <v>168</v>
      </c>
      <c r="F87" s="114">
        <v>27</v>
      </c>
      <c r="G87" s="36"/>
      <c r="H87" s="114"/>
      <c r="I87" t="s">
        <v>277</v>
      </c>
      <c r="J87" t="s">
        <v>277</v>
      </c>
    </row>
    <row r="88" spans="1:10" ht="15" x14ac:dyDescent="0.25">
      <c r="A88" s="84" t="s">
        <v>292</v>
      </c>
      <c r="B88" s="113" t="s">
        <v>71</v>
      </c>
      <c r="C88" s="36" t="s">
        <v>112</v>
      </c>
      <c r="D88" s="431" t="s">
        <v>441</v>
      </c>
      <c r="E88" s="36" t="s">
        <v>403</v>
      </c>
      <c r="F88" s="114">
        <v>23</v>
      </c>
      <c r="G88" s="36"/>
      <c r="H88" s="114"/>
      <c r="I88" t="s">
        <v>278</v>
      </c>
      <c r="J88" t="s">
        <v>277</v>
      </c>
    </row>
    <row r="89" spans="1:10" ht="15" x14ac:dyDescent="0.25">
      <c r="A89" s="85" t="s">
        <v>293</v>
      </c>
      <c r="B89" s="113" t="s">
        <v>73</v>
      </c>
      <c r="C89" s="36" t="s">
        <v>113</v>
      </c>
      <c r="D89" s="431" t="s">
        <v>119</v>
      </c>
      <c r="E89" s="36" t="s">
        <v>170</v>
      </c>
      <c r="F89" s="114">
        <v>3</v>
      </c>
      <c r="G89" s="36"/>
      <c r="H89" s="114"/>
      <c r="I89" t="s">
        <v>277</v>
      </c>
      <c r="J89" t="s">
        <v>277</v>
      </c>
    </row>
    <row r="90" spans="1:10" x14ac:dyDescent="0.2">
      <c r="A90" s="86" t="s">
        <v>294</v>
      </c>
      <c r="B90" s="113" t="s">
        <v>73</v>
      </c>
      <c r="C90" s="36" t="s">
        <v>113</v>
      </c>
      <c r="D90" s="431" t="s">
        <v>442</v>
      </c>
      <c r="E90" s="36" t="s">
        <v>404</v>
      </c>
      <c r="F90" s="114">
        <v>10</v>
      </c>
      <c r="G90" s="36"/>
      <c r="H90" s="114"/>
      <c r="I90" t="s">
        <v>277</v>
      </c>
      <c r="J90" t="s">
        <v>277</v>
      </c>
    </row>
    <row r="91" spans="1:10" x14ac:dyDescent="0.2">
      <c r="A91" s="87" t="s">
        <v>295</v>
      </c>
      <c r="B91" s="113" t="s">
        <v>73</v>
      </c>
      <c r="C91" s="36" t="s">
        <v>113</v>
      </c>
      <c r="D91" s="431" t="s">
        <v>118</v>
      </c>
      <c r="E91" s="36" t="s">
        <v>169</v>
      </c>
      <c r="F91" s="114">
        <v>3</v>
      </c>
      <c r="G91" s="36"/>
      <c r="H91" s="114"/>
      <c r="I91" t="s">
        <v>277</v>
      </c>
      <c r="J91" t="s">
        <v>277</v>
      </c>
    </row>
    <row r="92" spans="1:10" x14ac:dyDescent="0.2">
      <c r="A92" s="86" t="s">
        <v>294</v>
      </c>
      <c r="B92" s="113" t="s">
        <v>73</v>
      </c>
      <c r="C92" s="36" t="s">
        <v>113</v>
      </c>
      <c r="D92" s="431" t="s">
        <v>443</v>
      </c>
      <c r="E92" s="36" t="s">
        <v>405</v>
      </c>
      <c r="F92" s="114">
        <v>11</v>
      </c>
      <c r="G92" s="36"/>
      <c r="H92" s="114"/>
      <c r="I92" t="s">
        <v>277</v>
      </c>
      <c r="J92" t="s">
        <v>277</v>
      </c>
    </row>
    <row r="93" spans="1:10" x14ac:dyDescent="0.2">
      <c r="A93" s="86" t="s">
        <v>294</v>
      </c>
      <c r="B93" s="113" t="s">
        <v>380</v>
      </c>
      <c r="C93" s="36" t="s">
        <v>370</v>
      </c>
      <c r="D93" s="431" t="s">
        <v>444</v>
      </c>
      <c r="E93" s="36" t="s">
        <v>406</v>
      </c>
      <c r="F93" s="114">
        <v>8</v>
      </c>
      <c r="G93" s="36"/>
      <c r="H93" s="114"/>
      <c r="I93" t="s">
        <v>278</v>
      </c>
      <c r="J93" t="s">
        <v>277</v>
      </c>
    </row>
    <row r="94" spans="1:10" ht="15" x14ac:dyDescent="0.25">
      <c r="A94" s="85" t="s">
        <v>293</v>
      </c>
      <c r="B94" s="113" t="s">
        <v>74</v>
      </c>
      <c r="C94" s="36" t="s">
        <v>223</v>
      </c>
      <c r="D94" s="431" t="s">
        <v>135</v>
      </c>
      <c r="E94" s="36" t="s">
        <v>172</v>
      </c>
      <c r="F94" s="114">
        <v>13</v>
      </c>
      <c r="G94" s="36"/>
      <c r="H94" s="114"/>
      <c r="I94" t="s">
        <v>277</v>
      </c>
      <c r="J94" t="s">
        <v>277</v>
      </c>
    </row>
    <row r="95" spans="1:10" x14ac:dyDescent="0.2">
      <c r="A95" s="86" t="s">
        <v>294</v>
      </c>
      <c r="B95" s="113" t="s">
        <v>74</v>
      </c>
      <c r="C95" s="36" t="s">
        <v>223</v>
      </c>
      <c r="D95" s="431" t="s">
        <v>445</v>
      </c>
      <c r="E95" s="36" t="s">
        <v>407</v>
      </c>
      <c r="F95" s="114">
        <v>16</v>
      </c>
      <c r="G95" s="36"/>
      <c r="H95" s="114"/>
      <c r="I95" t="s">
        <v>278</v>
      </c>
      <c r="J95" t="s">
        <v>277</v>
      </c>
    </row>
    <row r="96" spans="1:10" x14ac:dyDescent="0.2">
      <c r="A96" s="82" t="s">
        <v>291</v>
      </c>
      <c r="B96" s="113" t="s">
        <v>100</v>
      </c>
      <c r="C96" s="36" t="s">
        <v>224</v>
      </c>
      <c r="D96" s="431" t="s">
        <v>309</v>
      </c>
      <c r="E96" s="36" t="s">
        <v>310</v>
      </c>
      <c r="F96" s="114">
        <v>2</v>
      </c>
      <c r="G96" s="36"/>
      <c r="H96" s="114"/>
      <c r="I96" t="s">
        <v>277</v>
      </c>
      <c r="J96" t="s">
        <v>277</v>
      </c>
    </row>
    <row r="97" spans="1:10" x14ac:dyDescent="0.2">
      <c r="A97" s="82" t="s">
        <v>291</v>
      </c>
      <c r="B97" s="113" t="s">
        <v>100</v>
      </c>
      <c r="C97" s="36" t="s">
        <v>224</v>
      </c>
      <c r="D97" s="431" t="s">
        <v>242</v>
      </c>
      <c r="E97" s="36" t="s">
        <v>311</v>
      </c>
      <c r="F97" s="114">
        <v>1</v>
      </c>
      <c r="G97" s="36"/>
      <c r="H97" s="114"/>
      <c r="I97" t="s">
        <v>277</v>
      </c>
      <c r="J97" t="s">
        <v>277</v>
      </c>
    </row>
    <row r="98" spans="1:10" x14ac:dyDescent="0.2">
      <c r="A98" s="82" t="s">
        <v>291</v>
      </c>
      <c r="B98" s="113" t="s">
        <v>100</v>
      </c>
      <c r="C98" s="36" t="s">
        <v>224</v>
      </c>
      <c r="D98" s="431" t="s">
        <v>79</v>
      </c>
      <c r="E98" s="36" t="s">
        <v>259</v>
      </c>
      <c r="F98" s="114">
        <v>9</v>
      </c>
      <c r="G98" s="36"/>
      <c r="H98" s="114"/>
      <c r="I98" t="s">
        <v>278</v>
      </c>
      <c r="J98" t="s">
        <v>277</v>
      </c>
    </row>
    <row r="99" spans="1:10" x14ac:dyDescent="0.2">
      <c r="A99" s="82" t="s">
        <v>291</v>
      </c>
      <c r="B99" s="113" t="s">
        <v>100</v>
      </c>
      <c r="C99" s="36" t="s">
        <v>224</v>
      </c>
      <c r="D99" s="431" t="s">
        <v>80</v>
      </c>
      <c r="E99" s="36" t="s">
        <v>133</v>
      </c>
      <c r="F99" s="114">
        <v>8</v>
      </c>
      <c r="G99" s="36"/>
      <c r="H99" s="114"/>
      <c r="I99" t="s">
        <v>278</v>
      </c>
      <c r="J99" t="s">
        <v>277</v>
      </c>
    </row>
    <row r="100" spans="1:10" x14ac:dyDescent="0.2">
      <c r="A100" s="82" t="s">
        <v>291</v>
      </c>
      <c r="B100" s="113" t="s">
        <v>100</v>
      </c>
      <c r="C100" s="36" t="s">
        <v>224</v>
      </c>
      <c r="D100" s="431" t="s">
        <v>446</v>
      </c>
      <c r="E100" s="36" t="s">
        <v>408</v>
      </c>
      <c r="F100" s="114">
        <v>5</v>
      </c>
      <c r="G100" s="36"/>
      <c r="H100" s="114"/>
      <c r="I100" t="s">
        <v>278</v>
      </c>
      <c r="J100" t="s">
        <v>277</v>
      </c>
    </row>
    <row r="101" spans="1:10" ht="15" x14ac:dyDescent="0.25">
      <c r="A101" s="85" t="s">
        <v>293</v>
      </c>
      <c r="B101" s="113" t="s">
        <v>100</v>
      </c>
      <c r="C101" s="36" t="s">
        <v>224</v>
      </c>
      <c r="D101" s="431" t="s">
        <v>78</v>
      </c>
      <c r="E101" s="36" t="s">
        <v>147</v>
      </c>
      <c r="F101" s="114">
        <v>3</v>
      </c>
      <c r="G101" s="36"/>
      <c r="H101" s="114"/>
      <c r="I101" t="s">
        <v>278</v>
      </c>
      <c r="J101" t="s">
        <v>277</v>
      </c>
    </row>
    <row r="102" spans="1:10" ht="15" x14ac:dyDescent="0.25">
      <c r="A102" s="85" t="s">
        <v>293</v>
      </c>
      <c r="B102" s="113" t="s">
        <v>100</v>
      </c>
      <c r="C102" s="36" t="s">
        <v>224</v>
      </c>
      <c r="D102" s="431" t="s">
        <v>447</v>
      </c>
      <c r="E102" s="36" t="s">
        <v>409</v>
      </c>
      <c r="F102" s="114">
        <v>9</v>
      </c>
      <c r="G102" s="36"/>
      <c r="H102" s="114"/>
      <c r="I102" t="s">
        <v>278</v>
      </c>
      <c r="J102" t="s">
        <v>277</v>
      </c>
    </row>
    <row r="103" spans="1:10" x14ac:dyDescent="0.2">
      <c r="A103" s="86" t="s">
        <v>294</v>
      </c>
      <c r="B103" s="113" t="s">
        <v>100</v>
      </c>
      <c r="C103" s="36" t="s">
        <v>224</v>
      </c>
      <c r="D103" s="431" t="s">
        <v>81</v>
      </c>
      <c r="E103" s="36" t="s">
        <v>134</v>
      </c>
      <c r="F103" s="114">
        <v>4</v>
      </c>
      <c r="G103" s="36"/>
      <c r="H103" s="114"/>
      <c r="I103" t="s">
        <v>278</v>
      </c>
      <c r="J103" t="s">
        <v>277</v>
      </c>
    </row>
    <row r="104" spans="1:10" x14ac:dyDescent="0.2">
      <c r="A104" s="82" t="s">
        <v>291</v>
      </c>
      <c r="B104" s="113" t="s">
        <v>100</v>
      </c>
      <c r="C104" s="36" t="s">
        <v>224</v>
      </c>
      <c r="D104" s="431" t="s">
        <v>241</v>
      </c>
      <c r="E104" s="36" t="s">
        <v>116</v>
      </c>
      <c r="F104" s="114">
        <v>6</v>
      </c>
      <c r="G104" s="36"/>
      <c r="H104" s="114"/>
      <c r="I104" t="s">
        <v>278</v>
      </c>
      <c r="J104" t="s">
        <v>277</v>
      </c>
    </row>
    <row r="105" spans="1:10" ht="15" x14ac:dyDescent="0.25">
      <c r="A105" s="85" t="s">
        <v>293</v>
      </c>
      <c r="B105" s="113" t="s">
        <v>100</v>
      </c>
      <c r="C105" s="36" t="s">
        <v>224</v>
      </c>
      <c r="D105" s="431" t="s">
        <v>448</v>
      </c>
      <c r="E105" s="36" t="s">
        <v>410</v>
      </c>
      <c r="F105" s="114">
        <v>5</v>
      </c>
      <c r="G105" s="36"/>
      <c r="H105" s="114"/>
      <c r="I105" t="s">
        <v>278</v>
      </c>
      <c r="J105" t="s">
        <v>277</v>
      </c>
    </row>
    <row r="106" spans="1:10" ht="15" x14ac:dyDescent="0.25">
      <c r="A106" s="85" t="s">
        <v>293</v>
      </c>
      <c r="B106" s="113" t="s">
        <v>75</v>
      </c>
      <c r="C106" s="36" t="s">
        <v>152</v>
      </c>
      <c r="D106" s="431" t="s">
        <v>115</v>
      </c>
      <c r="E106" s="36" t="s">
        <v>47</v>
      </c>
      <c r="F106" s="114">
        <v>10</v>
      </c>
      <c r="G106" s="36"/>
      <c r="H106" s="114"/>
      <c r="I106" t="s">
        <v>278</v>
      </c>
      <c r="J106" t="s">
        <v>277</v>
      </c>
    </row>
    <row r="107" spans="1:10" x14ac:dyDescent="0.2">
      <c r="A107" s="88" t="s">
        <v>297</v>
      </c>
      <c r="B107" s="113" t="s">
        <v>75</v>
      </c>
      <c r="C107" s="36" t="s">
        <v>152</v>
      </c>
      <c r="D107" s="431" t="s">
        <v>114</v>
      </c>
      <c r="E107" s="36" t="s">
        <v>46</v>
      </c>
      <c r="F107" s="114">
        <v>8</v>
      </c>
      <c r="G107" s="36"/>
      <c r="H107" s="114"/>
      <c r="I107" t="s">
        <v>278</v>
      </c>
      <c r="J107" t="s">
        <v>277</v>
      </c>
    </row>
    <row r="108" spans="1:10" ht="15" x14ac:dyDescent="0.25">
      <c r="A108" s="85" t="s">
        <v>293</v>
      </c>
      <c r="B108" s="113" t="s">
        <v>75</v>
      </c>
      <c r="C108" s="36" t="s">
        <v>152</v>
      </c>
      <c r="D108" s="431" t="s">
        <v>26</v>
      </c>
      <c r="E108" s="36" t="s">
        <v>27</v>
      </c>
      <c r="F108" s="114">
        <v>8</v>
      </c>
      <c r="G108" s="36"/>
      <c r="H108" s="114"/>
      <c r="I108" t="s">
        <v>278</v>
      </c>
      <c r="J108" t="s">
        <v>277</v>
      </c>
    </row>
    <row r="109" spans="1:10" x14ac:dyDescent="0.2">
      <c r="A109" s="86" t="s">
        <v>294</v>
      </c>
      <c r="B109" s="113" t="s">
        <v>381</v>
      </c>
      <c r="C109" s="36" t="s">
        <v>371</v>
      </c>
      <c r="D109" s="431" t="s">
        <v>449</v>
      </c>
      <c r="E109" s="36" t="s">
        <v>411</v>
      </c>
      <c r="F109" s="114">
        <v>35</v>
      </c>
      <c r="G109" s="36"/>
      <c r="H109" s="114"/>
      <c r="I109" t="s">
        <v>278</v>
      </c>
      <c r="J109" t="s">
        <v>277</v>
      </c>
    </row>
    <row r="110" spans="1:10" x14ac:dyDescent="0.2">
      <c r="A110" s="88" t="s">
        <v>297</v>
      </c>
      <c r="B110" s="113" t="s">
        <v>76</v>
      </c>
      <c r="C110" s="36" t="s">
        <v>153</v>
      </c>
      <c r="D110" s="431" t="s">
        <v>149</v>
      </c>
      <c r="E110" s="36" t="s">
        <v>312</v>
      </c>
      <c r="F110" s="114">
        <v>6</v>
      </c>
      <c r="G110" s="36"/>
      <c r="H110" s="114"/>
      <c r="I110" t="s">
        <v>277</v>
      </c>
      <c r="J110" t="s">
        <v>277</v>
      </c>
    </row>
    <row r="111" spans="1:10" x14ac:dyDescent="0.2">
      <c r="A111" s="86" t="s">
        <v>294</v>
      </c>
      <c r="B111" s="113" t="s">
        <v>76</v>
      </c>
      <c r="C111" s="36" t="s">
        <v>153</v>
      </c>
      <c r="D111" s="431" t="s">
        <v>450</v>
      </c>
      <c r="E111" s="36" t="s">
        <v>412</v>
      </c>
      <c r="F111" s="114">
        <v>8</v>
      </c>
      <c r="G111" s="36"/>
      <c r="H111" s="114"/>
      <c r="I111" t="s">
        <v>278</v>
      </c>
      <c r="J111" t="s">
        <v>277</v>
      </c>
    </row>
    <row r="112" spans="1:10" ht="15" x14ac:dyDescent="0.25">
      <c r="A112" s="84" t="s">
        <v>292</v>
      </c>
      <c r="B112" s="113" t="s">
        <v>77</v>
      </c>
      <c r="C112" s="36" t="s">
        <v>154</v>
      </c>
      <c r="D112" s="431" t="s">
        <v>451</v>
      </c>
      <c r="E112" s="36" t="s">
        <v>413</v>
      </c>
      <c r="F112" s="114">
        <v>15</v>
      </c>
      <c r="G112" s="36"/>
      <c r="H112" s="114"/>
      <c r="I112" t="s">
        <v>278</v>
      </c>
      <c r="J112" t="s">
        <v>277</v>
      </c>
    </row>
    <row r="113" spans="1:10" x14ac:dyDescent="0.2">
      <c r="A113" s="87" t="s">
        <v>295</v>
      </c>
      <c r="B113" s="113" t="s">
        <v>382</v>
      </c>
      <c r="C113" s="36" t="s">
        <v>372</v>
      </c>
      <c r="D113" s="431" t="s">
        <v>452</v>
      </c>
      <c r="E113" s="36" t="s">
        <v>414</v>
      </c>
      <c r="F113" s="114">
        <v>14</v>
      </c>
      <c r="G113" s="36"/>
      <c r="H113" s="114"/>
      <c r="I113" t="s">
        <v>278</v>
      </c>
      <c r="J113" t="s">
        <v>277</v>
      </c>
    </row>
    <row r="114" spans="1:10" ht="15" x14ac:dyDescent="0.25">
      <c r="A114" s="85" t="s">
        <v>293</v>
      </c>
      <c r="B114" s="113" t="s">
        <v>99</v>
      </c>
      <c r="C114" s="36" t="s">
        <v>155</v>
      </c>
      <c r="D114" s="431" t="s">
        <v>3</v>
      </c>
      <c r="E114" s="36" t="s">
        <v>315</v>
      </c>
      <c r="F114" s="114">
        <v>8</v>
      </c>
      <c r="G114" s="36"/>
      <c r="H114" s="114"/>
      <c r="I114" t="s">
        <v>277</v>
      </c>
      <c r="J114" t="s">
        <v>277</v>
      </c>
    </row>
    <row r="115" spans="1:10" x14ac:dyDescent="0.2">
      <c r="A115" s="88" t="s">
        <v>297</v>
      </c>
      <c r="B115" s="113" t="s">
        <v>99</v>
      </c>
      <c r="C115" s="36" t="s">
        <v>155</v>
      </c>
      <c r="D115" s="431" t="s">
        <v>313</v>
      </c>
      <c r="E115" s="36" t="s">
        <v>314</v>
      </c>
      <c r="F115" s="114">
        <v>7</v>
      </c>
      <c r="G115" s="36"/>
      <c r="H115" s="114"/>
      <c r="I115" t="s">
        <v>277</v>
      </c>
      <c r="J115" t="s">
        <v>277</v>
      </c>
    </row>
    <row r="116" spans="1:10" ht="15" x14ac:dyDescent="0.25">
      <c r="A116" s="85" t="s">
        <v>293</v>
      </c>
      <c r="B116" s="113" t="s">
        <v>101</v>
      </c>
      <c r="C116" s="36" t="s">
        <v>156</v>
      </c>
      <c r="D116" s="431" t="s">
        <v>10</v>
      </c>
      <c r="E116" s="36" t="s">
        <v>252</v>
      </c>
      <c r="F116" s="114">
        <v>3</v>
      </c>
      <c r="G116" s="36"/>
      <c r="H116" s="114"/>
      <c r="I116" t="s">
        <v>277</v>
      </c>
      <c r="J116" t="s">
        <v>277</v>
      </c>
    </row>
    <row r="117" spans="1:10" ht="15" x14ac:dyDescent="0.25">
      <c r="A117" s="85" t="s">
        <v>293</v>
      </c>
      <c r="B117" s="113" t="s">
        <v>101</v>
      </c>
      <c r="C117" s="36" t="s">
        <v>156</v>
      </c>
      <c r="D117" s="431" t="s">
        <v>4</v>
      </c>
      <c r="E117" s="36" t="s">
        <v>246</v>
      </c>
      <c r="F117" s="114">
        <v>5</v>
      </c>
      <c r="G117" s="36"/>
      <c r="H117" s="114"/>
      <c r="I117" t="s">
        <v>277</v>
      </c>
      <c r="J117" t="s">
        <v>277</v>
      </c>
    </row>
    <row r="118" spans="1:10" ht="15" x14ac:dyDescent="0.25">
      <c r="A118" s="85" t="s">
        <v>293</v>
      </c>
      <c r="B118" s="113" t="s">
        <v>101</v>
      </c>
      <c r="C118" s="36" t="s">
        <v>156</v>
      </c>
      <c r="D118" s="431" t="s">
        <v>166</v>
      </c>
      <c r="E118" s="36" t="s">
        <v>254</v>
      </c>
      <c r="F118" s="114">
        <v>4</v>
      </c>
      <c r="G118" s="36"/>
      <c r="H118" s="114"/>
      <c r="I118" t="s">
        <v>277</v>
      </c>
      <c r="J118" t="s">
        <v>277</v>
      </c>
    </row>
    <row r="119" spans="1:10" x14ac:dyDescent="0.2">
      <c r="A119" s="82" t="s">
        <v>291</v>
      </c>
      <c r="B119" s="113" t="s">
        <v>101</v>
      </c>
      <c r="C119" s="36" t="s">
        <v>156</v>
      </c>
      <c r="D119" s="431" t="s">
        <v>9</v>
      </c>
      <c r="E119" s="36" t="s">
        <v>251</v>
      </c>
      <c r="F119" s="114">
        <v>7</v>
      </c>
      <c r="G119" s="36"/>
      <c r="H119" s="114"/>
      <c r="I119" t="s">
        <v>277</v>
      </c>
      <c r="J119" t="s">
        <v>277</v>
      </c>
    </row>
    <row r="120" spans="1:10" ht="15" x14ac:dyDescent="0.25">
      <c r="A120" s="85" t="s">
        <v>293</v>
      </c>
      <c r="B120" s="113" t="s">
        <v>101</v>
      </c>
      <c r="C120" s="36" t="s">
        <v>156</v>
      </c>
      <c r="D120" s="431" t="s">
        <v>8</v>
      </c>
      <c r="E120" s="36" t="s">
        <v>250</v>
      </c>
      <c r="F120" s="114">
        <v>7</v>
      </c>
      <c r="G120" s="36"/>
      <c r="H120" s="114"/>
      <c r="I120" t="s">
        <v>277</v>
      </c>
      <c r="J120" t="s">
        <v>277</v>
      </c>
    </row>
    <row r="121" spans="1:10" ht="15" x14ac:dyDescent="0.25">
      <c r="A121" s="85" t="s">
        <v>293</v>
      </c>
      <c r="B121" s="113" t="s">
        <v>101</v>
      </c>
      <c r="C121" s="36" t="s">
        <v>156</v>
      </c>
      <c r="D121" s="431" t="s">
        <v>5</v>
      </c>
      <c r="E121" s="36" t="s">
        <v>247</v>
      </c>
      <c r="F121" s="114">
        <v>9</v>
      </c>
      <c r="G121" s="36"/>
      <c r="H121" s="114"/>
      <c r="I121" t="s">
        <v>278</v>
      </c>
      <c r="J121" t="s">
        <v>277</v>
      </c>
    </row>
    <row r="122" spans="1:10" x14ac:dyDescent="0.2">
      <c r="A122" s="82" t="s">
        <v>291</v>
      </c>
      <c r="B122" s="113" t="s">
        <v>101</v>
      </c>
      <c r="C122" s="36" t="s">
        <v>156</v>
      </c>
      <c r="D122" s="431" t="s">
        <v>453</v>
      </c>
      <c r="E122" s="36" t="s">
        <v>415</v>
      </c>
      <c r="F122" s="114">
        <v>12</v>
      </c>
      <c r="G122" s="36"/>
      <c r="H122" s="114"/>
      <c r="I122" t="s">
        <v>278</v>
      </c>
      <c r="J122" t="s">
        <v>277</v>
      </c>
    </row>
    <row r="123" spans="1:10" x14ac:dyDescent="0.2">
      <c r="A123" s="82" t="s">
        <v>291</v>
      </c>
      <c r="B123" s="113" t="s">
        <v>101</v>
      </c>
      <c r="C123" s="36" t="s">
        <v>156</v>
      </c>
      <c r="D123" s="431" t="s">
        <v>454</v>
      </c>
      <c r="E123" s="36" t="s">
        <v>416</v>
      </c>
      <c r="F123" s="114">
        <v>9</v>
      </c>
      <c r="G123" s="36"/>
      <c r="H123" s="114"/>
      <c r="I123" t="s">
        <v>278</v>
      </c>
      <c r="J123" t="s">
        <v>277</v>
      </c>
    </row>
    <row r="124" spans="1:10" x14ac:dyDescent="0.2">
      <c r="A124" s="82" t="s">
        <v>291</v>
      </c>
      <c r="B124" s="113" t="s">
        <v>101</v>
      </c>
      <c r="C124" s="36" t="s">
        <v>156</v>
      </c>
      <c r="D124" s="431" t="s">
        <v>455</v>
      </c>
      <c r="E124" s="36" t="s">
        <v>417</v>
      </c>
      <c r="F124" s="114">
        <v>14</v>
      </c>
      <c r="G124" s="36"/>
      <c r="H124" s="114"/>
      <c r="I124" t="s">
        <v>278</v>
      </c>
      <c r="J124" t="s">
        <v>277</v>
      </c>
    </row>
    <row r="125" spans="1:10" ht="15" x14ac:dyDescent="0.25">
      <c r="A125" s="85" t="s">
        <v>293</v>
      </c>
      <c r="B125" s="113" t="s">
        <v>101</v>
      </c>
      <c r="C125" s="36" t="s">
        <v>156</v>
      </c>
      <c r="D125" s="431" t="s">
        <v>6</v>
      </c>
      <c r="E125" s="36" t="s">
        <v>248</v>
      </c>
      <c r="F125" s="114">
        <v>5</v>
      </c>
      <c r="G125" s="36"/>
      <c r="H125" s="114"/>
      <c r="I125" t="s">
        <v>278</v>
      </c>
      <c r="J125" t="s">
        <v>277</v>
      </c>
    </row>
    <row r="126" spans="1:10" ht="15" x14ac:dyDescent="0.25">
      <c r="A126" s="84" t="s">
        <v>292</v>
      </c>
      <c r="B126" s="113" t="s">
        <v>101</v>
      </c>
      <c r="C126" s="36" t="s">
        <v>156</v>
      </c>
      <c r="D126" s="431" t="s">
        <v>7</v>
      </c>
      <c r="E126" s="36" t="s">
        <v>249</v>
      </c>
      <c r="F126" s="114">
        <v>10</v>
      </c>
      <c r="G126" s="36"/>
      <c r="H126" s="114"/>
      <c r="I126" t="s">
        <v>278</v>
      </c>
      <c r="J126" t="s">
        <v>277</v>
      </c>
    </row>
    <row r="127" spans="1:10" x14ac:dyDescent="0.2">
      <c r="A127" s="82" t="s">
        <v>291</v>
      </c>
      <c r="B127" s="113" t="s">
        <v>101</v>
      </c>
      <c r="C127" s="36" t="s">
        <v>156</v>
      </c>
      <c r="D127" s="431" t="s">
        <v>456</v>
      </c>
      <c r="E127" s="36" t="s">
        <v>418</v>
      </c>
      <c r="F127" s="114">
        <v>14</v>
      </c>
      <c r="G127" s="36"/>
      <c r="H127" s="114"/>
      <c r="I127" t="s">
        <v>278</v>
      </c>
      <c r="J127" t="s">
        <v>277</v>
      </c>
    </row>
    <row r="128" spans="1:10" x14ac:dyDescent="0.2">
      <c r="A128" s="82" t="s">
        <v>291</v>
      </c>
      <c r="B128" s="113" t="s">
        <v>101</v>
      </c>
      <c r="C128" s="36" t="s">
        <v>156</v>
      </c>
      <c r="D128" s="431" t="s">
        <v>165</v>
      </c>
      <c r="E128" s="36" t="s">
        <v>253</v>
      </c>
      <c r="F128" s="114">
        <v>7</v>
      </c>
      <c r="G128" s="36"/>
      <c r="H128" s="114"/>
      <c r="I128" t="s">
        <v>278</v>
      </c>
      <c r="J128" t="s">
        <v>277</v>
      </c>
    </row>
    <row r="129" spans="1:10" x14ac:dyDescent="0.2">
      <c r="A129" s="87" t="s">
        <v>295</v>
      </c>
      <c r="B129" s="113" t="s">
        <v>374</v>
      </c>
      <c r="C129" s="36" t="s">
        <v>364</v>
      </c>
      <c r="D129" s="431" t="s">
        <v>457</v>
      </c>
      <c r="E129" s="36" t="s">
        <v>419</v>
      </c>
      <c r="F129" s="114">
        <v>27</v>
      </c>
      <c r="G129" s="36"/>
      <c r="H129" s="114"/>
      <c r="I129" t="s">
        <v>278</v>
      </c>
      <c r="J129" t="s">
        <v>277</v>
      </c>
    </row>
    <row r="130" spans="1:10" x14ac:dyDescent="0.2">
      <c r="A130" s="82" t="s">
        <v>291</v>
      </c>
      <c r="B130" s="113" t="s">
        <v>214</v>
      </c>
      <c r="C130" s="36" t="s">
        <v>158</v>
      </c>
      <c r="D130" s="431" t="s">
        <v>141</v>
      </c>
      <c r="E130" s="36" t="s">
        <v>48</v>
      </c>
      <c r="F130" s="114">
        <v>15</v>
      </c>
      <c r="G130" s="36"/>
      <c r="H130" s="114"/>
      <c r="I130" t="s">
        <v>277</v>
      </c>
      <c r="J130" t="s">
        <v>277</v>
      </c>
    </row>
    <row r="131" spans="1:10" x14ac:dyDescent="0.2">
      <c r="A131" s="88" t="s">
        <v>297</v>
      </c>
      <c r="B131" s="113" t="s">
        <v>239</v>
      </c>
      <c r="C131" s="36" t="s">
        <v>171</v>
      </c>
      <c r="D131" s="431" t="s">
        <v>55</v>
      </c>
      <c r="E131" s="36" t="s">
        <v>161</v>
      </c>
      <c r="F131" s="114">
        <v>12</v>
      </c>
      <c r="G131" s="36"/>
      <c r="H131" s="114"/>
      <c r="I131" t="s">
        <v>277</v>
      </c>
      <c r="J131" t="s">
        <v>277</v>
      </c>
    </row>
    <row r="132" spans="1:10" ht="15" x14ac:dyDescent="0.25">
      <c r="A132" s="85" t="s">
        <v>293</v>
      </c>
      <c r="B132" s="113" t="s">
        <v>379</v>
      </c>
      <c r="C132" s="36" t="s">
        <v>369</v>
      </c>
      <c r="D132" s="431" t="s">
        <v>458</v>
      </c>
      <c r="E132" s="36" t="s">
        <v>420</v>
      </c>
      <c r="F132" s="114">
        <v>10</v>
      </c>
      <c r="G132" s="36"/>
      <c r="H132" s="114"/>
      <c r="I132" t="s">
        <v>278</v>
      </c>
      <c r="J132" t="s">
        <v>277</v>
      </c>
    </row>
    <row r="133" spans="1:10" x14ac:dyDescent="0.2">
      <c r="A133" s="82" t="s">
        <v>291</v>
      </c>
      <c r="B133" s="113" t="s">
        <v>378</v>
      </c>
      <c r="C133" s="36" t="s">
        <v>368</v>
      </c>
      <c r="D133" s="431" t="s">
        <v>459</v>
      </c>
      <c r="E133" s="36" t="s">
        <v>421</v>
      </c>
      <c r="F133" s="114">
        <v>33</v>
      </c>
      <c r="G133" s="36"/>
      <c r="H133" s="114"/>
      <c r="I133" t="s">
        <v>278</v>
      </c>
      <c r="J133" t="s">
        <v>277</v>
      </c>
    </row>
  </sheetData>
  <sheetProtection algorithmName="SHA-512" hashValue="HeWe3js/o0ZVBS2AWbXkWbhaOKUkXrpQ+z1ayhtQYJi1691PBVN1vnG6DfOwAYyEQGU+T1odBav2bWyGdi9tFA==" saltValue="TBT0pyAu7stw1lcR7cjeUA==" spinCount="100000" sheet="1" objects="1" scenarios="1"/>
  <mergeCells count="1">
    <mergeCell ref="A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44"/>
  <sheetViews>
    <sheetView workbookViewId="0">
      <selection activeCell="E1" sqref="E1"/>
    </sheetView>
  </sheetViews>
  <sheetFormatPr defaultRowHeight="12.75" x14ac:dyDescent="0.2"/>
  <cols>
    <col min="1" max="2" width="9.140625" style="36"/>
    <col min="3" max="3" width="19.28515625" style="36" customWidth="1"/>
    <col min="4" max="4" width="11.140625" style="36" customWidth="1"/>
    <col min="5" max="5" width="11.5703125" style="36" customWidth="1"/>
    <col min="6" max="6" width="17.85546875" style="36" customWidth="1"/>
    <col min="7" max="14" width="9.140625" style="36"/>
  </cols>
  <sheetData>
    <row r="1" spans="1:6" x14ac:dyDescent="0.2">
      <c r="D1" s="104" t="s">
        <v>143</v>
      </c>
      <c r="E1" s="105" t="s">
        <v>272</v>
      </c>
      <c r="F1" s="106"/>
    </row>
    <row r="2" spans="1:6" x14ac:dyDescent="0.2">
      <c r="D2" s="104" t="s">
        <v>274</v>
      </c>
      <c r="E2" s="105">
        <v>9408</v>
      </c>
      <c r="F2" s="107" t="s">
        <v>273</v>
      </c>
    </row>
    <row r="3" spans="1:6" x14ac:dyDescent="0.2">
      <c r="A3" s="36">
        <v>1</v>
      </c>
      <c r="B3" s="36" t="s">
        <v>110</v>
      </c>
      <c r="D3" s="104">
        <v>0</v>
      </c>
      <c r="E3" s="105">
        <v>0</v>
      </c>
      <c r="F3" s="107">
        <v>0</v>
      </c>
    </row>
    <row r="4" spans="1:6" x14ac:dyDescent="0.2">
      <c r="A4" s="36">
        <v>2</v>
      </c>
      <c r="B4" s="108" t="s">
        <v>373</v>
      </c>
      <c r="C4" s="36" t="s">
        <v>363</v>
      </c>
      <c r="D4" s="109"/>
      <c r="E4" s="110">
        <v>15000</v>
      </c>
      <c r="F4" s="111">
        <f>SUM(D4:E4)</f>
        <v>15000</v>
      </c>
    </row>
    <row r="5" spans="1:6" x14ac:dyDescent="0.2">
      <c r="A5" s="36">
        <v>3</v>
      </c>
      <c r="B5" s="108" t="s">
        <v>374</v>
      </c>
      <c r="C5" s="36" t="s">
        <v>364</v>
      </c>
      <c r="D5" s="109"/>
      <c r="E5" s="110">
        <v>15000</v>
      </c>
      <c r="F5" s="111">
        <f t="shared" ref="F5:F32" si="0">SUM(D5:E5)</f>
        <v>15000</v>
      </c>
    </row>
    <row r="6" spans="1:6" x14ac:dyDescent="0.2">
      <c r="A6" s="36">
        <v>4</v>
      </c>
      <c r="B6" s="108" t="s">
        <v>214</v>
      </c>
      <c r="C6" s="36" t="s">
        <v>158</v>
      </c>
      <c r="D6" s="109">
        <v>15000</v>
      </c>
      <c r="E6" s="110"/>
      <c r="F6" s="111">
        <f t="shared" si="0"/>
        <v>15000</v>
      </c>
    </row>
    <row r="7" spans="1:6" x14ac:dyDescent="0.2">
      <c r="A7" s="36">
        <v>5</v>
      </c>
      <c r="B7" s="108" t="s">
        <v>213</v>
      </c>
      <c r="C7" s="36" t="s">
        <v>107</v>
      </c>
      <c r="D7" s="109">
        <v>15000</v>
      </c>
      <c r="E7" s="110"/>
      <c r="F7" s="111">
        <f t="shared" si="0"/>
        <v>15000</v>
      </c>
    </row>
    <row r="8" spans="1:6" x14ac:dyDescent="0.2">
      <c r="A8" s="36">
        <v>6</v>
      </c>
      <c r="B8" s="108" t="s">
        <v>375</v>
      </c>
      <c r="C8" s="36" t="s">
        <v>365</v>
      </c>
      <c r="D8" s="109"/>
      <c r="E8" s="110">
        <v>15000</v>
      </c>
      <c r="F8" s="111">
        <f t="shared" si="0"/>
        <v>15000</v>
      </c>
    </row>
    <row r="9" spans="1:6" x14ac:dyDescent="0.2">
      <c r="A9" s="36">
        <v>7</v>
      </c>
      <c r="B9" s="108" t="s">
        <v>215</v>
      </c>
      <c r="C9" s="36" t="s">
        <v>50</v>
      </c>
      <c r="D9" s="109">
        <v>900000</v>
      </c>
      <c r="E9" s="110">
        <v>0</v>
      </c>
      <c r="F9" s="111">
        <f t="shared" si="0"/>
        <v>900000</v>
      </c>
    </row>
    <row r="10" spans="1:6" x14ac:dyDescent="0.2">
      <c r="A10" s="36">
        <v>8</v>
      </c>
      <c r="B10" s="108" t="s">
        <v>216</v>
      </c>
      <c r="C10" s="36" t="s">
        <v>51</v>
      </c>
      <c r="D10" s="109">
        <v>0</v>
      </c>
      <c r="E10" s="110">
        <v>300000</v>
      </c>
      <c r="F10" s="111">
        <f t="shared" si="0"/>
        <v>300000</v>
      </c>
    </row>
    <row r="11" spans="1:6" x14ac:dyDescent="0.2">
      <c r="A11" s="36">
        <v>9</v>
      </c>
      <c r="B11" s="108" t="s">
        <v>217</v>
      </c>
      <c r="C11" s="36" t="s">
        <v>53</v>
      </c>
      <c r="D11" s="109">
        <v>120000</v>
      </c>
      <c r="E11" s="110">
        <v>0</v>
      </c>
      <c r="F11" s="111">
        <f t="shared" si="0"/>
        <v>120000</v>
      </c>
    </row>
    <row r="12" spans="1:6" x14ac:dyDescent="0.2">
      <c r="A12" s="36">
        <v>10</v>
      </c>
      <c r="B12" s="108" t="s">
        <v>218</v>
      </c>
      <c r="C12" s="36" t="s">
        <v>54</v>
      </c>
      <c r="D12" s="109"/>
      <c r="E12" s="110">
        <v>25000</v>
      </c>
      <c r="F12" s="111">
        <f t="shared" si="0"/>
        <v>25000</v>
      </c>
    </row>
    <row r="13" spans="1:6" x14ac:dyDescent="0.2">
      <c r="A13" s="36">
        <v>11</v>
      </c>
      <c r="B13" s="108" t="s">
        <v>376</v>
      </c>
      <c r="C13" s="36" t="s">
        <v>366</v>
      </c>
      <c r="D13" s="109"/>
      <c r="E13" s="110">
        <v>15000</v>
      </c>
      <c r="F13" s="111">
        <f t="shared" si="0"/>
        <v>15000</v>
      </c>
    </row>
    <row r="14" spans="1:6" x14ac:dyDescent="0.2">
      <c r="A14" s="36">
        <v>12</v>
      </c>
      <c r="B14" s="108" t="s">
        <v>219</v>
      </c>
      <c r="C14" s="36" t="s">
        <v>136</v>
      </c>
      <c r="D14" s="109"/>
      <c r="E14" s="110">
        <v>25000</v>
      </c>
      <c r="F14" s="111">
        <f t="shared" si="0"/>
        <v>25000</v>
      </c>
    </row>
    <row r="15" spans="1:6" x14ac:dyDescent="0.2">
      <c r="A15" s="36">
        <v>13</v>
      </c>
      <c r="B15" s="108" t="s">
        <v>222</v>
      </c>
      <c r="C15" s="36" t="s">
        <v>137</v>
      </c>
      <c r="D15" s="109">
        <v>170000</v>
      </c>
      <c r="E15" s="110">
        <v>0</v>
      </c>
      <c r="F15" s="111">
        <f t="shared" si="0"/>
        <v>170000</v>
      </c>
    </row>
    <row r="16" spans="1:6" x14ac:dyDescent="0.2">
      <c r="A16" s="36">
        <v>14</v>
      </c>
      <c r="B16" s="108" t="s">
        <v>220</v>
      </c>
      <c r="C16" s="36" t="s">
        <v>138</v>
      </c>
      <c r="D16" s="109">
        <v>95000</v>
      </c>
      <c r="E16" s="110">
        <v>0</v>
      </c>
      <c r="F16" s="111">
        <f t="shared" si="0"/>
        <v>95000</v>
      </c>
    </row>
    <row r="17" spans="1:6" x14ac:dyDescent="0.2">
      <c r="A17" s="36">
        <v>15</v>
      </c>
      <c r="B17" s="108" t="s">
        <v>221</v>
      </c>
      <c r="C17" s="36" t="s">
        <v>140</v>
      </c>
      <c r="D17" s="109"/>
      <c r="E17" s="110">
        <v>25000</v>
      </c>
      <c r="F17" s="111">
        <f t="shared" si="0"/>
        <v>25000</v>
      </c>
    </row>
    <row r="18" spans="1:6" x14ac:dyDescent="0.2">
      <c r="A18" s="36">
        <v>16</v>
      </c>
      <c r="B18" s="108" t="s">
        <v>377</v>
      </c>
      <c r="C18" s="36" t="s">
        <v>367</v>
      </c>
      <c r="D18" s="109"/>
      <c r="E18" s="110">
        <v>25000</v>
      </c>
      <c r="F18" s="111">
        <f t="shared" si="0"/>
        <v>25000</v>
      </c>
    </row>
    <row r="19" spans="1:6" x14ac:dyDescent="0.2">
      <c r="A19" s="36">
        <v>17</v>
      </c>
      <c r="B19" s="108" t="s">
        <v>239</v>
      </c>
      <c r="C19" s="36" t="s">
        <v>171</v>
      </c>
      <c r="D19" s="109">
        <v>15000</v>
      </c>
      <c r="E19" s="110"/>
      <c r="F19" s="111">
        <f t="shared" si="0"/>
        <v>15000</v>
      </c>
    </row>
    <row r="20" spans="1:6" x14ac:dyDescent="0.2">
      <c r="A20" s="36">
        <v>18</v>
      </c>
      <c r="B20" s="108" t="s">
        <v>237</v>
      </c>
      <c r="C20" s="36" t="s">
        <v>117</v>
      </c>
      <c r="D20" s="109">
        <v>30000</v>
      </c>
      <c r="E20" s="110">
        <v>0</v>
      </c>
      <c r="F20" s="111">
        <f t="shared" si="0"/>
        <v>30000</v>
      </c>
    </row>
    <row r="21" spans="1:6" x14ac:dyDescent="0.2">
      <c r="A21" s="36">
        <v>19</v>
      </c>
      <c r="B21" s="108" t="s">
        <v>378</v>
      </c>
      <c r="C21" s="36" t="s">
        <v>368</v>
      </c>
      <c r="D21" s="109"/>
      <c r="E21" s="110">
        <v>15000</v>
      </c>
      <c r="F21" s="111">
        <f t="shared" si="0"/>
        <v>15000</v>
      </c>
    </row>
    <row r="22" spans="1:6" x14ac:dyDescent="0.2">
      <c r="A22" s="36">
        <v>20</v>
      </c>
      <c r="B22" s="108" t="s">
        <v>238</v>
      </c>
      <c r="C22" s="36" t="s">
        <v>157</v>
      </c>
      <c r="D22" s="109">
        <v>50000</v>
      </c>
      <c r="E22" s="110">
        <v>0</v>
      </c>
      <c r="F22" s="111">
        <f t="shared" si="0"/>
        <v>50000</v>
      </c>
    </row>
    <row r="23" spans="1:6" x14ac:dyDescent="0.2">
      <c r="A23" s="36">
        <v>21</v>
      </c>
      <c r="B23" s="108" t="s">
        <v>379</v>
      </c>
      <c r="C23" s="36" t="s">
        <v>369</v>
      </c>
      <c r="D23" s="109"/>
      <c r="E23" s="110">
        <v>25000</v>
      </c>
      <c r="F23" s="111">
        <f t="shared" si="0"/>
        <v>25000</v>
      </c>
    </row>
    <row r="24" spans="1:6" x14ac:dyDescent="0.2">
      <c r="A24" s="36">
        <v>22</v>
      </c>
      <c r="B24" s="108" t="s">
        <v>66</v>
      </c>
      <c r="C24" s="36" t="s">
        <v>205</v>
      </c>
      <c r="D24" s="109">
        <v>125000</v>
      </c>
      <c r="E24" s="110"/>
      <c r="F24" s="111">
        <f t="shared" si="0"/>
        <v>125000</v>
      </c>
    </row>
    <row r="25" spans="1:6" x14ac:dyDescent="0.2">
      <c r="A25" s="36">
        <v>23</v>
      </c>
      <c r="B25" s="108" t="s">
        <v>67</v>
      </c>
      <c r="C25" s="36" t="s">
        <v>202</v>
      </c>
      <c r="D25" s="109">
        <v>85000</v>
      </c>
      <c r="E25" s="110">
        <v>0</v>
      </c>
      <c r="F25" s="111">
        <f t="shared" si="0"/>
        <v>85000</v>
      </c>
    </row>
    <row r="26" spans="1:6" x14ac:dyDescent="0.2">
      <c r="A26" s="36">
        <v>24</v>
      </c>
      <c r="B26" s="108" t="s">
        <v>240</v>
      </c>
      <c r="C26" s="36" t="s">
        <v>203</v>
      </c>
      <c r="D26" s="109"/>
      <c r="E26" s="110">
        <v>15000</v>
      </c>
      <c r="F26" s="111">
        <f t="shared" si="0"/>
        <v>15000</v>
      </c>
    </row>
    <row r="27" spans="1:6" x14ac:dyDescent="0.2">
      <c r="A27" s="36">
        <v>25</v>
      </c>
      <c r="B27" s="108" t="s">
        <v>70</v>
      </c>
      <c r="C27" s="36" t="s">
        <v>191</v>
      </c>
      <c r="D27" s="109">
        <v>185000</v>
      </c>
      <c r="E27" s="110">
        <v>0</v>
      </c>
      <c r="F27" s="111">
        <f t="shared" si="0"/>
        <v>185000</v>
      </c>
    </row>
    <row r="28" spans="1:6" x14ac:dyDescent="0.2">
      <c r="A28" s="36">
        <v>26</v>
      </c>
      <c r="B28" s="108" t="s">
        <v>72</v>
      </c>
      <c r="C28" s="36" t="s">
        <v>139</v>
      </c>
      <c r="D28" s="109">
        <v>25000</v>
      </c>
      <c r="E28" s="110"/>
      <c r="F28" s="111">
        <f t="shared" si="0"/>
        <v>25000</v>
      </c>
    </row>
    <row r="29" spans="1:6" x14ac:dyDescent="0.2">
      <c r="A29" s="36">
        <v>27</v>
      </c>
      <c r="B29" s="108" t="s">
        <v>68</v>
      </c>
      <c r="C29" s="36" t="s">
        <v>167</v>
      </c>
      <c r="D29" s="109">
        <v>15000</v>
      </c>
      <c r="E29" s="110"/>
      <c r="F29" s="111">
        <f t="shared" si="0"/>
        <v>15000</v>
      </c>
    </row>
    <row r="30" spans="1:6" x14ac:dyDescent="0.2">
      <c r="A30" s="36">
        <v>28</v>
      </c>
      <c r="B30" s="108" t="s">
        <v>69</v>
      </c>
      <c r="C30" s="36" t="s">
        <v>111</v>
      </c>
      <c r="D30" s="109">
        <v>25000</v>
      </c>
      <c r="E30" s="110"/>
      <c r="F30" s="111">
        <f t="shared" si="0"/>
        <v>25000</v>
      </c>
    </row>
    <row r="31" spans="1:6" x14ac:dyDescent="0.2">
      <c r="A31" s="36">
        <v>29</v>
      </c>
      <c r="B31" s="108" t="s">
        <v>71</v>
      </c>
      <c r="C31" s="36" t="s">
        <v>112</v>
      </c>
      <c r="D31" s="109">
        <v>30000</v>
      </c>
      <c r="E31" s="110"/>
      <c r="F31" s="111">
        <f t="shared" si="0"/>
        <v>30000</v>
      </c>
    </row>
    <row r="32" spans="1:6" x14ac:dyDescent="0.2">
      <c r="A32" s="36">
        <v>30</v>
      </c>
      <c r="B32" s="108" t="s">
        <v>73</v>
      </c>
      <c r="C32" s="36" t="s">
        <v>113</v>
      </c>
      <c r="D32" s="109">
        <v>130000</v>
      </c>
      <c r="E32" s="110"/>
      <c r="F32" s="111">
        <f t="shared" si="0"/>
        <v>130000</v>
      </c>
    </row>
    <row r="33" spans="1:6" x14ac:dyDescent="0.2">
      <c r="A33" s="36">
        <v>31</v>
      </c>
      <c r="B33" s="108" t="s">
        <v>380</v>
      </c>
      <c r="C33" s="36" t="s">
        <v>370</v>
      </c>
      <c r="D33" s="109"/>
      <c r="E33" s="110">
        <v>25000</v>
      </c>
      <c r="F33" s="111"/>
    </row>
    <row r="34" spans="1:6" x14ac:dyDescent="0.2">
      <c r="A34" s="36">
        <v>32</v>
      </c>
      <c r="B34" s="108" t="s">
        <v>74</v>
      </c>
      <c r="C34" s="36" t="s">
        <v>223</v>
      </c>
      <c r="D34" s="109">
        <v>30000</v>
      </c>
      <c r="E34" s="110">
        <v>0</v>
      </c>
      <c r="F34" s="111">
        <v>30000</v>
      </c>
    </row>
    <row r="35" spans="1:6" x14ac:dyDescent="0.2">
      <c r="A35" s="36">
        <v>33</v>
      </c>
      <c r="B35" s="108" t="s">
        <v>100</v>
      </c>
      <c r="C35" s="36" t="s">
        <v>224</v>
      </c>
      <c r="D35" s="109">
        <v>0</v>
      </c>
      <c r="E35" s="110">
        <v>370000</v>
      </c>
      <c r="F35" s="111">
        <v>350000</v>
      </c>
    </row>
    <row r="36" spans="1:6" x14ac:dyDescent="0.2">
      <c r="A36" s="36">
        <v>34</v>
      </c>
      <c r="B36" s="108" t="s">
        <v>75</v>
      </c>
      <c r="C36" s="36" t="s">
        <v>152</v>
      </c>
      <c r="D36" s="109"/>
      <c r="E36" s="110">
        <v>75000</v>
      </c>
      <c r="F36" s="111">
        <v>90000</v>
      </c>
    </row>
    <row r="37" spans="1:6" x14ac:dyDescent="0.2">
      <c r="A37" s="36">
        <v>35</v>
      </c>
      <c r="B37" s="108" t="s">
        <v>381</v>
      </c>
      <c r="C37" s="36" t="s">
        <v>371</v>
      </c>
      <c r="D37" s="109"/>
      <c r="E37" s="110">
        <v>15000</v>
      </c>
      <c r="F37" s="111">
        <v>10000</v>
      </c>
    </row>
    <row r="38" spans="1:6" x14ac:dyDescent="0.2">
      <c r="A38" s="36">
        <v>36</v>
      </c>
      <c r="B38" s="108" t="s">
        <v>76</v>
      </c>
      <c r="C38" s="36" t="s">
        <v>153</v>
      </c>
      <c r="D38" s="109">
        <v>50000</v>
      </c>
      <c r="E38" s="110">
        <v>0</v>
      </c>
      <c r="F38" s="111">
        <v>50000</v>
      </c>
    </row>
    <row r="39" spans="1:6" x14ac:dyDescent="0.2">
      <c r="A39" s="36">
        <v>37</v>
      </c>
      <c r="B39" s="108" t="s">
        <v>77</v>
      </c>
      <c r="C39" s="36" t="s">
        <v>154</v>
      </c>
      <c r="D39" s="109"/>
      <c r="E39" s="110">
        <v>15000</v>
      </c>
      <c r="F39" s="111">
        <v>10000</v>
      </c>
    </row>
    <row r="40" spans="1:6" x14ac:dyDescent="0.2">
      <c r="A40" s="36">
        <v>38</v>
      </c>
      <c r="B40" s="108" t="s">
        <v>382</v>
      </c>
      <c r="C40" s="36" t="s">
        <v>372</v>
      </c>
      <c r="D40" s="109"/>
      <c r="E40" s="110">
        <v>15000</v>
      </c>
      <c r="F40" s="111">
        <v>10000</v>
      </c>
    </row>
    <row r="41" spans="1:6" x14ac:dyDescent="0.2">
      <c r="A41" s="36">
        <v>39</v>
      </c>
      <c r="B41" s="108" t="s">
        <v>99</v>
      </c>
      <c r="C41" s="36" t="s">
        <v>155</v>
      </c>
      <c r="D41" s="109">
        <v>50000</v>
      </c>
      <c r="E41" s="110"/>
      <c r="F41" s="111">
        <v>60000</v>
      </c>
    </row>
    <row r="42" spans="1:6" x14ac:dyDescent="0.2">
      <c r="A42" s="36">
        <v>40</v>
      </c>
      <c r="B42" s="108" t="s">
        <v>101</v>
      </c>
      <c r="C42" s="36" t="s">
        <v>156</v>
      </c>
      <c r="D42" s="109">
        <v>375000</v>
      </c>
      <c r="E42" s="110">
        <v>0</v>
      </c>
      <c r="F42" s="111">
        <v>350000</v>
      </c>
    </row>
    <row r="44" spans="1:6" s="36" customFormat="1" x14ac:dyDescent="0.2">
      <c r="C44" s="36" t="s">
        <v>279</v>
      </c>
      <c r="D44" s="112">
        <f>SUM(D4:D43)</f>
        <v>2535000</v>
      </c>
      <c r="E44" s="112">
        <f>SUM(E4:E43)</f>
        <v>1030000</v>
      </c>
      <c r="F44" s="112">
        <f>SUM(F4:F43)</f>
        <v>3505000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DESE-231-72135</_dlc_DocId>
    <_dlc_DocIdUrl xmlns="733efe1c-5bbe-4968-87dc-d400e65c879f">
      <Url>https://sharepoint.doemass.org/ese/webteam/cps/_layouts/DocIdRedir.aspx?ID=DESE-231-72135</Url>
      <Description>DESE-231-72135</Description>
    </_dlc_DocIdUrl>
  </documentManagement>
</p:properties>
</file>

<file path=customXml/itemProps1.xml><?xml version="1.0" encoding="utf-8"?>
<ds:datastoreItem xmlns:ds="http://schemas.openxmlformats.org/officeDocument/2006/customXml" ds:itemID="{D0A13FFB-F33F-4D1D-8862-B94E5ED96ED7}">
  <ds:schemaRefs>
    <ds:schemaRef ds:uri="http://schemas.microsoft.com/sharepoint/v3/contenttype/forms"/>
  </ds:schemaRefs>
</ds:datastoreItem>
</file>

<file path=customXml/itemProps2.xml><?xml version="1.0" encoding="utf-8"?>
<ds:datastoreItem xmlns:ds="http://schemas.openxmlformats.org/officeDocument/2006/customXml" ds:itemID="{69D902F2-C216-4BE4-9180-02EC4AFC7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6CFFF-452D-4071-BDBF-8CB702B6F5C2}">
  <ds:schemaRefs>
    <ds:schemaRef ds:uri="http://schemas.microsoft.com/sharepoint/events"/>
  </ds:schemaRefs>
</ds:datastoreItem>
</file>

<file path=customXml/itemProps4.xml><?xml version="1.0" encoding="utf-8"?>
<ds:datastoreItem xmlns:ds="http://schemas.openxmlformats.org/officeDocument/2006/customXml" ds:itemID="{A097A1A8-4486-42C2-800C-8FF10222E7DF}">
  <ds:schemaRefs>
    <ds:schemaRef ds:uri="http://purl.org/dc/elements/1.1/"/>
    <ds:schemaRef ds:uri="http://schemas.microsoft.com/office/2006/metadata/properties"/>
    <ds:schemaRef ds:uri="9324d023-3849-46fe-9182-6ce950756bea"/>
    <ds:schemaRef ds:uri="http://purl.org/dc/terms/"/>
    <ds:schemaRef ds:uri="http://schemas.microsoft.com/office/2006/documentManagement/types"/>
    <ds:schemaRef ds:uri="http://purl.org/dc/dcmitype/"/>
    <ds:schemaRef ds:uri="14c63040-5e06-4c4a-8b07-ca5832d9b241"/>
    <ds:schemaRef ds:uri="http://schemas.microsoft.com/office/infopath/2007/PartnerControls"/>
    <ds:schemaRef ds:uri="http://schemas.openxmlformats.org/package/2006/metadata/core-properties"/>
    <ds:schemaRef ds:uri="http://www.w3.org/XML/1998/namespace"/>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Signature Page</vt:lpstr>
      <vt:lpstr>Part II-Schools Served</vt:lpstr>
      <vt:lpstr>OPTIONAL Budget Workbook</vt:lpstr>
      <vt:lpstr>Indirect Costs</vt:lpstr>
      <vt:lpstr>Eligible Schools</vt:lpstr>
      <vt:lpstr>Amounts 8.2019</vt:lpstr>
      <vt:lpstr>distName</vt:lpstr>
      <vt:lpstr>Eligible</vt:lpstr>
      <vt:lpstr>newList</vt:lpstr>
      <vt:lpstr>'Indirect Costs'!Print_Area</vt:lpstr>
      <vt:lpstr>'Signature Page'!Print_Area</vt:lpstr>
      <vt:lpstr>valorg4code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524 303 Strategic Support for School and District Improvement Grant Part I</dc:title>
  <dc:creator>DESE</dc:creator>
  <cp:lastModifiedBy>Zou, Dong (EOE)</cp:lastModifiedBy>
  <cp:lastPrinted>2020-09-03T13:24:33Z</cp:lastPrinted>
  <dcterms:created xsi:type="dcterms:W3CDTF">1999-03-29T01:53:24Z</dcterms:created>
  <dcterms:modified xsi:type="dcterms:W3CDTF">2021-07-07T20:50:52Z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7 2021</vt:lpwstr>
  </property>
</Properties>
</file>