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8446\"/>
    </mc:Choice>
  </mc:AlternateContent>
  <xr:revisionPtr revIDLastSave="0" documentId="13_ncr:1_{8FE5F514-69A2-423E-9256-6DEFEAA7BD5A}" xr6:coauthVersionLast="45" xr6:coauthVersionMax="47" xr10:uidLastSave="{00000000-0000-0000-0000-000000000000}"/>
  <bookViews>
    <workbookView xWindow="-120" yWindow="-120" windowWidth="29040" windowHeight="15840" tabRatio="889" activeTab="1" xr2:uid="{00000000-000D-0000-FFFF-FFFF00000000}"/>
  </bookViews>
  <sheets>
    <sheet name="Worksheet" sheetId="34" r:id="rId1"/>
    <sheet name="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Budget!$A$1:$AA$93</definedName>
    <definedName name="_xlnm.Print_Area" localSheetId="3">'Summary Sheet'!$B$1:$J$43</definedName>
    <definedName name="_xlnm.Print_Area" localSheetId="2">'Title I Amendment'!$B$2:$H$72</definedName>
    <definedName name="_xlnm.Print_Titles" localSheetId="1">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7" i="9" l="1"/>
  <c r="I36" i="9"/>
  <c r="I35" i="9"/>
  <c r="I81" i="9"/>
  <c r="P60" i="9"/>
  <c r="I38" i="9"/>
  <c r="P38" i="9" s="1"/>
  <c r="H38" i="9"/>
  <c r="D60" i="9"/>
  <c r="I52" i="9"/>
  <c r="P52" i="9" s="1"/>
  <c r="I51" i="9"/>
  <c r="P51" i="9" s="1"/>
  <c r="H37" i="9"/>
  <c r="P37" i="9" s="1"/>
  <c r="H36" i="9"/>
  <c r="P36" i="9" s="1"/>
  <c r="H35" i="9"/>
  <c r="P35" i="9" s="1"/>
  <c r="F3" i="9"/>
  <c r="P81" i="9" l="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B23" i="34"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<sst xmlns="http://schemas.openxmlformats.org/spreadsheetml/2006/main" count="24251" uniqueCount="6607">
  <si>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</si>
  <si>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</si>
  <si>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</si>
  <si>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</si>
  <si>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</si>
  <si>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</si>
  <si>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</si>
  <si>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</si>
  <si>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</si>
  <si>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</si>
  <si>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</si>
  <si>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</si>
  <si>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</si>
  <si>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</si>
  <si>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</si>
  <si>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</si>
  <si>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</si>
  <si>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</si>
  <si>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</si>
  <si>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</si>
  <si>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</si>
  <si>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</si>
  <si>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</si>
  <si>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</si>
  <si>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</si>
  <si>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</si>
  <si>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</si>
  <si>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</si>
  <si>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</si>
  <si>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</si>
  <si>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</si>
  <si>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</si>
  <si>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</si>
  <si>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</si>
  <si>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</si>
  <si>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</si>
  <si>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</si>
  <si>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</si>
  <si>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</si>
  <si>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</si>
  <si>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</si>
  <si>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</si>
  <si>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</si>
  <si>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</si>
  <si>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</si>
  <si>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</si>
  <si>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</si>
  <si>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</si>
  <si>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</si>
  <si>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</si>
  <si>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</si>
  <si>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</si>
  <si>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</si>
  <si>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</si>
  <si>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</si>
  <si>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</si>
  <si>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</si>
  <si>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</si>
  <si>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</si>
  <si>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</si>
  <si>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</si>
  <si>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</si>
  <si>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</si>
  <si>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</si>
  <si>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</si>
  <si>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</si>
  <si>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</si>
  <si>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</si>
  <si>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</si>
  <si>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</si>
  <si>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</si>
  <si>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</si>
  <si>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</si>
  <si>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</si>
  <si>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</si>
  <si>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</si>
  <si>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</si>
  <si>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</si>
  <si>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</si>
  <si>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</si>
  <si>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</si>
  <si>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</si>
  <si>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</si>
  <si>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</si>
  <si>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</si>
  <si>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</si>
  <si>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</si>
  <si>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</si>
  <si>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</si>
  <si>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</si>
  <si>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</si>
  <si>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</si>
  <si>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</si>
  <si>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</si>
  <si>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</si>
  <si>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</si>
  <si>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</si>
  <si>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</si>
  <si>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</si>
  <si>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</si>
  <si>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</si>
  <si>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</si>
  <si>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</si>
  <si>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</si>
  <si>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</si>
  <si>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</si>
  <si>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</si>
  <si>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</si>
  <si>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</si>
  <si>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</si>
  <si>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</si>
  <si>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</si>
  <si>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</si>
  <si>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</si>
  <si>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</si>
  <si>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</si>
  <si>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</si>
  <si>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</si>
  <si>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</si>
  <si>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</si>
  <si>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</si>
  <si>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</si>
  <si>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</si>
  <si>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</si>
  <si>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</si>
  <si>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</si>
  <si>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</si>
  <si>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</si>
  <si>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</si>
  <si>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</si>
  <si>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</si>
  <si>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</si>
  <si>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</si>
  <si>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</si>
  <si>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</si>
  <si>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</si>
  <si>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</si>
  <si>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</si>
  <si>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</si>
  <si>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</si>
  <si>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</si>
  <si>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</si>
  <si>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</si>
  <si>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</si>
  <si>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</si>
  <si>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</si>
  <si>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</si>
  <si>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</si>
  <si>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</si>
  <si>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</si>
  <si>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</si>
  <si>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</si>
  <si>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</si>
  <si>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</si>
  <si>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</si>
  <si>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</si>
  <si>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</si>
  <si>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</si>
  <si>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</si>
  <si>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</si>
  <si>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</si>
  <si>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</si>
  <si>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</si>
  <si>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</si>
  <si>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</si>
  <si>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</si>
  <si>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</si>
  <si>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</si>
  <si>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</si>
  <si>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</si>
  <si>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</si>
  <si>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</si>
  <si>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</si>
  <si>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</si>
  <si>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</si>
  <si>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</si>
  <si>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</si>
  <si>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</si>
  <si>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</si>
  <si>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</si>
  <si>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</si>
  <si>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</si>
  <si>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</si>
  <si>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</si>
  <si>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</si>
  <si>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</si>
  <si>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</si>
  <si>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</si>
  <si>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</si>
  <si>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</si>
  <si>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</si>
  <si>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</si>
  <si>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</si>
  <si>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</si>
  <si>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</si>
  <si>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</si>
  <si>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</si>
  <si>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</si>
  <si>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</si>
  <si>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</si>
  <si>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</si>
  <si>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</si>
  <si>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</si>
  <si>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</si>
  <si>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</si>
  <si>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</si>
  <si>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</si>
  <si>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</si>
  <si>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</si>
  <si>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</si>
  <si>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</si>
  <si>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</si>
  <si>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</si>
  <si>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</si>
  <si>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</si>
  <si>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</si>
  <si>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</si>
  <si>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</si>
  <si>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</si>
  <si>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</si>
  <si>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</si>
  <si>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</si>
  <si>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</si>
  <si>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</si>
  <si>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</si>
  <si>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</si>
  <si>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</si>
  <si>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</si>
  <si>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</si>
  <si>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</si>
  <si>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</si>
  <si>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</si>
  <si>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</si>
  <si>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</si>
  <si>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</si>
  <si>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</si>
  <si>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</si>
  <si>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</si>
  <si>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</si>
  <si>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</si>
  <si>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</si>
  <si>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</si>
  <si>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</si>
  <si>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</si>
  <si>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</si>
  <si>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</si>
  <si>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</si>
  <si>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</si>
  <si>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</si>
  <si>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</si>
  <si>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</si>
  <si>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</si>
  <si>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</si>
  <si>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</si>
  <si>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</si>
  <si>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</si>
  <si>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</si>
  <si>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</si>
  <si>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</si>
  <si>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</si>
  <si>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</si>
  <si>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</si>
  <si>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</si>
  <si>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</si>
  <si>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</si>
  <si>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</si>
  <si>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</si>
  <si>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</si>
  <si>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</si>
  <si>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</si>
  <si>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</si>
  <si>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</si>
  <si>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</si>
  <si>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</si>
  <si>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</si>
  <si>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</si>
  <si>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</si>
  <si>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</si>
  <si>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</si>
  <si>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</si>
  <si>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</si>
  <si>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</si>
  <si>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</si>
  <si>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</si>
  <si>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</si>
  <si>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</si>
  <si>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</si>
  <si>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</si>
  <si>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</si>
  <si>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</si>
  <si>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</si>
  <si>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</si>
  <si>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</si>
  <si>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</si>
  <si>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</si>
  <si>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</si>
  <si>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</si>
  <si>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</si>
  <si>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</si>
  <si>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</si>
  <si>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</si>
  <si>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</si>
  <si>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</si>
  <si>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</si>
  <si>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</si>
  <si>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</si>
  <si>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</si>
  <si>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</si>
  <si>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</si>
  <si>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</si>
  <si>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</si>
  <si>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</si>
  <si>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</si>
  <si>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</si>
  <si>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</si>
  <si>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</si>
  <si>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</si>
  <si>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</si>
  <si>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</si>
  <si>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</si>
  <si>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</si>
  <si>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</si>
  <si>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</si>
  <si>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</si>
  <si>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</si>
  <si>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</si>
  <si>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</si>
  <si>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</si>
  <si>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</si>
  <si>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</si>
  <si>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</si>
  <si>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</si>
  <si>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</si>
  <si>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</si>
  <si>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</si>
  <si>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</si>
  <si>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</si>
  <si>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</si>
  <si>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</si>
  <si>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</si>
  <si>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</si>
  <si>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</si>
  <si>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</si>
  <si>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</si>
  <si>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</si>
  <si>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</si>
  <si>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</si>
  <si>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</si>
  <si>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</si>
  <si>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</si>
  <si>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</si>
  <si>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</si>
  <si>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</si>
  <si>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</si>
  <si>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</si>
  <si>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</si>
  <si>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</si>
  <si>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</si>
  <si>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</si>
  <si>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</si>
  <si>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</si>
  <si>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</si>
  <si>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</si>
  <si>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</si>
  <si>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</si>
  <si>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</si>
  <si>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</si>
  <si>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</si>
  <si>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</si>
  <si>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</si>
  <si>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</si>
  <si>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</si>
  <si>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</si>
  <si>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</si>
  <si>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</si>
  <si>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</si>
  <si>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</si>
  <si>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</si>
  <si>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</si>
  <si>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</si>
  <si>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</si>
  <si>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</si>
  <si>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</si>
  <si>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</si>
  <si>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</si>
  <si>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</si>
  <si>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</si>
  <si>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</si>
  <si>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</si>
  <si>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</si>
  <si>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</si>
  <si>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</si>
  <si>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</si>
  <si>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</si>
  <si>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</si>
  <si>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</si>
  <si>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</si>
  <si>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</si>
  <si>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</si>
  <si>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</si>
  <si>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</si>
  <si>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</si>
  <si>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</si>
  <si>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</si>
  <si>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</si>
  <si>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</si>
  <si>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</si>
  <si>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</si>
  <si>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</si>
  <si>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</si>
  <si>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</si>
  <si>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</si>
  <si>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</si>
  <si>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</si>
  <si>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</si>
  <si>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</si>
  <si>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</si>
  <si>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</si>
  <si>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</si>
  <si>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</si>
  <si>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</si>
  <si>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</si>
  <si>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</si>
  <si>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</si>
  <si>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</si>
  <si>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</si>
  <si>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</si>
  <si>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</si>
  <si>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</si>
  <si>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</si>
  <si>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</si>
  <si>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</si>
  <si>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</si>
  <si>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</si>
  <si>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</si>
  <si>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</si>
  <si>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</si>
  <si>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</si>
  <si>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</si>
  <si>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</si>
  <si>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</si>
  <si>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</si>
  <si>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</si>
  <si>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</si>
  <si>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</si>
  <si>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</si>
  <si>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</si>
  <si>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</si>
  <si>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</si>
  <si>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</si>
  <si>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</si>
  <si>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</si>
  <si>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</si>
  <si>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</si>
  <si>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</si>
  <si>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</si>
  <si>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</si>
  <si>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</si>
  <si>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</si>
  <si>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</si>
  <si>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</si>
  <si>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</si>
  <si>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</si>
  <si>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</si>
  <si>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</si>
  <si>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</si>
  <si>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</si>
  <si>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</si>
  <si>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</si>
  <si>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</si>
  <si>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</si>
  <si>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</si>
  <si>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</si>
  <si>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</si>
  <si>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</si>
  <si>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</si>
  <si>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</si>
  <si>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</si>
  <si>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</si>
  <si>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</si>
  <si>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</si>
  <si>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</si>
  <si>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</si>
  <si>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</si>
  <si>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</si>
  <si>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</si>
  <si>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</si>
  <si>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</si>
  <si>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</si>
  <si>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</si>
  <si>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</si>
  <si>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</si>
  <si>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</si>
  <si>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</si>
  <si>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</si>
  <si>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</si>
  <si>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</si>
  <si>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</si>
  <si>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</si>
  <si>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</si>
  <si>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</si>
  <si>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</si>
  <si>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</si>
  <si>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</si>
  <si>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</si>
  <si>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</si>
  <si>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</si>
  <si>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</si>
  <si>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</si>
  <si>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</si>
  <si>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</si>
  <si>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</si>
  <si>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</si>
  <si>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</si>
  <si>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</si>
  <si>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</si>
  <si>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</si>
  <si>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</si>
  <si>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</si>
  <si>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</si>
  <si>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</si>
  <si>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</si>
  <si>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</si>
  <si>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</si>
  <si>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</si>
  <si>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</si>
  <si>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</si>
  <si>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</si>
  <si>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</si>
  <si>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</si>
  <si>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</si>
  <si>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</si>
  <si>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</si>
  <si>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</si>
  <si>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</si>
  <si>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</si>
  <si>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</si>
  <si>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</si>
  <si>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</si>
  <si>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</si>
  <si>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</si>
  <si>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</si>
  <si>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</si>
  <si>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</si>
  <si>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</si>
  <si>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</si>
  <si>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</si>
  <si>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</si>
  <si>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</si>
  <si>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</si>
  <si>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</si>
  <si>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</si>
  <si>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</si>
  <si>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</si>
  <si>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</si>
  <si>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</si>
  <si>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</si>
  <si>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</si>
  <si>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</si>
  <si>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</si>
  <si>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</si>
  <si>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</si>
  <si>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</si>
  <si>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</si>
  <si>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</si>
  <si>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</si>
  <si>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</si>
  <si>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</si>
  <si>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</si>
  <si>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</si>
  <si>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</si>
  <si>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</si>
  <si>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</si>
  <si>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</si>
  <si>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</si>
  <si>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</si>
  <si>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</si>
  <si>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</si>
  <si>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</si>
  <si>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</si>
  <si>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</si>
  <si>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</si>
  <si>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</si>
  <si>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</si>
  <si>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</si>
  <si>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</si>
  <si>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</si>
  <si>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</si>
  <si>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</si>
  <si>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</si>
  <si>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</si>
  <si>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</si>
  <si>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</si>
  <si>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</si>
  <si>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</si>
  <si>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</si>
  <si>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</si>
  <si>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</si>
  <si>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</si>
  <si>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</si>
  <si>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</si>
  <si>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</si>
  <si>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</si>
  <si>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</si>
  <si>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</si>
  <si>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</si>
  <si>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</si>
  <si>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</si>
  <si>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</si>
  <si>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</si>
  <si>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</si>
  <si>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</si>
  <si>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</si>
  <si>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</si>
  <si>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</si>
  <si>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</si>
  <si>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</si>
  <si>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</si>
  <si>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</si>
  <si>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</si>
  <si>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</si>
  <si>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</si>
  <si>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</si>
  <si>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</si>
  <si>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</si>
  <si>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</si>
  <si>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</si>
  <si>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</si>
  <si>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</si>
  <si>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</si>
  <si>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</si>
  <si>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</si>
  <si>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</si>
  <si>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</si>
  <si>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</si>
  <si>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</si>
  <si>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</si>
  <si>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</si>
  <si>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</si>
  <si>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</si>
  <si>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</si>
  <si>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</si>
  <si>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</si>
  <si>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</si>
  <si>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</si>
  <si>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</si>
  <si>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</si>
  <si>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</si>
  <si>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</si>
  <si>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</si>
  <si>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</si>
  <si>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</si>
  <si>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</si>
  <si>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</si>
  <si>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</si>
  <si>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</si>
  <si>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</si>
  <si>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</si>
  <si>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</si>
  <si>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</si>
  <si>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</si>
  <si>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</si>
  <si>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</si>
  <si>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</si>
  <si>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</si>
  <si>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</si>
  <si>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</si>
  <si>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</si>
  <si>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</si>
  <si>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</si>
  <si>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</si>
  <si>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</si>
  <si>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</si>
  <si>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</si>
  <si>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</si>
  <si>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</si>
  <si>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</si>
  <si>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</si>
  <si>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</si>
  <si>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</si>
  <si>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</si>
  <si>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</si>
  <si>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</si>
  <si>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</si>
  <si>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</si>
  <si>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</si>
  <si>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</si>
  <si>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</si>
  <si>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</si>
  <si>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</si>
  <si>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</si>
  <si>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</si>
  <si>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</si>
  <si>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</si>
  <si>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</si>
  <si>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</si>
  <si>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</si>
  <si>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</si>
  <si>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</si>
  <si>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</si>
  <si>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</si>
  <si>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</si>
  <si>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</si>
  <si>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</si>
  <si>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</si>
  <si>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</si>
  <si>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</si>
  <si>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</si>
  <si>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</si>
  <si>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</si>
  <si>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</si>
  <si>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</si>
  <si>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</si>
  <si>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</si>
  <si>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</si>
  <si>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</si>
  <si>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</si>
  <si>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</si>
  <si>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</si>
  <si>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</si>
  <si>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</si>
  <si>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</si>
  <si>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</si>
  <si>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</si>
  <si>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</si>
  <si>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</si>
  <si>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</si>
  <si>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</si>
  <si>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</si>
  <si>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</si>
  <si>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</si>
  <si>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</si>
  <si>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</si>
  <si>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</si>
  <si>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</si>
  <si>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</si>
  <si>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</si>
  <si>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</si>
  <si>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</si>
  <si>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</si>
  <si>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</si>
  <si>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</si>
  <si>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</si>
  <si>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</si>
  <si>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</si>
  <si>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</si>
  <si>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</si>
  <si>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</si>
  <si>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</si>
  <si>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</si>
  <si>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</si>
  <si>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</si>
  <si>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</si>
  <si>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</si>
  <si>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</si>
  <si>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</si>
  <si>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</si>
  <si>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</si>
  <si>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</si>
  <si>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</si>
  <si>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</si>
  <si>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</si>
  <si>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</si>
  <si>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</si>
  <si>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</si>
  <si>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</si>
  <si>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</si>
  <si>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</si>
  <si>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</si>
  <si>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</si>
  <si>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</si>
  <si>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</si>
  <si>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</si>
  <si>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</si>
  <si>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</si>
  <si>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</si>
  <si>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</si>
  <si>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</si>
  <si>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</si>
  <si>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</si>
  <si>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</si>
  <si>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</si>
  <si>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</si>
  <si>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</si>
  <si>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</si>
  <si>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</si>
  <si>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</si>
  <si>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</si>
  <si>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</si>
  <si>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</si>
  <si>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</si>
  <si>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</si>
  <si>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</si>
  <si>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</si>
  <si>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</si>
  <si>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</si>
  <si>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</si>
  <si>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</si>
  <si>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</si>
  <si>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</si>
  <si>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</si>
  <si>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</si>
  <si>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</si>
  <si>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</si>
  <si>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</si>
  <si>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</si>
  <si>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</si>
  <si>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</si>
  <si>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</si>
  <si>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</si>
  <si>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</si>
  <si>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</si>
  <si>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</si>
  <si>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</si>
  <si>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</si>
  <si>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</si>
  <si>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</si>
  <si>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</si>
  <si>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</si>
  <si>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</si>
  <si>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</si>
  <si>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</si>
  <si>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</si>
  <si>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</si>
  <si>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</si>
  <si>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</si>
  <si>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</si>
  <si>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</si>
  <si>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</si>
  <si>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</si>
  <si>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</si>
  <si>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</si>
  <si>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</si>
  <si>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</si>
  <si>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</si>
  <si>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</si>
  <si>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</si>
  <si>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</si>
  <si>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</si>
  <si>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</si>
  <si>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</si>
  <si>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</si>
  <si>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</si>
  <si>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</si>
  <si>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</si>
  <si>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</si>
  <si>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</si>
  <si>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</si>
  <si>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</si>
  <si>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</si>
  <si>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</si>
  <si>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</si>
  <si>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</si>
  <si>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</si>
  <si>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</si>
  <si>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</si>
  <si>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</si>
  <si>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</si>
  <si>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</si>
  <si>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</si>
  <si>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</si>
  <si>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</si>
  <si>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</si>
  <si>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</si>
  <si>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</si>
  <si>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</si>
  <si>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</si>
  <si>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</si>
  <si>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</si>
  <si>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</si>
  <si>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</si>
  <si>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</si>
  <si>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</si>
  <si>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</si>
  <si>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</si>
  <si>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</si>
  <si>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</si>
  <si>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</si>
  <si>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</si>
  <si>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</si>
  <si>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</si>
  <si>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</si>
  <si>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</si>
  <si>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</si>
  <si>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</si>
  <si>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</si>
  <si>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</si>
  <si>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</si>
  <si>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</si>
  <si>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</si>
  <si>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</si>
  <si>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</si>
  <si>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</si>
  <si>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</si>
  <si>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</si>
  <si>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</si>
  <si>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</si>
  <si>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</si>
  <si>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</si>
  <si>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</si>
  <si>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</si>
  <si>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</si>
  <si>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</si>
  <si>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</si>
  <si>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</si>
  <si>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</si>
  <si>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</si>
  <si>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</si>
  <si>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</si>
  <si>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</si>
  <si>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</si>
  <si>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</si>
  <si>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</si>
  <si>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</si>
  <si>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</si>
  <si>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</si>
  <si>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</si>
  <si>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</si>
  <si>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</si>
  <si>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</si>
  <si>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</si>
  <si>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</si>
  <si>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</si>
  <si>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</si>
  <si>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</si>
  <si>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</si>
  <si>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</si>
  <si>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</si>
  <si>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</si>
  <si>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</si>
  <si>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</si>
  <si>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</si>
  <si>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</si>
  <si>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</si>
  <si>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</si>
  <si>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</si>
  <si>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</si>
  <si>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</si>
  <si>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</si>
  <si>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</si>
  <si>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</si>
  <si>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</si>
  <si>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</si>
  <si>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</si>
  <si>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</si>
  <si>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</si>
  <si>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</si>
  <si>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</si>
  <si>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</si>
  <si>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</si>
  <si>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</si>
  <si>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</si>
  <si>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</si>
  <si>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</si>
  <si>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</si>
  <si>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</si>
  <si>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</si>
  <si>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</si>
  <si>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</si>
  <si>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</si>
  <si>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</si>
  <si>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</si>
  <si>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</si>
  <si>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</si>
  <si>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</si>
  <si>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</si>
  <si>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</si>
  <si>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</si>
  <si>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</si>
  <si>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</si>
  <si>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</si>
  <si>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</si>
  <si>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</si>
  <si>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</si>
  <si>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</si>
  <si>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</si>
  <si>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</si>
  <si>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</si>
  <si>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</si>
  <si>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</si>
  <si>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</si>
  <si>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</si>
  <si>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</si>
  <si>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</si>
  <si>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</si>
  <si>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</si>
  <si>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</si>
  <si>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</si>
  <si>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</si>
  <si>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</si>
  <si>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</si>
  <si>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</si>
  <si>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</si>
  <si>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</si>
  <si>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</si>
  <si>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</si>
  <si>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</si>
  <si>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</si>
  <si>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</si>
  <si>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</si>
  <si>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</si>
  <si>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</si>
  <si>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</si>
  <si>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</si>
  <si>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</si>
  <si>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</si>
  <si>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</si>
  <si>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</si>
  <si>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</si>
  <si>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</si>
  <si>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</si>
  <si>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</si>
  <si>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</si>
  <si>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</si>
  <si>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</si>
  <si>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</si>
  <si>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</si>
  <si>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</si>
  <si>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</si>
  <si>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</si>
  <si>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</si>
  <si>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</si>
  <si>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</si>
  <si>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</si>
  <si>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</si>
  <si>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</si>
  <si>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</si>
  <si>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</si>
  <si>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</si>
  <si>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</si>
  <si>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</si>
  <si>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</si>
  <si>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</si>
  <si>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</si>
  <si>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</si>
  <si>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</si>
  <si>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</si>
  <si>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</si>
  <si>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</si>
  <si>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</si>
  <si>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</si>
  <si>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</si>
  <si>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</si>
  <si>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</si>
  <si>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</si>
  <si>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</si>
  <si>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</si>
  <si>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</si>
  <si>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</si>
  <si>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</si>
  <si>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</si>
  <si>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</si>
  <si>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</si>
  <si>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</si>
  <si>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</si>
  <si>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</si>
  <si>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</si>
  <si>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</si>
  <si>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</si>
  <si>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</si>
  <si>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</si>
  <si>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</si>
  <si>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</si>
  <si>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</si>
  <si>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</si>
  <si>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</si>
  <si>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</si>
  <si>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</si>
  <si>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</si>
  <si>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</si>
  <si>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</si>
  <si>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</si>
  <si>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</si>
  <si>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</si>
  <si>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</si>
  <si>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</si>
  <si>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</si>
  <si>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</si>
  <si>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</si>
  <si>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</si>
  <si>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</si>
  <si>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</si>
  <si>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</si>
  <si>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</si>
  <si>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</si>
  <si>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</si>
  <si>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</si>
  <si>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</si>
  <si>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</si>
  <si>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</si>
  <si>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</si>
  <si>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</si>
  <si>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</si>
  <si>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</si>
  <si>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</si>
  <si>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</si>
  <si>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</si>
  <si>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</si>
  <si>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</si>
  <si>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</si>
  <si>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</si>
  <si>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</si>
  <si>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</si>
  <si>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</si>
  <si>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</si>
  <si>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</si>
  <si>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</si>
  <si>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</si>
  <si>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</si>
  <si>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</si>
  <si>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</si>
  <si>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</si>
  <si>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</si>
  <si>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</si>
  <si>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</si>
  <si>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</si>
  <si>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</si>
  <si>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</si>
  <si>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</si>
  <si>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</si>
  <si>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</si>
  <si>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</si>
  <si>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</si>
  <si>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</si>
  <si>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</si>
  <si>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</si>
  <si>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</si>
  <si>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</si>
  <si>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</si>
  <si>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</si>
  <si>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</si>
  <si>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</si>
  <si>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</si>
  <si>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</si>
  <si>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</si>
  <si>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</si>
  <si>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</si>
  <si>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</si>
  <si>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</si>
  <si>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</si>
  <si>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</si>
  <si>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</si>
  <si>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</si>
  <si>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</si>
  <si>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</si>
  <si>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</si>
  <si>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</si>
  <si>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</si>
  <si>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</si>
  <si>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</si>
  <si>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</si>
  <si>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</si>
  <si>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</si>
  <si>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</si>
  <si>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</si>
  <si>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</si>
  <si>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</si>
  <si>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</si>
  <si>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</si>
  <si>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</si>
  <si>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</si>
  <si>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</si>
  <si>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</si>
  <si>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</si>
  <si>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</si>
  <si>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</si>
  <si>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</si>
  <si>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</si>
  <si>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</si>
  <si>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</si>
  <si>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</si>
  <si>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</si>
  <si>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</si>
  <si>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</si>
  <si>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</si>
  <si>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</si>
  <si>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</si>
  <si>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</si>
  <si>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</si>
  <si>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</si>
  <si>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</si>
  <si>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</si>
  <si>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</si>
  <si>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</si>
  <si>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</si>
  <si>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</si>
  <si>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</si>
  <si>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</si>
  <si>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</si>
  <si>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</si>
  <si>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</si>
  <si>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</si>
  <si>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</si>
  <si>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</si>
  <si>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</si>
  <si>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</si>
  <si>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</si>
  <si>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</si>
  <si>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</si>
  <si>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</si>
  <si>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</si>
  <si>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</si>
  <si>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</si>
  <si>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</si>
  <si>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</si>
  <si>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</si>
  <si>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</si>
  <si>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</si>
  <si>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</si>
  <si>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</si>
  <si>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</si>
  <si>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</si>
  <si>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</si>
  <si>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</si>
  <si>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</si>
  <si>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</si>
  <si>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</si>
  <si>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</si>
  <si>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</si>
  <si>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</si>
  <si>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</si>
  <si>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</si>
  <si>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</si>
  <si>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</si>
  <si>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</si>
  <si>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</si>
  <si>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</si>
  <si>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</si>
  <si>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</si>
  <si>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</si>
  <si>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</si>
  <si>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</si>
  <si>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</si>
  <si>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</si>
  <si>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</si>
  <si>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</si>
  <si>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</si>
  <si>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</si>
  <si>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</si>
  <si>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</si>
  <si>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</si>
  <si>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</si>
  <si>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</si>
  <si>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</si>
  <si>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</si>
  <si>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</si>
  <si>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</si>
  <si>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</si>
  <si>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</si>
  <si>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</si>
  <si>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</si>
  <si>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</si>
  <si>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</si>
  <si>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</si>
  <si>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</si>
  <si>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</si>
  <si>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</si>
  <si>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</si>
  <si>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</si>
  <si>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</si>
  <si>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</si>
  <si>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</si>
  <si>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</si>
  <si>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</si>
  <si>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</si>
  <si>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</si>
  <si>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</si>
  <si>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</si>
  <si>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</si>
  <si>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</si>
  <si>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</si>
  <si>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</si>
  <si>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</si>
  <si>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</si>
  <si>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</si>
  <si>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</si>
  <si>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</si>
  <si>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</si>
  <si>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</si>
  <si>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</si>
  <si>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</si>
  <si>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</si>
  <si>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</si>
  <si>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</si>
  <si>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</si>
  <si>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</si>
  <si>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</si>
  <si>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</si>
  <si>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</si>
  <si>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</si>
  <si>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</si>
  <si>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</si>
  <si>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</si>
  <si>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</si>
  <si>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</si>
  <si>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</si>
  <si>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</si>
  <si>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</si>
  <si>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</si>
  <si>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</si>
  <si>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</si>
  <si>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</si>
  <si>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</si>
  <si>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</si>
  <si>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</si>
  <si>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</si>
  <si>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</si>
  <si>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</si>
  <si>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</si>
  <si>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</si>
  <si>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</si>
  <si>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</si>
  <si>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</si>
  <si>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</si>
  <si>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</si>
  <si>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</si>
  <si>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</si>
  <si>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</si>
  <si>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</si>
  <si>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</si>
  <si>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</si>
  <si>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</si>
  <si>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</si>
  <si>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</si>
  <si>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</si>
  <si>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</si>
  <si>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</si>
  <si>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</si>
  <si>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</si>
  <si>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</si>
  <si>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</si>
  <si>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</si>
  <si>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</si>
  <si>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</si>
  <si>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</si>
  <si>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</si>
  <si>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</si>
  <si>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</si>
  <si>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</si>
  <si>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</si>
  <si>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</si>
  <si>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</si>
  <si>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</si>
  <si>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</si>
  <si>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</si>
  <si>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</si>
  <si>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</si>
  <si>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</si>
  <si>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</si>
  <si>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</si>
  <si>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</si>
  <si>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</si>
  <si>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</si>
  <si>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</si>
  <si>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</si>
  <si>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</si>
  <si>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</si>
  <si>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</si>
  <si>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</si>
  <si>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</si>
  <si>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</si>
  <si>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</si>
  <si>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</si>
  <si>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</si>
  <si>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</si>
  <si>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</si>
  <si>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</si>
  <si>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</si>
  <si>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</si>
  <si>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</si>
  <si>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</si>
  <si>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</si>
  <si>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</si>
  <si>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</si>
  <si>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</si>
  <si>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</si>
  <si>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</si>
  <si>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</si>
  <si>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</si>
  <si>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</si>
  <si>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</si>
  <si>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</si>
  <si>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</si>
  <si>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</si>
  <si>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</si>
  <si>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</si>
  <si>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</si>
  <si>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</si>
  <si>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</si>
  <si>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</si>
  <si>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</si>
  <si>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</si>
  <si>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</si>
  <si>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</si>
  <si>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</si>
  <si>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</si>
  <si>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</si>
  <si>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</si>
  <si>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</si>
  <si>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</si>
  <si>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</si>
  <si>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</si>
  <si>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</si>
  <si>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</si>
  <si>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</si>
  <si>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</si>
  <si>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</si>
  <si>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</si>
  <si>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</si>
  <si>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</si>
  <si>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</si>
  <si>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</si>
  <si>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</si>
  <si>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</si>
  <si>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</si>
  <si>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</si>
  <si>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</si>
  <si>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</si>
  <si>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</si>
  <si>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</si>
  <si>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</si>
  <si>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</si>
  <si>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</si>
  <si>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</si>
  <si>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</si>
  <si>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</si>
  <si>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</si>
  <si>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</si>
  <si>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</si>
  <si>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</si>
  <si>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</si>
  <si>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</si>
  <si>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</si>
  <si>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</si>
  <si>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</si>
  <si>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</si>
  <si>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</si>
  <si>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</si>
  <si>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</si>
  <si>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</si>
  <si>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</si>
  <si>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</si>
  <si>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</si>
  <si>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</si>
  <si>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</si>
  <si>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</si>
  <si>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</si>
  <si>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</si>
  <si>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</si>
  <si>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</si>
  <si>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</si>
  <si>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</si>
  <si>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</si>
  <si>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</si>
  <si>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</si>
  <si>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</si>
  <si>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</si>
  <si>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</si>
  <si>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</si>
  <si>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</si>
  <si>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</si>
  <si>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</si>
  <si>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</si>
  <si>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</si>
  <si>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</si>
  <si>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</si>
  <si>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</si>
  <si>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</si>
  <si>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</si>
  <si>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</si>
  <si>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</si>
  <si>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</si>
  <si>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</si>
  <si>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</si>
  <si>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</si>
  <si>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</si>
  <si>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</si>
  <si>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</si>
  <si>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</si>
  <si>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</si>
  <si>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</si>
  <si>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</si>
  <si>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</si>
  <si>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</si>
  <si>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</si>
  <si>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</si>
  <si>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</si>
  <si>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</si>
  <si>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</si>
  <si>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</si>
  <si>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</si>
  <si>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</si>
  <si>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</si>
  <si>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</si>
  <si>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</si>
  <si>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</si>
  <si>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</si>
  <si>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</si>
  <si>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</si>
  <si>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</si>
  <si>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</si>
  <si>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</si>
  <si>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</si>
  <si>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</si>
  <si>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</si>
  <si>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</si>
  <si>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</si>
  <si>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</si>
  <si>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</si>
  <si>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</si>
  <si>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</si>
  <si>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</si>
  <si>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</si>
  <si>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</si>
  <si>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</si>
  <si>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</si>
  <si>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</si>
  <si>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</si>
  <si>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</si>
  <si>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</si>
  <si>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</si>
  <si>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</si>
  <si>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</si>
  <si>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</si>
  <si>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</si>
  <si>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</si>
  <si>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</si>
  <si>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</si>
  <si>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</si>
  <si>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</si>
  <si>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</si>
  <si>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</si>
  <si>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</si>
  <si>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</si>
  <si>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</si>
  <si>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</si>
  <si>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</si>
  <si>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</si>
  <si>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</si>
  <si>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</si>
  <si>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</si>
  <si>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</si>
  <si>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</si>
  <si>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</si>
  <si>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</si>
  <si>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</si>
  <si>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</si>
  <si>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</si>
  <si>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</si>
  <si>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</si>
  <si>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</si>
  <si>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</si>
  <si>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</si>
  <si>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</si>
  <si>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</si>
  <si>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</si>
  <si>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</si>
  <si>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</si>
  <si>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</si>
  <si>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</si>
  <si>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</si>
  <si>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</si>
  <si>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</si>
  <si>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</si>
  <si>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</si>
  <si>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</si>
  <si>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</si>
  <si>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</si>
  <si>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</si>
  <si>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</si>
  <si>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</si>
  <si>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</si>
  <si>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</si>
  <si>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</si>
  <si>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</si>
  <si>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</si>
  <si>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</si>
  <si>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</si>
  <si>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</si>
  <si>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</si>
  <si>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</si>
  <si>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</si>
  <si>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</si>
  <si>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</si>
  <si>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</si>
  <si>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</si>
  <si>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</si>
  <si>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</si>
  <si>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</si>
  <si>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</si>
  <si>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</si>
  <si>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</si>
  <si>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</si>
  <si>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</si>
  <si>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</si>
  <si>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</si>
  <si>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</si>
  <si>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</si>
  <si>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</si>
  <si>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</si>
  <si>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</si>
  <si>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</si>
  <si>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</si>
  <si>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</si>
  <si>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</si>
  <si>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</si>
  <si>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</si>
  <si>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</si>
  <si>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</si>
  <si>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</si>
  <si>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</si>
  <si>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</si>
  <si>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</si>
  <si>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</si>
  <si>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</si>
  <si>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</si>
  <si>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</si>
  <si>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</si>
  <si>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</si>
  <si>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</si>
  <si>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</si>
  <si>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</si>
  <si>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</si>
  <si>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</si>
  <si>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</si>
  <si>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</si>
  <si>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</si>
  <si>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</si>
  <si>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</si>
  <si>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</si>
  <si>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</si>
  <si>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</si>
  <si>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</si>
  <si>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</si>
  <si>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</si>
  <si>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</si>
  <si>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</si>
  <si>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</si>
  <si>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</si>
  <si>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</si>
  <si>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</si>
  <si>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</si>
  <si>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</si>
  <si>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</si>
  <si>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</si>
  <si>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</si>
  <si>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</si>
  <si>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</si>
  <si>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</si>
  <si>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</si>
  <si>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</si>
  <si>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</si>
  <si>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</si>
  <si>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</si>
  <si>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</si>
  <si>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</si>
  <si>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</si>
  <si>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</si>
  <si>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</si>
  <si>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</si>
  <si>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</si>
  <si>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</si>
  <si>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</si>
  <si>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</si>
  <si>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</si>
  <si>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</si>
  <si>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</si>
  <si>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</si>
  <si>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</si>
  <si>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</si>
  <si>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</si>
  <si>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</si>
  <si>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</si>
  <si>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</si>
  <si>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</si>
  <si>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</si>
  <si>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</si>
  <si>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</si>
  <si>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</si>
  <si>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</si>
  <si>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</si>
  <si>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</si>
  <si>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</si>
  <si>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</si>
  <si>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</si>
  <si>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</si>
  <si>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</si>
  <si>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</si>
  <si>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</si>
  <si>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</si>
  <si>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</si>
  <si>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</si>
  <si>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</si>
  <si>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</si>
  <si>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</si>
  <si>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</si>
  <si>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</si>
  <si>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</si>
  <si>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</si>
  <si>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</si>
  <si>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</si>
  <si>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</si>
  <si>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</si>
  <si>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</si>
  <si>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</si>
  <si>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</si>
  <si>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</si>
  <si>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</si>
  <si>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</si>
  <si>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</si>
  <si>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</si>
  <si>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</si>
  <si>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</si>
  <si>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</si>
  <si>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</si>
  <si>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</si>
  <si>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</si>
  <si>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</si>
  <si>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</si>
  <si>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</si>
  <si>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</si>
  <si>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</si>
  <si>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</si>
  <si>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</si>
  <si>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</si>
  <si>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</si>
  <si>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</si>
  <si>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</si>
  <si>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</si>
  <si>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</si>
  <si>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</si>
  <si>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</si>
  <si>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</si>
  <si>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</si>
  <si>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</si>
  <si>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</si>
  <si>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</si>
  <si>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</si>
  <si>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</si>
  <si>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</si>
  <si>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</si>
  <si>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</si>
  <si>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</si>
  <si>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</si>
  <si>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</si>
  <si>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</si>
  <si>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</si>
  <si>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</si>
  <si>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</si>
  <si>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</si>
  <si>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</si>
  <si>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</si>
  <si>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</si>
  <si>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</si>
  <si>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</si>
  <si>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</si>
  <si>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</si>
  <si>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</si>
  <si>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</si>
  <si>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</si>
  <si>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</si>
  <si>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</si>
  <si>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</si>
  <si>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</si>
  <si>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</si>
  <si>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</si>
  <si>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</si>
  <si>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</si>
  <si>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</si>
  <si>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</si>
  <si>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</si>
  <si>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</si>
  <si>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</si>
  <si>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</si>
  <si>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</si>
  <si>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</si>
  <si>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</si>
  <si>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</si>
  <si>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</si>
  <si>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</si>
  <si>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</si>
  <si>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</si>
  <si>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</si>
  <si>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</si>
  <si>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</si>
  <si>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</si>
  <si>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</si>
  <si>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</si>
  <si>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</si>
  <si>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</si>
  <si>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</si>
  <si>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</si>
  <si>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</si>
  <si>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</si>
  <si>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</si>
  <si>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</si>
  <si>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</si>
  <si>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</si>
  <si>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</si>
  <si>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</si>
  <si>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</si>
  <si>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</si>
  <si>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</si>
  <si>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</si>
  <si>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</si>
  <si>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</si>
  <si>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</si>
  <si>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</si>
  <si>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</si>
  <si>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</si>
  <si>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</si>
  <si>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</si>
  <si>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</si>
  <si>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</si>
  <si>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</si>
  <si>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</si>
  <si>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</si>
  <si>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</si>
  <si>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</si>
  <si>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</si>
  <si>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</si>
  <si>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</si>
  <si>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</si>
  <si>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</si>
  <si>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</si>
  <si>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</si>
  <si>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</si>
  <si>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</si>
  <si>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</si>
  <si>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</si>
  <si>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</si>
  <si>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</si>
  <si>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</si>
  <si>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</si>
  <si>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</si>
  <si>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</si>
  <si>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</si>
  <si>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</si>
  <si>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</si>
  <si>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</si>
  <si>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</si>
  <si>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</si>
  <si>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</si>
  <si>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</si>
  <si>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</si>
  <si>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</si>
  <si>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</si>
  <si>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</si>
  <si>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</si>
  <si>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</si>
  <si>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</si>
  <si>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</si>
  <si>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</si>
  <si>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</si>
  <si>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</si>
  <si>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</si>
  <si>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</si>
  <si>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</si>
  <si>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</si>
  <si>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</si>
  <si>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</si>
  <si>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</si>
  <si>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</si>
  <si>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</si>
  <si>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</si>
  <si>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</si>
  <si>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</si>
  <si>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</si>
  <si>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</si>
  <si>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</si>
  <si>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</si>
  <si>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</si>
  <si>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</si>
  <si>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</si>
  <si>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</si>
  <si>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</si>
  <si>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</si>
  <si>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</si>
  <si>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</si>
  <si>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</si>
  <si>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</si>
  <si>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</si>
  <si>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</si>
  <si>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</si>
  <si>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</si>
  <si>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</si>
  <si>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</si>
  <si>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</si>
  <si>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</si>
  <si>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</si>
  <si>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</si>
  <si>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</si>
  <si>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</si>
  <si>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</si>
  <si>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</si>
  <si>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</si>
  <si>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</si>
  <si>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</si>
  <si>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</si>
  <si>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</si>
  <si>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</si>
  <si>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</si>
  <si>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</si>
  <si>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</si>
  <si>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</si>
  <si>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</si>
  <si>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</si>
  <si>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</si>
  <si>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</si>
  <si>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</si>
  <si>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</si>
  <si>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</si>
  <si>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</si>
  <si>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</si>
  <si>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</si>
  <si>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</si>
  <si>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</si>
  <si>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</si>
  <si>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</si>
  <si>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</si>
  <si>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</si>
  <si>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</si>
  <si>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</si>
  <si>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</si>
  <si>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</si>
  <si>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</si>
  <si>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</si>
  <si>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</si>
  <si>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</si>
  <si>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</si>
  <si>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</si>
  <si>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</si>
  <si>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</si>
  <si>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</si>
  <si>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</si>
  <si>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</si>
  <si>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</si>
  <si>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</si>
  <si>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</si>
  <si>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</si>
  <si>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</si>
  <si>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</si>
  <si>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</si>
  <si>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</si>
  <si>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</si>
  <si>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</si>
  <si>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</si>
  <si>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</si>
  <si>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</si>
  <si>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</si>
  <si>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</si>
  <si>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</si>
  <si>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</si>
  <si>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</si>
  <si>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</si>
  <si>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</si>
  <si>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</si>
  <si>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</si>
  <si>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</si>
  <si>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</si>
  <si>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</si>
  <si>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</si>
  <si>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</si>
  <si>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</si>
  <si>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</si>
  <si>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</si>
  <si>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</si>
  <si>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</si>
  <si>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</si>
  <si>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</si>
  <si>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</si>
  <si>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</si>
  <si>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</si>
  <si>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</si>
  <si>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</si>
  <si>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</si>
  <si>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</si>
  <si>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</si>
  <si>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</si>
  <si>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</si>
  <si>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</si>
  <si>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</si>
  <si>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</si>
  <si>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</si>
  <si>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</si>
  <si>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</si>
  <si>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</si>
  <si>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</si>
  <si>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</si>
  <si>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</si>
  <si>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</si>
  <si>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</si>
  <si>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</si>
  <si>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</si>
  <si>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</si>
  <si>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</si>
  <si>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</si>
  <si>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</si>
  <si>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</si>
  <si>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</si>
  <si>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</si>
  <si>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</si>
  <si>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</si>
  <si>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</si>
  <si>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</si>
  <si>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</si>
  <si>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</si>
  <si>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</si>
  <si>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</si>
  <si>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</si>
  <si>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</si>
  <si>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</si>
  <si>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</si>
  <si>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</si>
  <si>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</si>
  <si>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</si>
  <si>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</si>
  <si>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</si>
  <si>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</si>
  <si>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</si>
  <si>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</si>
  <si>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</si>
  <si>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</si>
  <si>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</si>
  <si>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</si>
  <si>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</si>
  <si>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</si>
  <si>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</si>
  <si>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</si>
  <si>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</si>
  <si>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</si>
  <si>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</si>
  <si>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</si>
  <si>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</si>
  <si>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</si>
  <si>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</si>
  <si>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</si>
  <si>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</si>
  <si>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</si>
  <si>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</si>
  <si>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</si>
  <si>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</si>
  <si>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</si>
  <si>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</si>
  <si>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</si>
  <si>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</si>
  <si>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</si>
  <si>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</si>
  <si>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</si>
  <si>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</si>
  <si>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</si>
  <si>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</si>
  <si>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</si>
  <si>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</si>
  <si>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</si>
  <si>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</si>
  <si>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</si>
  <si>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</si>
  <si>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</si>
  <si>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</si>
  <si>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</si>
  <si>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</si>
  <si>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</si>
  <si>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</si>
  <si>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</si>
  <si>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</si>
  <si>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</si>
  <si>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</si>
  <si>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</si>
  <si>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</si>
  <si>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</si>
  <si>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</si>
  <si>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</si>
  <si>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</si>
  <si>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</si>
  <si>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</si>
  <si>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</si>
  <si>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</si>
  <si>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</si>
  <si>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</si>
  <si>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</si>
  <si>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</si>
  <si>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</si>
  <si>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</si>
  <si>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</si>
  <si>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</si>
  <si>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</si>
  <si>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</si>
  <si>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</si>
  <si>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</si>
  <si>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</si>
  <si>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</si>
  <si>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</si>
  <si>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</si>
  <si>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</si>
  <si>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</si>
  <si>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</si>
  <si>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</si>
  <si>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</si>
  <si>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</si>
  <si>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</si>
  <si>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</si>
  <si>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</si>
  <si>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</si>
  <si>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</si>
  <si>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</si>
  <si>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</si>
  <si>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</si>
  <si>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</si>
  <si>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</si>
  <si>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</si>
  <si>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</si>
  <si>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</si>
  <si>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</si>
  <si>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</si>
  <si>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</si>
  <si>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</si>
  <si>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</si>
  <si>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</si>
  <si>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</si>
  <si>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</si>
  <si>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</si>
  <si>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</si>
  <si>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</si>
  <si>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</si>
  <si>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</si>
  <si>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</si>
  <si>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</si>
  <si>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</si>
  <si>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</si>
  <si>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</si>
  <si>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</si>
  <si>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</si>
  <si>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</si>
  <si>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</si>
  <si>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</si>
  <si>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</si>
  <si>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</si>
  <si>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</si>
  <si>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</si>
  <si>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</si>
  <si>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</si>
  <si>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</si>
  <si>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</si>
  <si>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</si>
  <si>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</si>
  <si>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</si>
  <si>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</si>
  <si>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</si>
  <si>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</si>
  <si>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</si>
  <si>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</si>
  <si>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</si>
  <si>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</si>
  <si>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</si>
  <si>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</si>
  <si>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</si>
  <si>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</si>
  <si>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</si>
  <si>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</si>
  <si>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</si>
  <si>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</si>
  <si>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</si>
  <si>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</si>
  <si>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</si>
  <si>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</si>
  <si>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</si>
  <si>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</si>
  <si>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</si>
  <si>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</si>
  <si>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</si>
  <si>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</si>
  <si>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</si>
  <si>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</si>
  <si>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</si>
  <si>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</si>
  <si>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</si>
  <si>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</si>
  <si>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</si>
  <si>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</si>
  <si>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</si>
  <si>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</si>
  <si>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</si>
  <si>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</si>
  <si>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</si>
  <si>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</si>
  <si>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</si>
  <si>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</si>
  <si>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</si>
  <si>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</si>
  <si>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</si>
  <si>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</si>
  <si>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</si>
  <si>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</si>
  <si>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</si>
  <si>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</si>
  <si>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</si>
  <si>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</si>
  <si>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</si>
  <si>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</si>
  <si>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</si>
  <si>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</si>
  <si>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</si>
  <si>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</si>
  <si>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</si>
  <si>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</si>
  <si>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</si>
  <si>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</si>
  <si>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</si>
  <si>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</si>
  <si>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</si>
  <si>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</si>
  <si>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</si>
  <si>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</si>
  <si>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</si>
  <si>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</si>
  <si>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</si>
  <si>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</si>
  <si>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</si>
  <si>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</si>
  <si>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</si>
  <si>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</si>
  <si>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</si>
  <si>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</si>
  <si>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</si>
  <si>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</si>
  <si>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</si>
  <si>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</si>
  <si>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</si>
  <si>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</si>
  <si>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</si>
  <si>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</si>
  <si>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</si>
  <si>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</si>
  <si>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</si>
  <si>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</si>
  <si>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</si>
  <si>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</si>
  <si>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</si>
  <si>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</si>
  <si>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</si>
  <si>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</si>
  <si>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</si>
  <si>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</si>
  <si>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</si>
  <si>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</si>
  <si>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</si>
  <si>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</si>
  <si>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</si>
  <si>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</si>
  <si>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</si>
  <si>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</si>
  <si>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</si>
  <si>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</si>
  <si>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</si>
  <si>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</si>
  <si>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</si>
  <si>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</si>
  <si>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</si>
  <si>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</si>
  <si>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</si>
  <si>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</si>
  <si>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</si>
  <si>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</si>
  <si>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</si>
  <si>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</si>
  <si>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</si>
  <si>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</si>
  <si>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</si>
  <si>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</si>
  <si>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</si>
  <si>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</si>
  <si>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</si>
  <si>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</si>
  <si>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</si>
  <si>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</si>
  <si>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</si>
  <si>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</si>
  <si>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</si>
  <si>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</si>
  <si>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</si>
  <si>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</si>
  <si>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</si>
  <si>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</si>
  <si>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</si>
  <si>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</si>
  <si>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</si>
  <si>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</si>
  <si>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</si>
  <si>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</si>
  <si>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</si>
  <si>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</si>
  <si>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</si>
  <si>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</si>
  <si>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</si>
  <si>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</si>
  <si>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</si>
  <si>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</si>
  <si>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</si>
  <si>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</si>
  <si>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</si>
  <si>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</si>
  <si>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</si>
  <si>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</si>
  <si>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</si>
  <si>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</si>
  <si>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</si>
  <si>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</si>
  <si>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</si>
  <si>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</si>
  <si>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</si>
  <si>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</si>
  <si>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</si>
  <si>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</si>
  <si>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</si>
  <si>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</si>
  <si>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</si>
  <si>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</si>
  <si>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</si>
  <si>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</si>
  <si>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</si>
  <si>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</si>
  <si>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</si>
  <si>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</si>
  <si>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</si>
  <si>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</si>
  <si>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</si>
  <si>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</si>
  <si>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</si>
  <si>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</si>
  <si>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</si>
  <si>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</si>
  <si>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</si>
  <si>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</si>
  <si>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</si>
  <si>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</si>
  <si>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</si>
  <si>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</si>
  <si>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</si>
  <si>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</si>
  <si>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</si>
  <si>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</si>
  <si>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</si>
  <si>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</si>
  <si>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</si>
  <si>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</si>
  <si>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</si>
  <si>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</si>
  <si>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</si>
  <si>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</si>
  <si>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</si>
  <si>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</si>
  <si>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</si>
  <si>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</si>
  <si>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</si>
  <si>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</si>
  <si>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</si>
  <si>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</si>
  <si>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</si>
  <si>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</si>
  <si>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</si>
  <si>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</si>
  <si>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</si>
  <si>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</si>
  <si>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</si>
  <si>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</si>
  <si>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</si>
  <si>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</si>
  <si>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</si>
  <si>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</si>
  <si>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</si>
  <si>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</si>
  <si>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</si>
  <si>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</si>
  <si>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</si>
  <si>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</si>
  <si>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</si>
  <si>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</si>
  <si>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</si>
  <si>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</si>
  <si>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</si>
  <si>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</si>
  <si>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</si>
  <si>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</si>
  <si>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</si>
  <si>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</si>
  <si>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</si>
  <si>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</si>
  <si>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</si>
  <si>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</si>
  <si>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</si>
  <si>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</si>
  <si>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</si>
  <si>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</si>
  <si>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</si>
  <si>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</si>
  <si>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</si>
  <si>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</si>
  <si>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</si>
  <si>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</si>
  <si>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</si>
  <si>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</si>
  <si>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</si>
  <si>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</si>
  <si>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</si>
  <si>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</si>
  <si>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</si>
  <si>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</si>
  <si>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</si>
  <si>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</si>
  <si>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</si>
  <si>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</si>
  <si>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</si>
  <si>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</si>
  <si>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</si>
  <si>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</si>
  <si>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</si>
  <si>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</si>
  <si>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</si>
  <si>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</si>
  <si>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</si>
  <si>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</si>
  <si>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</si>
  <si>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</si>
  <si>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</si>
  <si>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</si>
  <si>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</si>
  <si>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</si>
  <si>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</si>
  <si>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</si>
  <si>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</si>
  <si>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</si>
  <si>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</si>
  <si>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</si>
  <si>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</si>
  <si>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</si>
  <si>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</si>
  <si>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</si>
  <si>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</si>
  <si>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</si>
  <si>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</si>
  <si>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</si>
  <si>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</si>
  <si>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</si>
  <si>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</si>
  <si>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</si>
  <si>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</si>
  <si>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</si>
  <si>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</si>
  <si>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</si>
  <si>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</si>
  <si>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</si>
  <si>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</si>
  <si>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</si>
  <si>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</si>
  <si>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</si>
  <si>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</si>
  <si>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</si>
  <si>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</si>
  <si>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</si>
  <si>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</si>
  <si>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</si>
  <si>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</si>
  <si>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</si>
  <si>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</si>
  <si>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</si>
  <si>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</si>
  <si>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</si>
  <si>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</si>
  <si>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</si>
  <si>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</si>
  <si>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</si>
  <si>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</si>
  <si>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</si>
  <si>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</si>
  <si>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</si>
  <si>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</si>
  <si>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</si>
  <si>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</si>
  <si>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</si>
  <si>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</si>
  <si>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</si>
  <si>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</si>
  <si>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</si>
  <si>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</si>
  <si>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</si>
  <si>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</si>
  <si>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</si>
  <si>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</si>
  <si>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</si>
  <si>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</si>
  <si>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</si>
  <si>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</si>
  <si>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</si>
  <si>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</si>
  <si>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</si>
  <si>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</si>
  <si>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</si>
  <si>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</si>
  <si>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</si>
  <si>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</si>
  <si>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</si>
  <si>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</si>
  <si>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</si>
  <si>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</si>
  <si>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</si>
  <si>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</si>
  <si>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</si>
  <si>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</si>
  <si>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</si>
  <si>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</si>
  <si>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</si>
  <si>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</si>
  <si>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</si>
  <si>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</si>
  <si>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</si>
  <si>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</si>
  <si>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</si>
  <si>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</si>
  <si>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</si>
  <si>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</si>
  <si>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</si>
  <si>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</si>
  <si>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</si>
  <si>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</si>
  <si>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</si>
  <si>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</si>
  <si>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</si>
  <si>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</si>
  <si>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</si>
  <si>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</si>
  <si>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</si>
  <si>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</si>
  <si>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</si>
  <si>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</si>
  <si>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</si>
  <si>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</si>
  <si>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</si>
  <si>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</si>
  <si>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</si>
  <si>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</si>
  <si>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</si>
  <si>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</si>
  <si>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</si>
  <si>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</si>
  <si>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</si>
  <si>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</si>
  <si>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</si>
  <si>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</si>
  <si>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</si>
  <si>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</si>
  <si>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</si>
  <si>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</si>
  <si>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</si>
  <si>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</si>
  <si>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</si>
  <si>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</si>
  <si>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</si>
  <si>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</si>
  <si>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</si>
  <si>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</si>
  <si>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</si>
  <si>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</si>
  <si>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</si>
  <si>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</si>
  <si>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</si>
  <si>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</si>
  <si>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</si>
  <si>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</si>
  <si>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</si>
  <si>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</si>
  <si>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</si>
  <si>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</si>
  <si>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</si>
  <si>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</si>
  <si>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</si>
  <si>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</si>
  <si>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</si>
  <si>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</si>
  <si>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</si>
  <si>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</si>
  <si>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</si>
  <si>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</si>
  <si>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</si>
  <si>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</si>
  <si>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</si>
  <si>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</si>
  <si>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</si>
  <si>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</si>
  <si>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</si>
  <si>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</si>
  <si>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</si>
  <si>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</si>
  <si>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</si>
  <si>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</si>
  <si>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</si>
  <si>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</si>
  <si>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</si>
  <si>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</si>
  <si>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</si>
  <si>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</si>
  <si>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</si>
  <si>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</si>
  <si>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</si>
  <si>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</si>
  <si>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</si>
  <si>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</si>
  <si>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</si>
  <si>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</si>
  <si>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</si>
  <si>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</si>
  <si>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</si>
  <si>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</si>
  <si>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</si>
  <si>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</si>
  <si>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</si>
  <si>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</si>
  <si>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</si>
  <si>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</si>
  <si>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</si>
  <si>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</si>
  <si>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</si>
  <si>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</si>
  <si>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</si>
  <si>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</si>
  <si>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</si>
  <si>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</si>
  <si>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</si>
  <si>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</si>
  <si>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</si>
  <si>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</si>
  <si>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</si>
  <si>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</si>
  <si>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</si>
  <si>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</si>
  <si>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</si>
  <si>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</si>
  <si>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</si>
  <si>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</si>
  <si>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</si>
  <si>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</si>
  <si>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</si>
  <si>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</si>
  <si>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</si>
  <si>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</si>
  <si>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</si>
  <si>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</si>
  <si>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</si>
  <si>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</si>
  <si>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</si>
  <si>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</si>
  <si>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</si>
  <si>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</si>
  <si>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</si>
  <si>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</si>
  <si>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</si>
  <si>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</si>
  <si>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</si>
  <si>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</si>
  <si>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</si>
  <si>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</si>
  <si>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</si>
  <si>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</si>
  <si>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</si>
  <si>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</si>
  <si>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</si>
  <si>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</si>
  <si>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</si>
  <si>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</si>
  <si>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</si>
  <si>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</si>
  <si>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</si>
  <si>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</si>
  <si>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</si>
  <si>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</si>
  <si>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</si>
  <si>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</si>
  <si>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</si>
  <si>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</si>
  <si>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</si>
  <si>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</si>
  <si>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</si>
  <si>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</si>
  <si>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</si>
  <si>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</si>
  <si>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</si>
  <si>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</si>
  <si>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</si>
  <si>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</si>
  <si>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</si>
  <si>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</si>
  <si>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</si>
  <si>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</si>
  <si>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</si>
  <si>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</si>
  <si>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</si>
  <si>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</si>
  <si>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</si>
  <si>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</si>
  <si>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</si>
  <si>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</si>
  <si>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</si>
  <si>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</si>
  <si>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</si>
  <si>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</si>
  <si>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</si>
  <si>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</si>
  <si>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</si>
  <si>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</si>
  <si>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</si>
  <si>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</si>
  <si>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</si>
  <si>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</si>
  <si>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</si>
  <si>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</si>
  <si>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</si>
  <si>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</si>
  <si>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</si>
  <si>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</si>
  <si>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</si>
  <si>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</si>
  <si>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</si>
  <si>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</si>
  <si>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</si>
  <si>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</si>
  <si>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</si>
  <si>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</si>
  <si>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</si>
  <si>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</si>
  <si>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</si>
  <si>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</si>
  <si>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</si>
  <si>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</si>
  <si>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</si>
  <si>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</si>
  <si>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</si>
  <si>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</si>
  <si>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</si>
  <si>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</si>
  <si>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</si>
  <si>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</si>
  <si>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</si>
  <si>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</si>
  <si>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</si>
  <si>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</si>
  <si>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</si>
  <si>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</si>
  <si>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</si>
  <si>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</si>
  <si>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</si>
  <si>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</si>
  <si>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</si>
  <si>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</si>
  <si>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</si>
  <si>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</si>
  <si>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</si>
  <si>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</si>
  <si>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</si>
  <si>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</si>
  <si>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</si>
  <si>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</si>
  <si>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</si>
  <si>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</si>
  <si>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</si>
  <si>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</si>
  <si>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</si>
  <si>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</si>
  <si>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</si>
  <si>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</si>
  <si>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</si>
  <si>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</si>
  <si>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</si>
  <si>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</si>
  <si>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</si>
  <si>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</si>
  <si>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</si>
  <si>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</si>
  <si>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</si>
  <si>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</si>
  <si>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</si>
  <si>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</si>
  <si>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</si>
  <si>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</si>
  <si>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</si>
  <si>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</si>
  <si>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</si>
  <si>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</si>
  <si>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</si>
  <si>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</si>
  <si>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</si>
  <si>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</si>
  <si>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</si>
  <si>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</si>
  <si>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</si>
  <si>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</si>
  <si>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</si>
  <si>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</si>
  <si>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</si>
  <si>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</si>
  <si>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</si>
  <si>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</si>
  <si>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</si>
  <si>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</si>
  <si>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</si>
  <si>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</si>
  <si>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</si>
  <si>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</si>
  <si>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</si>
  <si>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</si>
  <si>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</si>
  <si>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</si>
  <si>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</si>
  <si>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</si>
  <si>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</si>
  <si>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</si>
  <si>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</si>
  <si>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</si>
  <si>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</si>
  <si>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</si>
  <si>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</si>
  <si>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</si>
  <si>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</si>
  <si>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</si>
  <si>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</si>
  <si>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</si>
  <si>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</si>
  <si>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</si>
  <si>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</si>
  <si>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</si>
  <si>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</si>
  <si>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</si>
  <si>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</si>
  <si>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</si>
  <si>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</si>
  <si>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</si>
  <si>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</si>
  <si>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</si>
  <si>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</si>
  <si>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</si>
  <si>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</si>
  <si>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</si>
  <si>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</si>
  <si>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</si>
  <si>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</si>
  <si>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</si>
  <si>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</si>
  <si>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</si>
  <si>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</si>
  <si>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</si>
  <si>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</si>
  <si>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</si>
  <si>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</si>
  <si>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</si>
  <si>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</si>
  <si>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</si>
  <si>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</si>
  <si>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</si>
  <si>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</si>
  <si>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</si>
  <si>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</si>
  <si>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</si>
  <si>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</si>
  <si>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</si>
  <si>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</si>
  <si>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</si>
  <si>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</si>
  <si>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</si>
  <si>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</si>
  <si>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</si>
  <si>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</si>
  <si>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</si>
  <si>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</si>
  <si>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</si>
  <si>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</si>
  <si>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</si>
  <si>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</si>
  <si>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</si>
  <si>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</si>
  <si>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</si>
  <si>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</si>
  <si>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</si>
  <si>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</si>
  <si>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</si>
  <si>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</si>
  <si>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</si>
  <si>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</si>
  <si>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</si>
  <si>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</si>
  <si>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</si>
  <si>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</si>
  <si>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</si>
  <si>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</si>
  <si>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</si>
  <si>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</si>
  <si>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</si>
  <si>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</si>
  <si>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</si>
  <si>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</si>
  <si>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</si>
  <si>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</si>
  <si>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</si>
  <si>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</si>
  <si>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</si>
  <si>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</si>
  <si>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</si>
  <si>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</si>
  <si>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</si>
  <si>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</si>
  <si>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</si>
  <si>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</si>
  <si>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</si>
  <si>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</si>
  <si>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</si>
  <si>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</si>
  <si>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</si>
  <si>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</si>
  <si>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</si>
  <si>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</si>
  <si>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</si>
  <si>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</si>
  <si>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</si>
  <si>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</si>
  <si>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</si>
  <si>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</si>
  <si>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</si>
  <si>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</si>
  <si>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</si>
  <si>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</si>
  <si>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</si>
  <si>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</si>
  <si>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</si>
  <si>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</si>
  <si>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</si>
  <si>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</si>
  <si>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</si>
  <si>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</si>
  <si>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</si>
  <si>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</si>
  <si>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</si>
  <si>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</si>
  <si>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</si>
  <si>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</si>
  <si>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</si>
  <si>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</si>
  <si>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</si>
  <si>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</si>
  <si>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</si>
  <si>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</si>
  <si>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</si>
  <si>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</si>
  <si>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</si>
  <si>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</si>
  <si>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</si>
  <si>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</si>
  <si>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</si>
  <si>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</si>
  <si>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</si>
  <si>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</si>
  <si>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</si>
  <si>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</si>
  <si>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</si>
  <si>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</si>
  <si>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</si>
  <si>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</si>
  <si>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</si>
  <si>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</si>
  <si>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</si>
  <si>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</si>
  <si>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</si>
  <si>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</si>
  <si>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</si>
  <si>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</si>
  <si>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</si>
  <si>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</si>
  <si>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</si>
  <si>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</si>
  <si>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</si>
  <si>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</si>
  <si>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</si>
  <si>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</si>
  <si>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</si>
  <si>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</si>
  <si>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</si>
  <si>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</si>
  <si>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</si>
  <si>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</si>
  <si>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</si>
  <si>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</si>
  <si>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</si>
  <si>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</si>
  <si>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</si>
  <si>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</si>
  <si>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</si>
  <si>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</si>
  <si>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</si>
  <si>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</si>
  <si>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</si>
  <si>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</si>
  <si>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</si>
  <si>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</si>
  <si>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</si>
  <si>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</si>
  <si>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</si>
  <si>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</si>
  <si>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</si>
  <si>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</si>
  <si>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</si>
  <si>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</si>
  <si>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</si>
  <si>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</si>
  <si>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</si>
  <si>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</si>
  <si>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</si>
  <si>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</si>
  <si>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</si>
  <si>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</si>
  <si>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</si>
  <si>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</si>
  <si>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</si>
  <si>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</si>
  <si>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</si>
  <si>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</si>
  <si>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</si>
  <si>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</si>
  <si>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</si>
  <si>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</si>
  <si>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</si>
  <si>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</si>
  <si>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</si>
  <si>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</si>
  <si>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</si>
  <si>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</si>
  <si>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</si>
  <si>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</si>
  <si>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</si>
  <si>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</si>
  <si>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</si>
  <si>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</si>
  <si>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</si>
  <si>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</si>
  <si>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</si>
  <si>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</si>
  <si>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</si>
  <si>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</si>
  <si>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</si>
  <si>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</si>
  <si>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</si>
  <si>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</si>
  <si>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</si>
  <si>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</si>
  <si>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</si>
  <si>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</si>
  <si>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</si>
  <si>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</si>
  <si>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</si>
  <si>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</si>
  <si>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</si>
  <si>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</si>
  <si>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</si>
  <si>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</si>
  <si>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</si>
  <si>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</si>
  <si>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</si>
  <si>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</si>
  <si>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</si>
  <si>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</si>
  <si>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</si>
  <si>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</si>
  <si>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</si>
  <si>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</si>
  <si>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</si>
  <si>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</si>
  <si>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</si>
  <si>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</si>
  <si>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</si>
  <si>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</si>
  <si>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</si>
  <si>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</si>
  <si>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</si>
  <si>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</si>
  <si>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</si>
  <si>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</si>
  <si>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</si>
  <si>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</si>
  <si>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</si>
  <si>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</si>
  <si>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</si>
  <si>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</si>
  <si>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</si>
  <si>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</si>
  <si>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</si>
  <si>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</si>
  <si>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</si>
  <si>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</si>
  <si>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</si>
  <si>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</si>
  <si>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</si>
  <si>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</si>
  <si>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</si>
  <si>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</si>
  <si>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</si>
  <si>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</si>
  <si>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</si>
  <si>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</si>
  <si>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</si>
  <si>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</si>
  <si>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</si>
  <si>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</si>
  <si>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</si>
  <si>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</si>
  <si>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</si>
  <si>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</si>
  <si>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</si>
  <si>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</si>
  <si>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</si>
  <si>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</si>
  <si>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</si>
  <si>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</si>
  <si>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</si>
  <si>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</si>
  <si>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</si>
  <si>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</si>
  <si>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</si>
  <si>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</si>
  <si>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</si>
  <si>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</si>
  <si>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</si>
  <si>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</si>
  <si>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</si>
  <si>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</si>
  <si>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</si>
  <si>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</si>
  <si>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</si>
  <si>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</si>
  <si>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</si>
  <si>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</si>
  <si>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</si>
  <si>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</si>
  <si>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</si>
  <si>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</si>
  <si>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</si>
  <si>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</si>
  <si>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</si>
  <si>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</si>
  <si>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</si>
  <si>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</si>
  <si>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</si>
  <si>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</si>
  <si>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</si>
  <si>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</si>
  <si>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</si>
  <si>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</si>
  <si>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</si>
  <si>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</si>
  <si>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</si>
  <si>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</si>
  <si>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</si>
  <si>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</si>
  <si>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</si>
  <si>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</si>
  <si>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</si>
  <si>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</si>
  <si>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</si>
  <si>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</si>
  <si>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</si>
  <si>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</si>
  <si>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</si>
  <si>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</si>
  <si>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</si>
  <si>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</si>
  <si>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</si>
  <si>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</si>
  <si>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</si>
  <si>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</si>
  <si>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</si>
  <si>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</si>
  <si>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</si>
  <si>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</si>
  <si>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</si>
  <si>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</si>
  <si>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</si>
  <si>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</si>
  <si>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</si>
  <si>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</si>
  <si>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</si>
  <si>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</si>
  <si>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</si>
  <si>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</si>
  <si>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</si>
  <si>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</si>
  <si>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</si>
  <si>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</si>
  <si>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</si>
  <si>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</si>
  <si>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</si>
  <si>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</si>
  <si>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</si>
  <si>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</si>
  <si>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</si>
  <si>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</si>
  <si>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</si>
  <si>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</si>
  <si>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</si>
  <si>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</si>
  <si>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</si>
  <si>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</si>
  <si>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</si>
  <si>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</si>
  <si>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</si>
  <si>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</si>
  <si>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</si>
  <si>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</si>
  <si>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</si>
  <si>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</si>
  <si>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</si>
  <si>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</si>
  <si>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</si>
  <si>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</si>
  <si>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</si>
  <si>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</si>
  <si>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</si>
  <si>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</si>
  <si>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</si>
  <si>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</si>
  <si>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</si>
  <si>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</si>
  <si>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</si>
  <si>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</si>
  <si>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</si>
  <si>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</si>
  <si>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</si>
  <si>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</si>
  <si>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</si>
  <si>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</si>
  <si>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</si>
  <si>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</si>
  <si>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</si>
  <si>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</si>
  <si>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</si>
  <si>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</si>
  <si>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</si>
  <si>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</si>
  <si>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</si>
  <si>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</si>
  <si>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</si>
  <si>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</si>
  <si>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</si>
  <si>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</si>
  <si>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</si>
  <si>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</si>
  <si>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</si>
  <si>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</si>
  <si>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</si>
  <si>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</si>
  <si>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</si>
  <si>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</si>
  <si>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</si>
  <si>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</si>
  <si>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</si>
  <si>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</si>
  <si>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</si>
  <si>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</si>
  <si>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</si>
  <si>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</si>
  <si>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</si>
  <si>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</si>
  <si>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</si>
  <si>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</si>
  <si>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</si>
  <si>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</si>
  <si>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</si>
  <si>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</si>
  <si>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</si>
  <si>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</si>
  <si>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</si>
  <si>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</si>
  <si>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</si>
  <si>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</si>
  <si>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</si>
  <si>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</si>
  <si>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</si>
  <si>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</si>
  <si>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</si>
  <si>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</si>
  <si>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</si>
  <si>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</si>
  <si>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</si>
  <si>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</si>
  <si>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</si>
  <si>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</si>
  <si>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</si>
  <si>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</si>
  <si>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</si>
  <si>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</si>
  <si>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</si>
  <si>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</si>
  <si>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</si>
  <si>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</si>
  <si>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</si>
  <si>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</si>
  <si>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</si>
  <si>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</si>
  <si>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</si>
  <si>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</si>
  <si>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</si>
  <si>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</si>
  <si>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</si>
  <si>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</si>
  <si>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</si>
  <si>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</si>
  <si>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</si>
  <si>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</si>
  <si>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</si>
  <si>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</si>
  <si>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</si>
  <si>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</si>
  <si>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</si>
  <si>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</si>
  <si>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</si>
  <si>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</si>
  <si>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</si>
  <si>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</si>
  <si>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</si>
  <si>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</si>
  <si>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</si>
  <si>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</si>
  <si>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</si>
  <si>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</si>
  <si>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</si>
  <si>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</si>
  <si>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</si>
  <si>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</si>
  <si>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</si>
  <si>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</si>
  <si>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</si>
  <si>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</si>
  <si>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</si>
  <si>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</si>
  <si>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</si>
  <si>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</si>
  <si>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</si>
  <si>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</si>
  <si>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</si>
  <si>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</si>
  <si>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</si>
  <si>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</si>
  <si>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</si>
  <si>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</si>
  <si>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</si>
  <si>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</si>
  <si>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</si>
  <si>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</si>
  <si>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</si>
  <si>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</si>
  <si>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</si>
  <si>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</si>
  <si>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</si>
  <si>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</si>
  <si>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</si>
  <si>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</si>
  <si>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</si>
  <si>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</si>
  <si>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</si>
  <si>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</si>
  <si>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</si>
  <si>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</si>
  <si>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</si>
  <si>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</si>
  <si>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</si>
  <si>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</si>
  <si>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</si>
  <si>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</si>
  <si>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</si>
  <si>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</si>
  <si>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</si>
  <si>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</si>
  <si>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</si>
  <si>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</si>
  <si>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</si>
  <si>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</si>
  <si>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</si>
  <si>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</si>
  <si>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</si>
  <si>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</si>
  <si>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</si>
  <si>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</si>
  <si>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</si>
  <si>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</si>
  <si>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</si>
  <si>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</si>
  <si>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</si>
  <si>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</si>
  <si>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</si>
  <si>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</si>
  <si>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</si>
  <si>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</si>
  <si>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</si>
  <si>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</si>
  <si>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</si>
  <si>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</si>
  <si>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</si>
  <si>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</si>
  <si>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</si>
  <si>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</si>
  <si>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</si>
  <si>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</si>
  <si>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</si>
  <si>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</si>
  <si>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</si>
  <si>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</si>
  <si>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</si>
  <si>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</si>
  <si>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</si>
  <si>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</si>
  <si>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</si>
  <si>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</si>
  <si>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</si>
  <si>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</si>
  <si>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</si>
  <si>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</si>
  <si>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</si>
  <si>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</si>
  <si>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</si>
  <si>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</si>
  <si>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</si>
  <si>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</si>
  <si>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</si>
  <si>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</si>
  <si>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</si>
  <si>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</si>
  <si>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</si>
  <si>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</si>
  <si>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</si>
  <si>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</si>
  <si>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</si>
  <si>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</si>
  <si>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</si>
  <si>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</si>
  <si>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</si>
  <si>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</si>
  <si>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</si>
  <si>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</si>
  <si>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</si>
  <si>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</si>
  <si>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</si>
  <si>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</si>
  <si>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</si>
  <si>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</si>
  <si>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</si>
  <si>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</si>
  <si>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</si>
  <si>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</si>
  <si>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</si>
  <si>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</si>
  <si>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</si>
  <si>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</si>
  <si>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</si>
  <si>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</si>
  <si>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</si>
  <si>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</si>
  <si>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</si>
  <si>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</si>
  <si>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</si>
  <si>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</si>
  <si>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</si>
  <si>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</si>
  <si>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</si>
  <si>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</si>
  <si>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</si>
  <si>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</si>
  <si>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</si>
  <si>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</si>
  <si>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</si>
  <si>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</si>
  <si>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</si>
  <si>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</si>
  <si>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</si>
  <si>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</si>
  <si>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</si>
  <si>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</si>
  <si>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</si>
  <si>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</si>
  <si>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</si>
  <si>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</si>
  <si>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</si>
  <si>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</si>
  <si>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</si>
  <si>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</si>
  <si>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</si>
  <si>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</si>
  <si>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</si>
  <si>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</si>
  <si>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</si>
  <si>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</si>
  <si>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</si>
  <si>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</si>
  <si>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</si>
  <si>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</si>
  <si>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</si>
  <si>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</si>
  <si>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</si>
  <si>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</si>
  <si>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</si>
  <si>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</si>
  <si>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</si>
  <si>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</si>
  <si>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</si>
  <si>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</si>
  <si>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</si>
  <si>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</si>
  <si>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</si>
  <si>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</si>
  <si>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</si>
  <si>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</si>
  <si>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</si>
  <si>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</si>
  <si>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</si>
  <si>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</si>
  <si>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</si>
  <si>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</si>
  <si>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</si>
  <si>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</si>
  <si>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</si>
  <si>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</si>
  <si>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</si>
  <si>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</si>
  <si>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</si>
  <si>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</si>
  <si>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</si>
  <si>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</si>
  <si>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</si>
  <si>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</si>
  <si>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</si>
  <si>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</si>
  <si>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</si>
  <si>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</si>
  <si>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</si>
  <si>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</si>
  <si>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</si>
  <si>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</si>
  <si>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</si>
  <si>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</si>
  <si>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</si>
  <si>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</si>
  <si>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</si>
  <si>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</si>
  <si>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</si>
  <si>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</si>
  <si>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</si>
  <si>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</si>
  <si>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</si>
  <si>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</si>
  <si>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</si>
  <si>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</si>
  <si>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</si>
  <si>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</si>
  <si>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</si>
  <si>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</si>
  <si>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</si>
  <si>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</si>
  <si>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</si>
  <si>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</si>
  <si>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</si>
  <si>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</si>
  <si>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</si>
  <si>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</si>
  <si>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</si>
  <si>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</si>
  <si>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</si>
  <si>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</si>
  <si>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</si>
  <si>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</si>
  <si>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</si>
  <si>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</si>
  <si>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</si>
  <si>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</si>
  <si>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</si>
  <si>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</si>
  <si>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</si>
  <si>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</si>
  <si>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</si>
  <si>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</si>
  <si>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</si>
  <si>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</si>
  <si>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</si>
  <si>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</si>
  <si>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</si>
  <si>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</si>
  <si>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</si>
  <si>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</si>
  <si>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</si>
  <si>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</si>
  <si>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</si>
  <si>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</si>
  <si>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</si>
  <si>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</si>
  <si>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</si>
  <si>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</si>
  <si>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</si>
  <si>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</si>
  <si>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</si>
  <si>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</si>
  <si>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</si>
  <si>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</si>
  <si>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</si>
  <si>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</si>
  <si>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</si>
  <si>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</si>
  <si>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</si>
  <si>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</si>
  <si>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</si>
  <si>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</si>
  <si>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</si>
  <si>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</si>
  <si>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</si>
  <si>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</si>
  <si>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</si>
  <si>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</si>
  <si>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</si>
  <si>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</si>
  <si>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</si>
  <si>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</si>
  <si>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</si>
  <si>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</si>
  <si>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</si>
  <si>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</si>
  <si>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</si>
  <si>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</si>
  <si>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</si>
  <si>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</si>
  <si>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</si>
  <si>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</si>
  <si>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</si>
  <si>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</si>
  <si>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</si>
  <si>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</si>
  <si>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</si>
  <si>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</si>
  <si>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</si>
  <si>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</si>
  <si>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</si>
  <si>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</si>
  <si>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</si>
  <si>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</si>
  <si>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</si>
  <si>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</si>
  <si>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</si>
  <si>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</si>
  <si>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</si>
  <si>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</si>
  <si>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</si>
  <si>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</si>
  <si>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</si>
  <si>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</si>
  <si>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</si>
  <si>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</si>
  <si>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</si>
  <si>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</si>
  <si>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</si>
  <si>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</si>
  <si>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</si>
  <si>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</si>
  <si>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</si>
  <si>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</si>
  <si>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</si>
  <si>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</si>
  <si>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</si>
  <si>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</si>
  <si>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</si>
  <si>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</si>
  <si>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</si>
  <si>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</si>
  <si>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</si>
  <si>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</si>
  <si>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</si>
  <si>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</si>
  <si>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</si>
  <si>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</si>
  <si>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</si>
  <si>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</si>
  <si>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</si>
  <si>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</si>
  <si>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</si>
  <si>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</si>
  <si>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</si>
  <si>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</si>
  <si>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</si>
  <si>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</si>
  <si>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</si>
  <si>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</si>
  <si>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</si>
  <si>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</si>
  <si>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</si>
  <si>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</si>
  <si>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</si>
  <si>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</si>
  <si>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</si>
  <si>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</si>
  <si>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</si>
  <si>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</si>
  <si>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</si>
  <si>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</si>
  <si>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</si>
  <si>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</si>
  <si>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</si>
  <si>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</si>
  <si>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</si>
  <si>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</si>
  <si>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</si>
  <si>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</si>
  <si>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</si>
  <si>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</si>
  <si>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</si>
  <si>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</si>
  <si>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</si>
  <si>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</si>
  <si>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</si>
  <si>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</si>
  <si>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</si>
  <si>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</si>
  <si>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</si>
  <si>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</si>
  <si>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</si>
  <si>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</si>
  <si>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</si>
  <si>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</si>
  <si>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</si>
  <si>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</si>
  <si>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</si>
  <si>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</si>
  <si>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</si>
  <si>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</si>
  <si>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</si>
  <si>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</si>
  <si>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</si>
  <si>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</si>
  <si>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</si>
  <si>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</si>
  <si>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</si>
  <si>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</si>
  <si>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</si>
  <si>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</si>
  <si>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</si>
  <si>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</si>
  <si>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</si>
  <si>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</si>
  <si>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</si>
  <si>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</si>
  <si>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</si>
  <si>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</si>
  <si>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</si>
  <si>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</si>
  <si>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</si>
  <si>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</si>
  <si>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</si>
  <si>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</si>
  <si>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</si>
  <si>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</si>
  <si>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</si>
  <si>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</si>
  <si>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</si>
  <si>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</si>
  <si>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</si>
  <si>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</si>
  <si>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</si>
  <si>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</si>
  <si>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</si>
  <si>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</si>
  <si>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</si>
  <si>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</si>
  <si>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</si>
  <si>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</si>
  <si>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</si>
  <si>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</si>
  <si>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</si>
  <si>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</si>
  <si>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</si>
  <si>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</si>
  <si>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</si>
  <si>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</si>
  <si>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</si>
  <si>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</si>
  <si>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</si>
  <si>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</si>
  <si>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</si>
  <si>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</si>
  <si>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</si>
  <si>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</si>
  <si>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</si>
  <si>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</si>
  <si>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</si>
  <si>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</si>
  <si>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</si>
  <si>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</si>
  <si>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</si>
  <si>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</si>
  <si>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</si>
  <si>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</si>
  <si>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</si>
  <si>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</si>
  <si>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</si>
  <si>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</si>
  <si>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</si>
  <si>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</si>
  <si>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</si>
  <si>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</si>
  <si>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</si>
  <si>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</si>
  <si>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</si>
  <si>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</si>
  <si>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</si>
  <si>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</si>
  <si>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</si>
  <si>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</si>
  <si>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</si>
  <si>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</si>
  <si>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</si>
  <si>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</si>
  <si>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</si>
  <si>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</si>
  <si>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</si>
  <si>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</si>
  <si>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</si>
  <si>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</si>
  <si>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</si>
  <si>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</si>
  <si>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</si>
  <si>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</si>
  <si>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</si>
  <si>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</si>
  <si>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</si>
  <si>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</si>
  <si>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</si>
  <si>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</si>
  <si>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</si>
  <si>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</si>
  <si>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</si>
  <si>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</si>
  <si>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</si>
  <si>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</si>
  <si>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</si>
  <si>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</si>
  <si>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</si>
  <si>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</si>
  <si>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</si>
  <si>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</si>
  <si>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</si>
  <si>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</si>
  <si>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</si>
  <si>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</si>
  <si>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</si>
  <si>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</si>
  <si>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</si>
  <si>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</si>
  <si>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</si>
  <si>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</si>
  <si>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</si>
  <si>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</si>
  <si>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</si>
  <si>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</si>
  <si>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</si>
  <si>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</si>
  <si>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</si>
  <si>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</si>
  <si>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</si>
  <si>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</si>
  <si>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</si>
  <si>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</si>
  <si>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</si>
  <si>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</si>
  <si>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</si>
  <si>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</si>
  <si>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</si>
  <si>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</si>
  <si>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</si>
  <si>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</si>
  <si>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</si>
  <si>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</si>
  <si>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</si>
  <si>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</si>
  <si>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</si>
  <si>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</si>
  <si>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</si>
  <si>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</si>
  <si>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</si>
  <si>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</si>
  <si>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</si>
  <si>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</si>
  <si>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</si>
  <si>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</si>
  <si>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</si>
  <si>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</si>
  <si>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</si>
  <si>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</si>
  <si>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</si>
  <si>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</si>
  <si>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</si>
  <si>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</si>
  <si>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</si>
  <si>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</si>
  <si>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</si>
  <si>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</si>
  <si>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</si>
  <si>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</si>
  <si>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</si>
  <si>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</si>
  <si>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</si>
  <si>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</si>
  <si>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</si>
  <si>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</si>
  <si>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</si>
  <si>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</si>
  <si>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</si>
  <si>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</si>
  <si>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</si>
  <si>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</si>
  <si>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</si>
  <si>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</si>
  <si>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</si>
  <si>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</si>
  <si>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</si>
  <si>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</si>
  <si>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</si>
  <si>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</si>
  <si>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</si>
  <si>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</si>
  <si>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</si>
  <si>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</si>
  <si>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</si>
  <si>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</si>
  <si>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</si>
  <si>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</si>
  <si>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</si>
  <si>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</si>
  <si>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</si>
  <si>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</si>
  <si>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</si>
  <si>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</si>
  <si>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</si>
  <si>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</si>
  <si>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</si>
  <si>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</si>
  <si>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</si>
  <si>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</si>
  <si>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</si>
  <si>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</si>
  <si>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</si>
  <si>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</si>
  <si>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</si>
  <si>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</si>
  <si>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</si>
  <si>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</si>
  <si>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</si>
  <si>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</si>
  <si>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</si>
  <si>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</si>
  <si>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</si>
  <si>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</si>
  <si>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</si>
  <si>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</si>
  <si>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</si>
  <si>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</si>
  <si>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</si>
  <si>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</si>
  <si>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</si>
  <si>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</si>
  <si>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</si>
  <si>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</si>
  <si>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</si>
  <si>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</si>
  <si>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</si>
  <si>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</si>
  <si>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</si>
  <si>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</si>
  <si>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</si>
  <si>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</si>
  <si>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</si>
  <si>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</si>
  <si>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</si>
  <si>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</si>
  <si>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</si>
  <si>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</si>
  <si>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</si>
  <si>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</si>
  <si>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</si>
  <si>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</si>
  <si>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</si>
  <si>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</si>
  <si>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</si>
  <si>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</si>
  <si>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</si>
  <si>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</si>
  <si>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</si>
  <si>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</si>
  <si>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</si>
  <si>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</si>
  <si>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</si>
  <si>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</si>
  <si>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</si>
  <si>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</si>
  <si>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</si>
  <si>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</si>
  <si>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</si>
  <si>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</si>
  <si>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</si>
  <si>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</si>
  <si>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</si>
  <si>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</si>
  <si>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</si>
  <si>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</si>
  <si>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</si>
  <si>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</si>
  <si>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</si>
  <si>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</si>
  <si>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</si>
  <si>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</si>
  <si>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</si>
  <si>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</si>
  <si>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</si>
  <si>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</si>
  <si>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</si>
  <si>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</si>
  <si>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</si>
  <si>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</si>
  <si>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</si>
  <si>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</si>
  <si>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</si>
  <si>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</si>
  <si>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</si>
  <si>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</si>
  <si>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</si>
  <si>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</si>
  <si>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</si>
  <si>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</si>
  <si>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</si>
  <si>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</si>
  <si>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</si>
  <si>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</si>
  <si>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</si>
  <si>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</si>
  <si>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</si>
  <si>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</si>
  <si>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</si>
  <si>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</si>
  <si>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</si>
  <si>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</si>
  <si>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</si>
  <si>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</si>
  <si>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</si>
  <si>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</si>
  <si>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</si>
  <si>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</si>
  <si>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</si>
  <si>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</si>
  <si>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</si>
  <si>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</si>
  <si>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</si>
  <si>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</si>
  <si>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</si>
  <si>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</si>
  <si>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</si>
  <si>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</si>
  <si>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</si>
  <si>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</si>
  <si>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</si>
  <si>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</si>
  <si>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</si>
  <si>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</si>
  <si>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</si>
  <si>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</si>
  <si>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</si>
  <si>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</si>
  <si>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</si>
  <si>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</si>
  <si>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</si>
  <si>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</si>
  <si>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</si>
  <si>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</si>
  <si>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</si>
  <si>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</si>
  <si>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</si>
  <si>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</si>
  <si>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</si>
  <si>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</si>
  <si>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</si>
  <si>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</si>
  <si>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</si>
  <si>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</si>
  <si>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</si>
  <si>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</si>
  <si>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</si>
  <si>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</si>
  <si>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</si>
  <si>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</si>
  <si>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</si>
  <si>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</si>
  <si>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</si>
  <si>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</si>
  <si>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</si>
  <si>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</si>
  <si>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</si>
  <si>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</si>
  <si>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</si>
  <si>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</si>
  <si>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</si>
  <si>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</si>
  <si>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</si>
  <si>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</si>
  <si>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</si>
  <si>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</si>
  <si>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</si>
  <si>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</si>
  <si>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</si>
  <si>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</si>
  <si>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</si>
  <si>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</si>
  <si>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</si>
  <si>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</si>
  <si>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</si>
  <si>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</si>
  <si>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</si>
  <si>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</si>
  <si>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</si>
  <si>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</si>
  <si>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</si>
  <si>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</si>
  <si>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</si>
  <si>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</si>
  <si>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</si>
  <si>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</si>
  <si>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</si>
  <si>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</si>
  <si>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</si>
  <si>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</si>
  <si>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</si>
  <si>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</si>
  <si>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</si>
  <si>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</si>
  <si>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</si>
  <si>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</si>
  <si>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</si>
  <si>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</si>
  <si>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</si>
  <si>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</si>
  <si>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</si>
  <si>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</si>
  <si>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</si>
  <si>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</si>
  <si>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</si>
  <si>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</si>
  <si>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</si>
  <si>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</si>
  <si>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</si>
  <si>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</si>
  <si>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</si>
  <si>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</si>
  <si>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</si>
  <si>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</si>
  <si>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</si>
  <si>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</si>
  <si>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</si>
  <si>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</si>
  <si>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</si>
  <si>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</si>
  <si>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</si>
  <si>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</si>
  <si>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</si>
  <si>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</si>
  <si>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</si>
  <si>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</si>
  <si>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</si>
  <si>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</si>
  <si>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</si>
  <si>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</si>
  <si>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</si>
  <si>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</si>
  <si>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</si>
  <si>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</si>
  <si>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</si>
  <si>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</si>
  <si>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</si>
  <si>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</si>
  <si>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</si>
  <si>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</si>
  <si>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</si>
  <si>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</si>
  <si>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</si>
  <si>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</si>
  <si>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</si>
  <si>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</si>
  <si>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</si>
  <si>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</si>
  <si>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</si>
  <si>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</si>
  <si>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</si>
  <si>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</si>
  <si>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</si>
  <si>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</si>
  <si>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</si>
  <si>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</si>
  <si>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</si>
  <si>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</si>
  <si>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</si>
  <si>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</si>
  <si>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</si>
  <si>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</si>
  <si>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</si>
  <si>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</si>
  <si>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</si>
  <si>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</si>
  <si>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</si>
  <si>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</si>
  <si>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</si>
  <si>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</si>
  <si>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</si>
  <si>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</si>
  <si>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</si>
  <si>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</si>
  <si>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</si>
  <si>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</si>
  <si>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</si>
  <si>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</si>
  <si>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</si>
  <si>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</si>
  <si>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</si>
  <si>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</si>
  <si>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</si>
  <si>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</si>
  <si>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</si>
  <si>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</si>
  <si>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</si>
  <si>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</si>
  <si>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</si>
  <si>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</si>
  <si>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</si>
  <si>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</si>
  <si>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</si>
  <si>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</si>
  <si>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</si>
  <si>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</si>
  <si>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</si>
  <si>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</si>
  <si>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</si>
  <si>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</si>
  <si>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</si>
  <si>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</si>
  <si>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</si>
  <si>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</si>
  <si>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</si>
  <si>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</si>
  <si>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</si>
  <si>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</si>
  <si>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</si>
  <si>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</si>
  <si>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</si>
  <si>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</si>
  <si>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</si>
  <si>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</si>
  <si>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</si>
  <si>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</si>
  <si>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</si>
  <si>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</si>
  <si>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</si>
  <si>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</si>
  <si>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</si>
  <si>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</si>
  <si>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</si>
  <si>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</si>
  <si>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</si>
  <si>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</si>
  <si>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</si>
  <si>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</si>
  <si>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</si>
  <si>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</si>
  <si>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</si>
  <si>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</si>
  <si>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</si>
  <si>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</si>
  <si>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</si>
  <si>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</si>
  <si>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</si>
  <si>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</si>
  <si>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</si>
  <si>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</si>
  <si>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</si>
  <si>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</si>
  <si>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</si>
  <si>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</si>
  <si>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</si>
  <si>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</si>
  <si>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</si>
  <si>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</si>
  <si>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</si>
  <si>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</si>
  <si>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</si>
  <si>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</si>
  <si>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</si>
  <si>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</si>
  <si>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</si>
  <si>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</si>
  <si>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</si>
  <si>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</si>
  <si>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</si>
  <si>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</si>
  <si>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</si>
  <si>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</si>
  <si>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</si>
  <si>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</si>
  <si>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</si>
  <si>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</si>
  <si>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</si>
  <si>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</si>
  <si>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</si>
  <si>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</si>
  <si>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</si>
  <si>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</si>
  <si>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</si>
  <si>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</si>
  <si>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</si>
  <si>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</si>
  <si>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</si>
  <si>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</si>
  <si>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</si>
  <si>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</si>
  <si>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</si>
  <si>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</si>
  <si>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</si>
  <si>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</si>
  <si>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</si>
  <si>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</si>
  <si>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</si>
  <si>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</si>
  <si>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</si>
  <si>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</si>
  <si>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</si>
  <si>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</si>
  <si>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</si>
  <si>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</si>
  <si>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</si>
  <si>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</si>
  <si>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</si>
  <si>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</si>
  <si>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</si>
  <si>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</si>
  <si>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</si>
  <si>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</si>
  <si>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</si>
  <si>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</si>
  <si>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</si>
  <si>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</si>
  <si>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</si>
  <si>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</si>
  <si>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</si>
  <si>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</si>
  <si>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</si>
  <si>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</si>
  <si>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</si>
  <si>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</si>
  <si>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</si>
  <si>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</si>
  <si>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</si>
  <si>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</si>
  <si>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</si>
  <si>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</si>
  <si>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</si>
  <si>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</si>
  <si>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</si>
  <si>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</si>
  <si>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</si>
  <si>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</si>
  <si>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</si>
  <si>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</si>
  <si>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</si>
  <si>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</si>
  <si>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</si>
  <si>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</si>
  <si>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</si>
  <si>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</si>
  <si>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</si>
  <si>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</si>
  <si>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</si>
  <si>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</si>
  <si>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</si>
  <si>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</si>
  <si>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</si>
  <si>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</si>
  <si>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</si>
  <si>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</si>
  <si>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</si>
  <si>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</si>
  <si>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</si>
  <si>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</si>
  <si>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</si>
  <si>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</si>
  <si>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</si>
  <si>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</si>
  <si>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</si>
  <si>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</si>
  <si>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</si>
  <si>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</si>
  <si>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</si>
  <si>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</si>
  <si>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</si>
  <si>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</si>
  <si>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</si>
  <si>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</si>
  <si>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</si>
  <si>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</si>
  <si>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</si>
  <si>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</si>
  <si>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</si>
  <si>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</si>
  <si>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</si>
  <si>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</si>
  <si>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</si>
  <si>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</si>
  <si>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</si>
  <si>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</si>
  <si>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</si>
  <si>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</si>
  <si>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</si>
  <si>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</si>
  <si>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</si>
  <si>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</si>
  <si>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</si>
  <si>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</si>
  <si>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</si>
  <si>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</si>
  <si>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</si>
  <si>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</si>
  <si>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</si>
  <si>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</si>
  <si>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</si>
  <si>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</si>
  <si>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</si>
  <si>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</si>
  <si>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</si>
  <si>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</si>
  <si>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</si>
  <si>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</si>
  <si>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</si>
  <si>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</si>
  <si>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</si>
  <si>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</si>
  <si>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</si>
  <si>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</si>
  <si>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</si>
  <si>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</si>
  <si>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</si>
  <si>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</si>
  <si>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</si>
  <si>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</si>
  <si>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</si>
  <si>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</si>
  <si>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</si>
  <si>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</si>
  <si>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</si>
  <si>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</si>
  <si>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</si>
  <si>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</si>
  <si>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</si>
  <si>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</si>
  <si>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</si>
  <si>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</si>
  <si>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</si>
  <si>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</si>
  <si>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</si>
  <si>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</si>
  <si>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</si>
  <si>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</si>
  <si>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</si>
  <si>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</si>
  <si>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</si>
  <si>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</si>
  <si>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</si>
  <si>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</si>
  <si>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</si>
  <si>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</si>
  <si>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</si>
  <si>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</si>
  <si>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</si>
  <si>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</si>
  <si>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</si>
  <si>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</si>
  <si>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</si>
  <si>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</si>
  <si>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</si>
  <si>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</si>
  <si>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</si>
  <si>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</si>
  <si>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</si>
  <si>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</si>
  <si>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</si>
  <si>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</si>
  <si>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</si>
  <si>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</si>
  <si>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</si>
  <si>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</si>
  <si>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</si>
  <si>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</si>
  <si>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</si>
  <si>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</si>
  <si>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</si>
  <si>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</si>
  <si>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</si>
  <si>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</si>
  <si>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</si>
  <si>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</si>
  <si>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</si>
  <si>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</si>
  <si>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</si>
  <si>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</si>
  <si>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</si>
  <si>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</si>
  <si>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</si>
  <si>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</si>
  <si>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</si>
  <si>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</si>
  <si>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</si>
  <si>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</si>
  <si>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</si>
  <si>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</si>
  <si>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</si>
  <si>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</si>
  <si>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</si>
  <si>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</si>
  <si>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</si>
  <si>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</si>
  <si>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</si>
  <si>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</si>
  <si>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</si>
  <si>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</si>
  <si>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</si>
  <si>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</si>
  <si>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</si>
  <si>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</si>
  <si>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</si>
  <si>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</si>
  <si>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</si>
  <si>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</si>
  <si>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</si>
  <si>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</si>
  <si>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</si>
  <si>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</si>
  <si>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</si>
  <si>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</si>
  <si>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</si>
  <si>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</si>
  <si>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</si>
  <si>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</si>
  <si>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</si>
  <si>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</si>
  <si>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</si>
  <si>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</si>
  <si>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</si>
  <si>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</si>
  <si>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</si>
  <si>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</si>
  <si>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</si>
  <si>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</si>
  <si>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</si>
  <si>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</si>
  <si>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</si>
  <si>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</si>
  <si>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</si>
  <si>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</si>
  <si>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</si>
  <si>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</si>
  <si>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</si>
  <si>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</si>
  <si>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</si>
  <si>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</si>
  <si>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</si>
  <si>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</si>
  <si>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</si>
  <si>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</si>
  <si>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</si>
  <si>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</si>
  <si>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</si>
  <si>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</si>
  <si>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</si>
  <si>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</si>
  <si>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</si>
  <si>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</si>
  <si>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</si>
  <si>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</si>
  <si>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</si>
  <si>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</si>
  <si>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</si>
  <si>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</si>
  <si>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</si>
  <si>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</si>
  <si>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</si>
  <si>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</si>
  <si>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</si>
  <si>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</si>
  <si>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</si>
  <si>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</si>
  <si>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</si>
  <si>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</si>
  <si>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</si>
  <si>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</si>
  <si>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</si>
  <si>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</si>
  <si>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</si>
  <si>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</si>
  <si>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</si>
  <si>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</si>
  <si>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</si>
  <si>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</si>
  <si>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</si>
  <si>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</si>
  <si>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</si>
  <si>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</si>
  <si>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</si>
  <si>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</si>
  <si>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</si>
  <si>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</si>
  <si>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</si>
  <si>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</si>
  <si>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</si>
  <si>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</si>
  <si>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</si>
  <si>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</si>
  <si>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</si>
  <si>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</si>
  <si>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</si>
  <si>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</si>
  <si>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</si>
  <si>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</si>
  <si>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</si>
  <si>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</si>
  <si>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</si>
  <si>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</si>
  <si>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</si>
  <si>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</si>
  <si>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</si>
  <si>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</si>
  <si>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</si>
  <si>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</si>
  <si>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</si>
  <si>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</si>
  <si>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</si>
  <si>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</si>
  <si>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</si>
  <si>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</si>
  <si>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</si>
  <si>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</si>
  <si>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</si>
  <si>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</si>
  <si>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</si>
  <si>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</si>
  <si>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</si>
  <si>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</si>
  <si>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</si>
  <si>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</si>
  <si>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</si>
  <si>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</si>
  <si>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</si>
  <si>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</si>
  <si>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</si>
  <si>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</si>
  <si>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</si>
  <si>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</si>
  <si>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</si>
  <si>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</si>
  <si>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</si>
  <si>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</si>
  <si>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</si>
  <si>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</si>
  <si>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</si>
  <si>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</si>
  <si>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</si>
  <si>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</si>
  <si>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</si>
  <si>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</si>
  <si>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</si>
  <si>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</si>
  <si>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</si>
  <si>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</si>
  <si>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</si>
  <si>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</si>
  <si>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</si>
  <si>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</si>
  <si>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</si>
  <si>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</si>
  <si>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</si>
  <si>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</si>
  <si>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</si>
  <si>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</si>
  <si>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</si>
  <si>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</si>
  <si>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</si>
  <si>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</si>
  <si>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</si>
  <si>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</si>
  <si>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</si>
  <si>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</si>
  <si>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</si>
  <si>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</si>
  <si>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</si>
  <si>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</si>
  <si>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</si>
  <si>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</si>
  <si>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</si>
  <si>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</si>
  <si>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</si>
  <si>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</si>
  <si>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</si>
  <si>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</si>
  <si>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</si>
  <si>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</si>
  <si>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</si>
  <si>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</si>
  <si>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</si>
  <si>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</si>
  <si>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</si>
  <si>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</si>
  <si>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</si>
  <si>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</si>
  <si>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</si>
  <si>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</si>
  <si>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</si>
  <si>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</si>
  <si>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</si>
  <si>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</si>
  <si>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</si>
  <si>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</si>
  <si>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</si>
  <si>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</si>
  <si>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</si>
  <si>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</si>
  <si>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</si>
  <si>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</si>
  <si>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</si>
  <si>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</si>
  <si>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</si>
  <si>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</si>
  <si>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</si>
  <si>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</si>
  <si>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</si>
  <si>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</si>
  <si>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</si>
  <si>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</si>
  <si>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</si>
  <si>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</si>
  <si>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</si>
  <si>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</si>
  <si>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</si>
  <si>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</si>
  <si>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</si>
  <si>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</si>
  <si>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</si>
  <si>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</si>
  <si>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</si>
  <si>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</si>
  <si>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</si>
  <si>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</si>
  <si>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</si>
  <si>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</si>
  <si>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</si>
  <si>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</si>
  <si>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</si>
  <si>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</si>
  <si>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</si>
  <si>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</si>
  <si>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</si>
  <si>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</si>
  <si>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</si>
  <si>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</si>
  <si>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</si>
  <si>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</si>
  <si>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</si>
  <si>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</si>
  <si>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</si>
  <si>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</si>
  <si>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</si>
  <si>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</si>
  <si>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</si>
  <si>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</si>
  <si>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</si>
  <si>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</si>
  <si>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</si>
  <si>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</si>
  <si>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</si>
  <si>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</si>
  <si>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</si>
  <si>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</si>
  <si>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</si>
  <si>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</si>
  <si>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</si>
  <si>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</si>
  <si>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</si>
  <si>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</si>
  <si>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</si>
  <si>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</si>
  <si>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</si>
  <si>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</si>
  <si>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</si>
  <si>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</si>
  <si>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</si>
  <si>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</si>
  <si>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</si>
  <si>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</si>
  <si>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</si>
  <si>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</si>
  <si>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</si>
  <si>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</si>
  <si>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</si>
  <si>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</si>
  <si>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</si>
  <si>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</si>
  <si>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</si>
  <si>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</si>
  <si>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</si>
  <si>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</si>
  <si>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</si>
  <si>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</si>
  <si>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</si>
  <si>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</si>
  <si>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</si>
  <si>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</si>
  <si>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</si>
  <si>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</si>
  <si>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</si>
  <si>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</si>
  <si>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</si>
  <si>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</si>
  <si>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</si>
  <si>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</si>
  <si>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</si>
  <si>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</si>
  <si>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</si>
  <si>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</si>
  <si>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</si>
  <si>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</si>
  <si>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</si>
  <si>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</si>
  <si>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</si>
  <si>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</si>
  <si>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</si>
  <si>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</si>
  <si>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</si>
  <si>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</si>
  <si>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</si>
  <si>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</si>
  <si>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</si>
  <si>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</si>
  <si>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</si>
  <si>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</si>
  <si>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</si>
  <si>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</si>
  <si>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</si>
  <si>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</si>
  <si>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</si>
  <si>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</si>
  <si>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</si>
  <si>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</si>
  <si>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</si>
  <si>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</si>
  <si>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</si>
  <si>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</si>
  <si>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</si>
  <si>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</si>
  <si>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</si>
  <si>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</si>
  <si>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</si>
  <si>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</si>
  <si>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</si>
  <si>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</si>
  <si>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</si>
  <si>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</si>
  <si>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</si>
  <si>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</si>
  <si>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</si>
  <si>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</si>
  <si>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</si>
  <si>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</si>
  <si>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</si>
  <si>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</si>
  <si>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</si>
  <si>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</si>
  <si>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</si>
  <si>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</si>
  <si>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</si>
  <si>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</si>
  <si>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</si>
  <si>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</si>
  <si>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</si>
  <si>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</si>
  <si>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</si>
  <si>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</si>
  <si>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</si>
  <si>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</si>
  <si>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</si>
  <si>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</si>
  <si>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</si>
  <si>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</si>
  <si>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</si>
  <si>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</si>
  <si>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</si>
  <si>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</si>
  <si>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</si>
  <si>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</si>
  <si>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</si>
  <si>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</si>
  <si>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</si>
  <si>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</si>
  <si>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</si>
  <si>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</si>
  <si>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</si>
  <si>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</si>
  <si>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</si>
  <si>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</si>
  <si>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</si>
  <si>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</si>
  <si>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</si>
  <si>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</si>
  <si>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</si>
  <si>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</si>
  <si>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</si>
  <si>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</si>
  <si>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</si>
  <si>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</si>
  <si>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</si>
  <si>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</si>
  <si>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</si>
  <si>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</si>
  <si>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</si>
  <si>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</si>
  <si>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</si>
  <si>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</si>
  <si>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</si>
  <si>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</si>
  <si>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</si>
  <si>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</si>
  <si>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</si>
  <si>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</si>
  <si>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</si>
  <si>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</si>
  <si>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</si>
  <si>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</si>
  <si>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</si>
  <si>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</si>
  <si>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</si>
  <si>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</si>
  <si>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</si>
  <si>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</si>
  <si>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</si>
  <si>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</si>
  <si>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</si>
  <si>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</si>
  <si>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</si>
  <si>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</si>
  <si>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</si>
  <si>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</si>
  <si>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</si>
  <si>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</si>
  <si>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</si>
  <si>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</si>
  <si>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</si>
  <si>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</si>
  <si>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</si>
  <si>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</si>
  <si>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</si>
  <si>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</si>
  <si>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</si>
  <si>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</si>
  <si>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</si>
  <si>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</si>
  <si>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</si>
  <si>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</si>
  <si>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</si>
  <si>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</si>
  <si>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</si>
  <si>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</si>
  <si>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</si>
  <si>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</si>
  <si>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</si>
  <si>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</si>
  <si>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</si>
  <si>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</si>
  <si>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</si>
  <si>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</si>
  <si>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</si>
  <si>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</si>
  <si>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</si>
  <si>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</si>
  <si>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</si>
  <si>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</si>
  <si>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</si>
  <si>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</si>
  <si>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</si>
  <si>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</si>
  <si>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</si>
  <si>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</si>
  <si>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</si>
  <si>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</si>
  <si>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</si>
  <si>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</si>
  <si>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</si>
  <si>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</si>
  <si>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</si>
  <si>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</si>
  <si>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</si>
  <si>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</si>
  <si>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</si>
  <si>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</si>
  <si>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</si>
  <si>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</si>
  <si>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</si>
  <si>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</si>
  <si>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</si>
  <si>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</si>
  <si>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</si>
  <si>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</si>
  <si>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</si>
  <si>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</si>
  <si>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</si>
  <si>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</si>
  <si>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</si>
  <si>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</si>
  <si>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</si>
  <si>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</si>
  <si>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</si>
  <si>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</si>
  <si>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</si>
  <si>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</si>
  <si>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</si>
  <si>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</si>
  <si>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</si>
  <si>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</si>
  <si>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</si>
  <si>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</si>
  <si>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</si>
  <si>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</si>
  <si>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</si>
  <si>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</si>
  <si>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</si>
  <si>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</si>
  <si>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</si>
  <si>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</si>
  <si>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</si>
  <si>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</si>
  <si>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</si>
  <si>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</si>
  <si>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</si>
  <si>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</si>
  <si>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</si>
  <si>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</si>
  <si>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</si>
  <si>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</si>
  <si>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</si>
  <si>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</si>
  <si>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</si>
  <si>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</si>
  <si>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</si>
  <si>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</si>
  <si>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</si>
  <si>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</si>
  <si>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</si>
  <si>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</si>
  <si>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</si>
  <si>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</si>
  <si>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</si>
  <si>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</si>
  <si>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</si>
  <si>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</si>
  <si>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</si>
  <si>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</si>
  <si>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</si>
  <si>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</si>
  <si>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</si>
  <si>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</si>
  <si>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</si>
  <si>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</si>
  <si>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</si>
  <si>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</si>
  <si>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</si>
  <si>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</si>
  <si>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</si>
  <si>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</si>
  <si>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</si>
  <si>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</si>
  <si>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</si>
  <si>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</si>
  <si>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</si>
  <si>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</si>
  <si>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</si>
  <si>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</si>
  <si>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</si>
  <si>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</si>
  <si>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</si>
  <si>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</si>
  <si>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</si>
  <si>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</si>
  <si>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</si>
  <si>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</si>
  <si>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</si>
  <si>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</si>
  <si>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</si>
  <si>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</si>
  <si>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</si>
  <si>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</si>
  <si>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</si>
  <si>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</si>
  <si>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</si>
  <si>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</si>
  <si>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</si>
  <si>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</si>
  <si>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</si>
  <si>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</si>
  <si>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</si>
  <si>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</si>
  <si>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</si>
  <si>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</si>
  <si>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</si>
  <si>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</si>
  <si>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</si>
  <si>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</si>
  <si>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</si>
  <si>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</si>
  <si>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</si>
  <si>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</si>
  <si>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</si>
  <si>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</si>
  <si>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</si>
  <si>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</si>
  <si>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</si>
  <si>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</si>
  <si>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</si>
  <si>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</si>
  <si>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</si>
  <si>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</si>
  <si>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</si>
  <si>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</si>
  <si>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</si>
  <si>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</si>
  <si>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</si>
  <si>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</si>
  <si>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</si>
  <si>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</si>
  <si>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</si>
  <si>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</si>
  <si>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</si>
  <si>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</si>
  <si>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</si>
  <si>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</si>
  <si>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</si>
  <si>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</si>
  <si>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</si>
  <si>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</si>
  <si>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</si>
  <si>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</si>
  <si>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</si>
  <si>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</si>
  <si>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</si>
  <si>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</si>
  <si>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</si>
  <si>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</si>
  <si>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</si>
  <si>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</si>
  <si>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</si>
  <si>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</si>
  <si>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</si>
  <si>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</si>
  <si>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</si>
  <si>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</si>
  <si>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</si>
  <si>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</si>
  <si>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</si>
  <si>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</si>
  <si>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</si>
  <si>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</si>
  <si>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</si>
  <si>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</si>
  <si>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</si>
  <si>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</si>
  <si>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</si>
  <si>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</si>
  <si>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</si>
  <si>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</si>
  <si>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</si>
  <si>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</si>
  <si>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</si>
  <si>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</si>
  <si>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</si>
  <si>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</si>
  <si>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</si>
  <si>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</si>
  <si>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</si>
  <si>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</si>
  <si>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</si>
  <si>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</si>
  <si>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</si>
  <si>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</si>
  <si>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</si>
  <si>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</si>
  <si>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</si>
  <si>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</si>
  <si>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</si>
  <si>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</si>
  <si>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</si>
  <si>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</si>
  <si>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</si>
  <si>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</si>
  <si>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</si>
  <si>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</si>
  <si>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</si>
  <si>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</si>
  <si>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</si>
  <si>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</si>
  <si>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</si>
  <si>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</si>
  <si>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</si>
  <si>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</si>
  <si>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</si>
  <si>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</si>
  <si>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</si>
  <si>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</si>
  <si>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</si>
  <si>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</si>
  <si>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</si>
  <si>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</si>
  <si>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</si>
  <si>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</si>
  <si>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</si>
  <si>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</si>
  <si>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</si>
  <si>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</si>
  <si>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</si>
  <si>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</si>
  <si>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</si>
  <si>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</si>
  <si>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</si>
  <si>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</si>
  <si>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</si>
  <si>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</si>
  <si>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</si>
  <si>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</si>
  <si>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</si>
  <si>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</si>
  <si>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</si>
  <si>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</si>
  <si>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</si>
  <si>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</si>
  <si>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</si>
  <si>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</si>
  <si>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</si>
  <si>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</si>
  <si>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</si>
  <si>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</si>
  <si>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</si>
  <si>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</si>
  <si>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</si>
  <si>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</si>
  <si>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</si>
  <si>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</si>
  <si>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</si>
  <si>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</si>
  <si>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</si>
  <si>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</si>
  <si>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</si>
  <si>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</si>
  <si>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</si>
  <si>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</si>
  <si>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</si>
  <si>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</si>
  <si>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</si>
  <si>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</si>
  <si>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</si>
  <si>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</si>
  <si>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</si>
  <si>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</si>
  <si>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</si>
  <si>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</si>
  <si>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</si>
  <si>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</si>
  <si>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</si>
  <si>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</si>
  <si>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</si>
  <si>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</si>
  <si>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</si>
  <si>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</si>
  <si>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</si>
  <si>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</si>
  <si>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</si>
  <si>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</si>
  <si>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</si>
  <si>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</si>
  <si>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</si>
  <si>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</si>
  <si>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</si>
  <si>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</si>
  <si>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</si>
  <si>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</si>
  <si>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</si>
  <si>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</si>
  <si>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</si>
  <si>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</si>
  <si>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</si>
  <si>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</si>
  <si>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</si>
  <si>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</si>
  <si>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</si>
  <si>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</si>
  <si>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</si>
  <si>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</si>
  <si>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</si>
  <si>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</si>
  <si>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</si>
  <si>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</si>
  <si>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</si>
  <si>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</si>
  <si>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</si>
  <si>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</si>
  <si>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</si>
  <si>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</si>
  <si>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</si>
  <si>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</si>
  <si>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</si>
  <si>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</si>
  <si>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</si>
  <si>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</si>
  <si>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</si>
  <si>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</si>
  <si>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</si>
  <si>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</si>
  <si>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</si>
  <si>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</si>
  <si>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</si>
  <si>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</si>
  <si>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</si>
  <si>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</si>
  <si>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</si>
  <si>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</si>
  <si>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</si>
  <si>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</si>
  <si>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</si>
  <si>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</si>
  <si>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</si>
  <si>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</si>
  <si>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</si>
  <si>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</si>
  <si>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</si>
  <si>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</si>
  <si>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</si>
  <si>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</si>
  <si>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</si>
  <si>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</si>
  <si>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</si>
  <si>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</si>
  <si>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</si>
  <si>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</si>
  <si>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</si>
  <si>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</si>
  <si>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</si>
  <si>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</si>
  <si>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</si>
  <si>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</si>
  <si>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</si>
  <si>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</si>
  <si>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</si>
  <si>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</si>
  <si>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</si>
  <si>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</si>
  <si>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</si>
  <si>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</si>
  <si>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</si>
  <si>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</si>
  <si>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</si>
  <si>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</si>
  <si>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</si>
  <si>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</si>
  <si>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</si>
  <si>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</si>
  <si>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</si>
  <si>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</si>
  <si>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</si>
  <si>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</si>
  <si>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</si>
  <si>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</si>
  <si>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</si>
  <si>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</si>
  <si>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</si>
  <si>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</si>
  <si>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</si>
  <si>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</si>
  <si>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</si>
  <si>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</si>
  <si>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</si>
  <si>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</si>
  <si>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</si>
  <si>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</si>
  <si>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</si>
  <si>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</si>
  <si>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</si>
  <si>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</si>
  <si>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</si>
  <si>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</si>
  <si>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</si>
  <si>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</si>
  <si>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</si>
  <si>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</si>
  <si>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</si>
  <si>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</si>
  <si>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</si>
  <si>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</si>
  <si>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</si>
  <si>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</si>
  <si>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</si>
  <si>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</si>
  <si>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</si>
  <si>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</si>
  <si>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</si>
  <si>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</si>
  <si>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</si>
  <si>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</si>
  <si>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</si>
  <si>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</si>
  <si>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</si>
  <si>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</si>
  <si>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</si>
  <si>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</si>
  <si>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</si>
  <si>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</si>
  <si>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</si>
  <si>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</si>
  <si>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</si>
  <si>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</si>
  <si>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</si>
  <si>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</si>
  <si>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</si>
  <si>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</si>
  <si>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</si>
  <si>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</si>
  <si>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</si>
  <si>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</si>
  <si>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</si>
  <si>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</si>
  <si>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</si>
  <si>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</si>
  <si>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</si>
  <si>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</si>
  <si>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</si>
  <si>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</si>
  <si>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</si>
  <si>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</si>
  <si>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</si>
  <si>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</si>
  <si>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</si>
  <si>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</si>
  <si>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</si>
  <si>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</si>
  <si>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</si>
  <si>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</si>
  <si>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</si>
  <si>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</si>
  <si>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</si>
  <si>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</si>
  <si>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</si>
  <si>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</si>
  <si>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</si>
  <si>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</si>
  <si>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</si>
  <si>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</si>
  <si>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</si>
  <si>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</si>
  <si>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</si>
  <si>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</si>
  <si>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</si>
  <si>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</si>
  <si>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</si>
  <si>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</si>
  <si>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</si>
  <si>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</si>
  <si>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</si>
  <si>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</si>
  <si>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</si>
  <si>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</si>
  <si>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</si>
  <si>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</si>
  <si>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</si>
  <si>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</si>
  <si>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</si>
  <si>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</si>
  <si>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</si>
  <si>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</si>
  <si>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</si>
  <si>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</si>
  <si>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</si>
  <si>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</si>
  <si>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</si>
  <si>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</si>
  <si>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</si>
  <si>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</si>
  <si>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</si>
  <si>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</si>
  <si>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</si>
  <si>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</si>
  <si>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</si>
  <si>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</si>
  <si>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</si>
  <si>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</si>
  <si>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</si>
  <si>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</si>
  <si>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</si>
  <si>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</si>
  <si>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</si>
  <si>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</si>
  <si>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</si>
  <si>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</si>
  <si>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</si>
  <si>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</si>
  <si>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</si>
  <si>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</si>
  <si>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</si>
  <si>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</si>
  <si>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</si>
  <si>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</si>
  <si>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</si>
  <si>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</si>
  <si>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</si>
  <si>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</si>
  <si>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</si>
  <si>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</si>
  <si>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</si>
  <si>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</si>
  <si>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</si>
  <si>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</si>
  <si>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</si>
  <si>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</si>
  <si>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</si>
  <si>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</si>
  <si>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</si>
  <si>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</si>
  <si>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</si>
  <si>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</si>
  <si>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</si>
  <si>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</si>
  <si>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</si>
  <si>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</si>
  <si>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</si>
  <si>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</si>
  <si>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</si>
  <si>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</si>
  <si>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</si>
  <si>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</si>
  <si>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</si>
  <si>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</si>
  <si>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</si>
  <si>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</si>
  <si>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</si>
  <si>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</si>
  <si>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</si>
  <si>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</si>
  <si>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</si>
  <si>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</si>
  <si>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</si>
  <si>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</si>
  <si>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</si>
  <si>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</si>
  <si>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</si>
  <si>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</si>
  <si>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</si>
  <si>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</si>
  <si>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</si>
  <si>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</si>
  <si>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</si>
  <si>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</si>
  <si>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</si>
  <si>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</si>
  <si>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</si>
  <si>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</si>
  <si>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</si>
  <si>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</si>
  <si>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</si>
  <si>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</si>
  <si>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</si>
  <si>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</si>
  <si>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</si>
  <si>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</si>
  <si>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</si>
  <si>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</si>
  <si>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</si>
  <si>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</si>
  <si>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</si>
  <si>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</si>
  <si>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</si>
  <si>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</si>
  <si>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</si>
  <si>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</si>
  <si>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</si>
  <si>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</si>
  <si>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</si>
  <si>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</si>
  <si>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</si>
  <si>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</si>
  <si>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</si>
  <si>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</si>
  <si>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</si>
  <si>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</si>
  <si>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</si>
  <si>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</si>
  <si>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</si>
  <si>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</si>
  <si>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</si>
  <si>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</si>
  <si>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</si>
  <si>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</si>
  <si>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</si>
  <si>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</si>
  <si>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</si>
  <si>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</si>
  <si>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</si>
  <si>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</si>
  <si>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</si>
  <si>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</si>
  <si>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</si>
  <si>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</si>
  <si>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</si>
  <si>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</si>
  <si>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</si>
  <si>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</si>
  <si>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</si>
  <si>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</si>
  <si>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</si>
  <si>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</si>
  <si>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</si>
  <si>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</si>
  <si>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</si>
  <si>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</si>
  <si>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</si>
  <si>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</si>
  <si>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</si>
  <si>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</si>
  <si>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</si>
  <si>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</si>
  <si>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</si>
  <si>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</si>
  <si>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</si>
  <si>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</si>
  <si>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</si>
  <si>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</si>
  <si>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</si>
  <si>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</si>
  <si>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</si>
  <si>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</si>
  <si>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</si>
  <si>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</si>
  <si>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</si>
  <si>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</si>
  <si>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</si>
  <si>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</si>
  <si>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</si>
  <si>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</si>
  <si>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</si>
  <si>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</si>
  <si>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</si>
  <si>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</si>
  <si>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</si>
  <si>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</si>
  <si>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</si>
  <si>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</si>
  <si>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</si>
  <si>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</si>
  <si>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</si>
  <si>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</si>
  <si>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</si>
  <si>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</si>
  <si>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</si>
  <si>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</si>
  <si>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</si>
  <si>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</si>
  <si>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</si>
  <si>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</si>
  <si>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</si>
  <si>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</si>
  <si>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</si>
  <si>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</si>
  <si>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</si>
  <si>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</si>
  <si>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</si>
  <si>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</si>
  <si>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</si>
  <si>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</si>
  <si>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</si>
  <si>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</si>
  <si>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</si>
  <si>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</si>
  <si>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</si>
  <si>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</si>
  <si>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</si>
  <si>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</si>
  <si>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</si>
  <si>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</si>
  <si>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</si>
  <si>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</si>
  <si>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</si>
  <si>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</si>
  <si>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</si>
  <si>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</si>
  <si>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</si>
  <si>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</si>
  <si>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</si>
  <si>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</si>
  <si>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</si>
  <si>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</si>
  <si>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</si>
  <si>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</si>
  <si>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</si>
  <si>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</si>
  <si>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</si>
  <si>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</si>
  <si>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</si>
  <si>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</si>
  <si>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</si>
  <si>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</si>
  <si>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</si>
  <si>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</si>
  <si>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</si>
  <si>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</si>
  <si>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</si>
  <si>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</si>
  <si>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</si>
  <si>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</si>
  <si>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</si>
  <si>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</si>
  <si>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</si>
  <si>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</si>
  <si>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</si>
  <si>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</si>
  <si>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</si>
  <si>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</si>
  <si>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</si>
  <si>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</si>
  <si>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</si>
  <si>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</si>
  <si>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</si>
  <si>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</si>
  <si>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</si>
  <si>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</si>
  <si>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</si>
  <si>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</si>
  <si>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</si>
  <si>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</si>
  <si>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</si>
  <si>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</si>
  <si>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</si>
  <si>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</si>
  <si>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</si>
  <si>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</si>
  <si>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</si>
  <si>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</si>
  <si>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</si>
  <si>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</si>
  <si>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</si>
  <si>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</si>
  <si>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</si>
  <si>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</si>
  <si>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</si>
  <si>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</si>
  <si>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</si>
  <si>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</si>
  <si>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</si>
  <si>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</si>
  <si>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</si>
  <si>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</si>
  <si>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</si>
  <si>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</si>
  <si>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</si>
  <si>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</si>
  <si>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</si>
  <si>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</si>
  <si>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</si>
  <si>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</si>
  <si>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</si>
  <si>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</si>
  <si>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</si>
  <si>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</si>
  <si>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</si>
  <si>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</si>
  <si>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</si>
  <si>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</si>
  <si>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</si>
  <si>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</si>
  <si>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</si>
  <si>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</si>
  <si>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</si>
  <si>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</si>
  <si>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</si>
  <si>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</si>
  <si>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</si>
  <si>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</si>
  <si>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</si>
  <si>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</si>
  <si>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</si>
  <si>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</si>
  <si>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</si>
  <si>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</si>
  <si>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</si>
  <si>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</si>
  <si>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</si>
  <si>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</si>
  <si>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</si>
  <si>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</si>
  <si>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</si>
  <si>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</si>
  <si>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</si>
  <si>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</si>
  <si>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</si>
  <si>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</si>
  <si>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</si>
  <si>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</si>
  <si>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</si>
  <si>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</si>
  <si>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</si>
  <si>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</si>
  <si>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</si>
  <si>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</si>
  <si>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</si>
  <si>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</si>
  <si>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</si>
  <si>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</si>
  <si>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</si>
  <si>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</si>
  <si>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</si>
  <si>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</si>
  <si>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</si>
  <si>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</si>
  <si>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</si>
  <si>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</si>
  <si>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</si>
  <si>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</si>
  <si>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</si>
  <si>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</si>
  <si>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</si>
  <si>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</si>
  <si>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</si>
  <si>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</si>
  <si>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</si>
  <si>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</si>
  <si>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</si>
  <si>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</si>
  <si>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</si>
  <si>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</si>
  <si>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</si>
  <si>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</si>
  <si>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</si>
  <si>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</si>
  <si>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</si>
  <si>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</si>
  <si>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</si>
  <si>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</si>
  <si>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</si>
  <si>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</si>
  <si>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</si>
  <si>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</si>
  <si>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</si>
  <si>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</si>
  <si>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</si>
  <si>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</si>
  <si>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</si>
  <si>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</si>
  <si>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</si>
  <si>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</si>
  <si>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</si>
  <si>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</si>
  <si>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</si>
  <si>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</si>
  <si>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</si>
  <si>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</si>
  <si>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</si>
  <si>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</si>
  <si>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</si>
  <si>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</si>
  <si>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</si>
  <si>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</si>
  <si>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</si>
  <si>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</si>
  <si>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</si>
  <si>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</si>
  <si>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</si>
  <si>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</si>
  <si>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</si>
  <si>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</si>
  <si>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</si>
  <si>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</si>
  <si>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</si>
  <si>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</si>
  <si>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</si>
  <si>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</si>
  <si>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</si>
  <si>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</si>
  <si>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</si>
  <si>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</si>
  <si>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</si>
  <si>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</si>
  <si>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</si>
  <si>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</si>
  <si>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</si>
  <si>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</si>
  <si>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</si>
  <si>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</si>
  <si>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</si>
  <si>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</si>
  <si>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</si>
  <si>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</si>
  <si>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</si>
  <si>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</si>
  <si>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</si>
  <si>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</si>
  <si>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</si>
  <si>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</si>
  <si>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</si>
  <si>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</si>
  <si>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</si>
  <si>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</si>
  <si>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</si>
  <si>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</si>
  <si>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</si>
  <si>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</si>
  <si>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</si>
  <si>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</si>
  <si>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</si>
  <si>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</si>
  <si>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</si>
  <si>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</si>
  <si>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</si>
  <si>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</si>
  <si>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</si>
  <si>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</si>
  <si>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</si>
  <si>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</si>
  <si>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</si>
  <si>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</si>
  <si>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</si>
  <si>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</si>
  <si>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</si>
  <si>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</si>
  <si>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</si>
  <si>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</si>
  <si>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</si>
  <si>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</si>
  <si>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</si>
  <si>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</si>
  <si>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</si>
  <si>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</si>
  <si>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</si>
  <si>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</si>
  <si>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</si>
  <si>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</si>
  <si>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</si>
  <si>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</si>
  <si>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</si>
  <si>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</si>
  <si>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</si>
  <si>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</si>
  <si>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</si>
  <si>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</si>
  <si>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</si>
  <si>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</si>
  <si>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</si>
  <si>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</si>
  <si>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</si>
  <si>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</si>
  <si>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</si>
  <si>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</si>
  <si>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</si>
  <si>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</si>
  <si>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</si>
  <si>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</si>
  <si>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</si>
  <si>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</si>
  <si>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</si>
  <si>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</si>
  <si>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</si>
  <si>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</si>
  <si>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</si>
  <si>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</si>
  <si>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</si>
  <si>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</si>
  <si>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</si>
  <si>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</si>
  <si>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</si>
  <si>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</si>
  <si>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</si>
  <si>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</si>
  <si>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</si>
  <si>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</si>
  <si>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</si>
  <si>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</si>
  <si>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</si>
  <si>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</si>
  <si>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</si>
  <si>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</si>
  <si>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</si>
  <si>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</si>
  <si>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</si>
  <si>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</si>
  <si>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</si>
  <si>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</si>
  <si>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</si>
  <si>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</si>
  <si>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</si>
  <si>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</si>
  <si>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</si>
  <si>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</si>
  <si>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</si>
  <si>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</si>
  <si>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</si>
  <si>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</si>
  <si>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</si>
  <si>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</si>
  <si>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</si>
  <si>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</si>
  <si>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</si>
  <si>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</si>
  <si>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</si>
  <si>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</si>
  <si>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</si>
  <si>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</si>
  <si>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</si>
  <si>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</si>
  <si>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</si>
  <si>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</si>
  <si>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</si>
  <si>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</si>
  <si>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</si>
  <si>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</si>
  <si>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</si>
  <si>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</si>
  <si>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</si>
  <si>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</si>
  <si>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</si>
  <si>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</si>
  <si>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</si>
  <si>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</si>
  <si>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</si>
  <si>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</si>
  <si>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</si>
  <si>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</si>
  <si>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</si>
  <si>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</si>
  <si>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</si>
  <si>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</si>
  <si>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</si>
  <si>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</si>
  <si>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</si>
  <si>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</si>
  <si>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</si>
  <si>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</si>
  <si>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</si>
  <si>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</si>
  <si>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</si>
  <si>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</si>
  <si>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</si>
  <si>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</si>
  <si>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</si>
  <si>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</si>
  <si>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</si>
  <si>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</si>
  <si>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</si>
  <si>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</si>
  <si>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</si>
  <si>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</si>
  <si>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</si>
  <si>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</si>
  <si>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</si>
  <si>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</si>
  <si>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</si>
  <si>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</si>
  <si>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</si>
  <si>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</si>
  <si>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</si>
  <si>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</si>
  <si>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</si>
  <si>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</si>
  <si>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</si>
  <si>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</si>
  <si>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</si>
  <si>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</si>
  <si>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</si>
  <si>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</si>
  <si>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</si>
  <si>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</si>
  <si>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</si>
  <si>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</si>
  <si>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</si>
  <si>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</si>
  <si>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</si>
  <si>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</si>
  <si>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</si>
  <si>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</si>
  <si>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</si>
  <si>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</si>
  <si>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</si>
  <si>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</si>
  <si>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</si>
  <si>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</si>
  <si>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</si>
  <si>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</si>
  <si>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</si>
  <si>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</si>
  <si>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</si>
  <si>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</si>
  <si>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</si>
  <si>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</si>
  <si>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</si>
  <si>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</si>
  <si>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</si>
  <si>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</si>
  <si>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</si>
  <si>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</si>
  <si>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</si>
  <si>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</si>
  <si>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</si>
  <si>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</si>
  <si>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</si>
  <si>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</si>
  <si>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</si>
  <si>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</si>
  <si>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</si>
  <si>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</si>
  <si>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</si>
  <si>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</si>
  <si>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</si>
  <si>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</si>
  <si>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</si>
  <si>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</si>
  <si>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</si>
  <si>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</si>
  <si>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</si>
  <si>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</si>
  <si>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</si>
  <si>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</si>
  <si>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</si>
  <si>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</si>
  <si>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</si>
  <si>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</si>
  <si>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</si>
  <si>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</si>
  <si>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</si>
  <si>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</si>
  <si>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</si>
  <si>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</si>
  <si>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</si>
  <si>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</si>
  <si>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</si>
  <si>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</si>
  <si>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</si>
  <si>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</si>
  <si>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</si>
  <si>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</si>
  <si>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</si>
  <si>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</si>
  <si>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</si>
  <si>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</si>
  <si>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</si>
  <si>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</si>
  <si>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</si>
  <si>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</si>
  <si>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</si>
  <si>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</si>
  <si>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</si>
  <si>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</si>
  <si>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</si>
  <si>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</si>
  <si>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</si>
  <si>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</si>
  <si>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</si>
  <si>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</si>
  <si>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</si>
  <si>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</si>
  <si>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</si>
  <si>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</si>
  <si>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</si>
  <si>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</si>
  <si>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</si>
  <si>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</si>
  <si>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</si>
  <si>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</si>
  <si>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</si>
  <si>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</si>
  <si>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</si>
  <si>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</si>
  <si>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</si>
  <si>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</si>
  <si>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</si>
  <si>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</si>
  <si>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</si>
  <si>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</si>
  <si>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</si>
  <si>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</si>
  <si>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</si>
  <si>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</si>
  <si>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</si>
  <si>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</si>
  <si>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</si>
  <si>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</si>
  <si>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</si>
  <si>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</si>
  <si>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</si>
  <si>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</si>
  <si>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</si>
  <si>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</si>
  <si>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</si>
  <si>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</si>
  <si>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</si>
  <si>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</si>
  <si>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</si>
  <si>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</si>
  <si>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</si>
  <si>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</si>
  <si>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</si>
  <si>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</si>
  <si>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</si>
  <si>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</si>
  <si>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</si>
  <si>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</si>
  <si>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</si>
  <si>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</si>
  <si>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</si>
  <si>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</si>
  <si>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</si>
  <si>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</si>
  <si>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</si>
  <si>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</si>
  <si>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</si>
  <si>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</si>
  <si>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</si>
  <si>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</si>
  <si>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</si>
  <si>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</si>
  <si>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</si>
  <si>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</si>
  <si>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</si>
  <si>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</si>
  <si>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</si>
  <si>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</si>
  <si>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</si>
  <si>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</si>
  <si>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</si>
  <si>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</si>
  <si>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</si>
  <si>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</si>
  <si>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</si>
  <si>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</si>
  <si>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</si>
  <si>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</si>
  <si>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</si>
  <si>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</si>
  <si>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</si>
  <si>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</si>
  <si>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</si>
  <si>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</si>
  <si>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</si>
  <si>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</si>
  <si>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</si>
  <si>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</si>
  <si>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</si>
  <si>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</si>
  <si>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</si>
  <si>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</si>
  <si>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</si>
  <si>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</si>
  <si>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</si>
  <si>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</si>
  <si>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</si>
  <si>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</si>
  <si>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</si>
  <si>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</si>
  <si>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</si>
  <si>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</si>
  <si>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</si>
  <si>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</si>
  <si>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</si>
  <si>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</si>
  <si>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</si>
  <si>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</si>
  <si>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</si>
  <si>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</si>
  <si>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</si>
  <si>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</si>
  <si>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</si>
  <si>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</si>
  <si>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</si>
  <si>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</si>
  <si>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</si>
  <si>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</si>
  <si>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</si>
  <si>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</si>
  <si>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</si>
  <si>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</si>
  <si>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</si>
  <si>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</si>
  <si>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</si>
  <si>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</si>
  <si>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</si>
  <si>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</si>
  <si>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</si>
  <si>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</si>
  <si>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</si>
  <si>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</si>
  <si>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</si>
  <si>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</si>
  <si>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</si>
  <si>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</si>
  <si>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</si>
  <si>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</si>
  <si>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</si>
  <si>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</si>
  <si>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</si>
  <si>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</si>
  <si>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</si>
  <si>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</si>
  <si>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</si>
  <si>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</si>
  <si>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</si>
  <si>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</si>
  <si>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</si>
  <si>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</si>
  <si>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</si>
  <si>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</si>
  <si>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</si>
  <si>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</si>
  <si>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</si>
  <si>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</si>
  <si>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</si>
  <si>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</si>
  <si>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</si>
  <si>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</si>
  <si>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</si>
  <si>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</si>
  <si>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</si>
  <si>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</si>
  <si>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</si>
  <si>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</si>
  <si>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</si>
  <si>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</si>
  <si>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</si>
  <si>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</si>
  <si>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</si>
  <si>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</si>
  <si>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</si>
  <si>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</si>
  <si>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</si>
  <si>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</si>
  <si>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</si>
  <si>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</si>
  <si>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</si>
  <si>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</si>
  <si>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</si>
  <si>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</si>
  <si>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</si>
  <si>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</si>
  <si>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</si>
  <si>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</si>
  <si>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</si>
  <si>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</si>
  <si>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</si>
  <si>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</si>
  <si>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</si>
  <si>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</si>
  <si>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</si>
  <si>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</si>
  <si>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</si>
  <si>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</si>
  <si>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</si>
  <si>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</si>
  <si>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</si>
  <si>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</si>
  <si>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</si>
  <si>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</si>
  <si>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</si>
  <si>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</si>
  <si>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</si>
  <si>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</si>
  <si>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</si>
  <si>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</si>
  <si>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</si>
  <si>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</si>
  <si>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</si>
  <si>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</si>
  <si>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</si>
  <si>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</si>
  <si>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</si>
  <si>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</si>
  <si>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</si>
  <si>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</si>
  <si>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</si>
  <si>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</si>
  <si>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</si>
  <si>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</si>
  <si>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</si>
  <si>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</si>
  <si>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</si>
  <si>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</si>
  <si>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</si>
  <si>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</si>
  <si>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</si>
  <si>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</si>
  <si>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</si>
  <si>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</si>
  <si>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</si>
  <si>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</si>
  <si>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</si>
  <si>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</si>
  <si>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</si>
  <si>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</si>
  <si>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</si>
  <si>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</si>
  <si>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</si>
  <si>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</si>
  <si>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</si>
  <si>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</si>
  <si>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</si>
  <si>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</si>
  <si>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</si>
  <si>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</si>
  <si>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</si>
  <si>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</si>
  <si>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</si>
  <si>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</si>
  <si>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</si>
  <si>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</si>
  <si>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</si>
  <si>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</si>
  <si>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</si>
  <si>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</si>
  <si>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</si>
  <si>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</si>
  <si>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</si>
  <si>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</si>
  <si>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</si>
  <si>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</si>
  <si>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</si>
  <si>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</si>
  <si>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</si>
  <si>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</si>
  <si>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</si>
  <si>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</si>
  <si>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</si>
  <si>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</si>
  <si>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</si>
  <si>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</si>
  <si>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</si>
  <si>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</si>
  <si>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</si>
  <si>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</si>
  <si>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</si>
  <si>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</si>
  <si>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</si>
  <si>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</si>
  <si>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</si>
  <si>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</si>
  <si>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</si>
  <si>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</si>
  <si>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</si>
  <si>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</si>
  <si>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</si>
  <si>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</si>
  <si>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</si>
  <si>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</si>
  <si>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</si>
  <si>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</si>
  <si>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</si>
  <si>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</si>
  <si>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</si>
  <si>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</si>
  <si>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</si>
  <si>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</si>
  <si>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</si>
  <si>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</si>
  <si>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</si>
  <si>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</si>
  <si>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</si>
  <si>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</si>
  <si>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</si>
  <si>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</si>
  <si>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</si>
  <si>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</si>
  <si>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</si>
  <si>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</si>
  <si>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</si>
  <si>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</si>
  <si>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</si>
  <si>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</si>
  <si>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</si>
  <si>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</si>
  <si>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</si>
  <si>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</si>
  <si>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</si>
  <si>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</si>
  <si>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</si>
  <si>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</si>
  <si>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</si>
  <si>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</si>
  <si>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</si>
  <si>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</si>
  <si>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</si>
  <si>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</si>
  <si>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</si>
  <si>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</si>
  <si>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</si>
  <si>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</si>
  <si>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</si>
  <si>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</si>
  <si>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</si>
  <si>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</si>
  <si>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</si>
  <si>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</si>
  <si>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</si>
  <si>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</si>
  <si>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</si>
  <si>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</si>
  <si>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</si>
  <si>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</si>
  <si>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</si>
  <si>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</si>
  <si>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</si>
  <si>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</si>
  <si>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</si>
  <si>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</si>
  <si>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</si>
  <si>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</si>
  <si>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</si>
  <si>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</si>
  <si>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</si>
  <si>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</si>
  <si>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</si>
  <si>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</si>
  <si>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</si>
  <si>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</si>
  <si>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</si>
  <si>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</si>
  <si>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</si>
  <si>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</si>
  <si>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</si>
  <si>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</si>
  <si>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</si>
  <si>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</si>
  <si>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</si>
  <si>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</si>
  <si>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</si>
  <si>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</si>
  <si>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</si>
  <si>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</si>
  <si>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</si>
  <si>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</si>
  <si>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</si>
  <si>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</si>
  <si>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</si>
  <si>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</si>
  <si>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</si>
  <si>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</si>
  <si>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</si>
  <si>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</si>
  <si>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</si>
  <si>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</si>
  <si>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</si>
  <si>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</si>
  <si>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</si>
  <si>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</si>
  <si>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</si>
  <si>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</si>
  <si>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</si>
  <si>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</si>
  <si>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</si>
  <si>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</si>
  <si>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</si>
  <si>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</si>
  <si>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</si>
  <si>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</si>
  <si>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</si>
  <si>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</si>
  <si>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</si>
  <si>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</si>
  <si>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</si>
  <si>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</si>
  <si>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</si>
  <si>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</si>
  <si>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</si>
  <si>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</si>
  <si>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</si>
  <si>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</si>
  <si>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</si>
  <si>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</si>
  <si>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</si>
  <si>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</si>
  <si>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</si>
  <si>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</si>
  <si>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Leadership Team</t>
  </si>
  <si>
    <t xml:space="preserve">Estimate the number of members in Leadership Team </t>
  </si>
  <si>
    <t>Grant Activities</t>
  </si>
  <si>
    <t>Educator Preparation Partner</t>
  </si>
  <si>
    <t>Do you have a Preparation Partner?</t>
  </si>
  <si>
    <t>One Time Purchases</t>
  </si>
  <si>
    <t>What do you estimate the cost would be?</t>
  </si>
  <si>
    <t>Do intend to apply for indirect costs? (Yes or No)</t>
  </si>
  <si>
    <t>If so, what is your rate? (In percent, so 1.5% = 1.5)</t>
  </si>
  <si>
    <t>Budget Estimate (Enter into Part 1)</t>
  </si>
  <si>
    <t xml:space="preserve">How many days of professional development would you estimate you would dedicate to grant goals prior to June 30th, 2023. If you anticipate more than 10 days, select 10. </t>
  </si>
  <si>
    <t xml:space="preserve">How many schools would participate in grant activites? </t>
  </si>
  <si>
    <t>HQIM Implementation Grant</t>
  </si>
  <si>
    <t>Do you anticipate any targeted purchase? (Such as books for staffs) please select:</t>
  </si>
  <si>
    <t>What is your stipend hourly rate for educators in your district (in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</si>
</sst>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3">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0" fillId="18" borderId="12" xfId="0" applyFill="1" applyBorder="1"/>
    <xf numFmtId="0" fontId="0" fillId="0" borderId="0" xfId="0" applyAlignment="1">
      <alignment wrapText="1"/>
    </xf>
    <xf numFmtId="42" fontId="0" fillId="22" borderId="0" xfId="0" applyNumberFormat="1" applyFill="1"/>
    <xf numFmtId="0" fontId="3" fillId="18" borderId="18" xfId="0" applyFont="1" applyFill="1" applyBorder="1" applyAlignment="1" applyProtection="1">
      <protection locked="0"/>
    </xf>
    <xf numFmtId="165" fontId="3" fillId="12" borderId="12" xfId="0" applyNumberFormat="1" applyFont="1" applyFill="1" applyBorder="1" applyAlignment="1" applyProtection="1">
      <alignment horizontal="right" vertical="center"/>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4243-6276-42A9-87FD-8F1BF042AA68}">
  <dimension ref="A1:B23"/>
  <sheetViews>
    <sheetView zoomScaleNormal="100" workbookViewId="0"/>
  </sheetViews>
  <sheetFormatPr defaultRowHeight="21.6" customHeight="1" x14ac:dyDescent="0.25"/>
  <cols>
    <col min="1" max="1" width="60.140625" customWidth="1"/>
    <col min="2" max="2" width="25.140625" customWidth="1"/>
  </cols>
  <sheetData>
    <row r="1" spans="1:2" s="296" customFormat="1" ht="21.6" customHeight="1" x14ac:dyDescent="0.25"/>
    <row r="2" spans="1:2" ht="21.6" customHeight="1" x14ac:dyDescent="0.25">
      <c r="A2" s="81" t="s">
        <v>6510</v>
      </c>
      <c r="B2" s="517"/>
    </row>
    <row r="3" spans="1:2" ht="21.6" customHeight="1" x14ac:dyDescent="0.25">
      <c r="A3" s="296" t="s">
        <v>6603</v>
      </c>
      <c r="B3" s="517"/>
    </row>
    <row r="4" spans="1:2" ht="21.6" customHeight="1" x14ac:dyDescent="0.25">
      <c r="A4" s="296"/>
      <c r="B4" s="296"/>
    </row>
    <row r="5" spans="1:2" ht="21.6" customHeight="1" x14ac:dyDescent="0.25">
      <c r="A5" s="81" t="s">
        <v>6592</v>
      </c>
      <c r="B5" s="296"/>
    </row>
    <row r="6" spans="1:2" ht="21.6" customHeight="1" x14ac:dyDescent="0.25">
      <c r="A6" s="296" t="s">
        <v>6593</v>
      </c>
      <c r="B6" s="517"/>
    </row>
    <row r="7" spans="1:2" ht="27.95" customHeight="1" x14ac:dyDescent="0.25">
      <c r="A7" s="518" t="s">
        <v>6606</v>
      </c>
      <c r="B7" s="517"/>
    </row>
    <row r="8" spans="1:2" ht="21.6" customHeight="1" x14ac:dyDescent="0.25">
      <c r="A8" s="296"/>
      <c r="B8" s="296"/>
    </row>
    <row r="9" spans="1:2" ht="21.6" customHeight="1" x14ac:dyDescent="0.25">
      <c r="A9" s="81" t="s">
        <v>6594</v>
      </c>
      <c r="B9" s="296"/>
    </row>
    <row r="10" spans="1:2" ht="47.45" customHeight="1" x14ac:dyDescent="0.25">
      <c r="A10" s="518" t="s">
        <v>6602</v>
      </c>
      <c r="B10" s="517"/>
    </row>
    <row r="11" spans="1:2" ht="21.6" customHeight="1" x14ac:dyDescent="0.25">
      <c r="A11" s="296"/>
      <c r="B11" s="296"/>
    </row>
    <row r="12" spans="1:2" ht="21.6" customHeight="1" x14ac:dyDescent="0.25">
      <c r="A12" s="81" t="s">
        <v>6595</v>
      </c>
      <c r="B12" s="296"/>
    </row>
    <row r="13" spans="1:2" ht="21.6" customHeight="1" x14ac:dyDescent="0.25">
      <c r="A13" s="518" t="s">
        <v>6596</v>
      </c>
      <c r="B13" s="517"/>
    </row>
    <row r="14" spans="1:2" ht="21.6" customHeight="1" x14ac:dyDescent="0.25">
      <c r="A14" s="296"/>
      <c r="B14" s="296"/>
    </row>
    <row r="15" spans="1:2" ht="21.6" customHeight="1" x14ac:dyDescent="0.25">
      <c r="A15" s="81" t="s">
        <v>6597</v>
      </c>
      <c r="B15" s="296"/>
    </row>
    <row r="16" spans="1:2" ht="30" customHeight="1" x14ac:dyDescent="0.25">
      <c r="A16" s="518" t="s">
        <v>6605</v>
      </c>
      <c r="B16" s="520"/>
    </row>
    <row r="17" spans="1:2" ht="21.6" customHeight="1" x14ac:dyDescent="0.25">
      <c r="A17" s="296" t="s">
        <v>6598</v>
      </c>
      <c r="B17" s="517"/>
    </row>
    <row r="18" spans="1:2" ht="21.6" customHeight="1" x14ac:dyDescent="0.25">
      <c r="A18" s="296"/>
      <c r="B18" s="296"/>
    </row>
    <row r="19" spans="1:2" ht="21.6" customHeight="1" x14ac:dyDescent="0.25">
      <c r="A19" s="81" t="s">
        <v>112</v>
      </c>
      <c r="B19" s="296"/>
    </row>
    <row r="20" spans="1:2" ht="21.6" customHeight="1" x14ac:dyDescent="0.25">
      <c r="A20" s="296" t="s">
        <v>6599</v>
      </c>
      <c r="B20" s="517" t="s">
        <v>775</v>
      </c>
    </row>
    <row r="21" spans="1:2" ht="21.6" customHeight="1" x14ac:dyDescent="0.25">
      <c r="A21" s="296" t="s">
        <v>6600</v>
      </c>
      <c r="B21" s="517"/>
    </row>
    <row r="22" spans="1:2" ht="21.6" customHeight="1" x14ac:dyDescent="0.25">
      <c r="A22" s="296"/>
      <c r="B22" s="296"/>
    </row>
    <row r="23" spans="1:2" ht="21.6" customHeight="1" x14ac:dyDescent="0.25">
      <c r="A23" s="81" t="s">
        <v>6601</v>
      </c>
      <c r="B23" s="519">
        <f>valTITot</f>
        <v>0</v>
      </c>
    </row>
  </sheetData>
  <conditionalFormatting sqref="B16">
    <cfRule type="expression" dxfId="264" priority="718" stopIfTrue="1">
      <formula>AND(#REF!="",$J16&gt;0)</formula>
    </cfRule>
  </conditionalFormatting>
  <dataValidations count="2">
    <dataValidation type="list" allowBlank="1" showInputMessage="1" showErrorMessage="1" sqref="B13 B20" xr:uid="{7DE190EB-D59B-46A6-86FA-C0A8E91CF6B1}">
      <formula1>"Yes, No"</formula1>
    </dataValidation>
    <dataValidation type="list" allowBlank="1" showInputMessage="1" showErrorMessage="1" sqref="B16" xr:uid="{9A1D1169-51D9-4714-8109-5A8275FF16E8}">
      <formula1>lstLn7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8"/>
      <c r="T1" s="548"/>
      <c r="U1" s="548"/>
      <c r="V1" s="548"/>
      <c r="W1" s="548"/>
      <c r="X1" s="548"/>
      <c r="Y1" s="9"/>
    </row>
    <row r="2" spans="1:27" ht="8.25" customHeight="1" x14ac:dyDescent="0.25">
      <c r="A2" s="10"/>
      <c r="B2" s="10"/>
      <c r="C2" s="551"/>
      <c r="D2" s="551"/>
      <c r="E2" s="551"/>
      <c r="F2" s="551"/>
      <c r="G2" s="551"/>
      <c r="H2" s="551"/>
      <c r="I2" s="551"/>
      <c r="J2" s="551"/>
      <c r="K2" s="551"/>
      <c r="L2" s="551"/>
      <c r="M2" s="551"/>
      <c r="N2" s="551"/>
      <c r="O2" s="551"/>
      <c r="P2" s="551"/>
      <c r="Q2" s="551"/>
      <c r="R2" s="551"/>
      <c r="S2" s="551"/>
      <c r="T2" s="13"/>
      <c r="U2" s="13"/>
      <c r="V2" s="13"/>
      <c r="W2" s="13"/>
      <c r="X2" s="14"/>
      <c r="Y2" s="11"/>
    </row>
    <row r="3" spans="1:27" ht="26.25" customHeight="1" x14ac:dyDescent="0.25">
      <c r="A3" s="10"/>
      <c r="B3" s="566" t="s">
        <v>0</v>
      </c>
      <c r="C3" s="567"/>
      <c r="D3" s="567"/>
      <c r="E3" s="568"/>
      <c r="F3" s="563">
        <f>Worksheet!B2</f>
        <v>0</v>
      </c>
      <c r="G3" s="563"/>
      <c r="H3" s="392"/>
      <c r="I3" s="397" t="s">
        <v>1</v>
      </c>
      <c r="J3" s="396"/>
      <c r="K3" s="563"/>
      <c r="L3" s="563"/>
      <c r="M3" s="563"/>
      <c r="N3" s="563"/>
      <c r="O3" s="563"/>
      <c r="P3" s="563"/>
      <c r="R3" s="556"/>
      <c r="S3" s="557"/>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6" t="s">
        <v>2</v>
      </c>
      <c r="C5" s="567"/>
      <c r="D5" s="567"/>
      <c r="E5" s="568"/>
      <c r="F5" s="393">
        <v>2023</v>
      </c>
      <c r="G5" s="41"/>
      <c r="H5" s="41"/>
      <c r="I5" s="397" t="s">
        <v>3</v>
      </c>
      <c r="J5" s="15"/>
      <c r="K5" s="565">
        <v>185</v>
      </c>
      <c r="L5" s="565"/>
      <c r="M5" s="565"/>
      <c r="N5" s="565"/>
      <c r="O5" s="565"/>
      <c r="P5" s="565"/>
      <c r="R5" s="552"/>
      <c r="S5" s="553"/>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6"/>
      <c r="C7" s="568"/>
      <c r="D7" s="568"/>
      <c r="E7" s="568"/>
      <c r="F7" s="12"/>
      <c r="G7" s="12"/>
      <c r="H7" s="12"/>
      <c r="I7" s="397" t="s">
        <v>4</v>
      </c>
      <c r="J7" s="396"/>
      <c r="K7" s="563" t="s">
        <v>6604</v>
      </c>
      <c r="L7" s="563"/>
      <c r="M7" s="563"/>
      <c r="N7" s="563"/>
      <c r="O7" s="563"/>
      <c r="P7" s="563"/>
      <c r="Q7" s="564"/>
      <c r="R7" s="564"/>
      <c r="S7" s="564"/>
      <c r="T7" s="564"/>
      <c r="U7" s="564"/>
      <c r="V7" s="564"/>
      <c r="W7" s="564"/>
      <c r="X7" s="564"/>
      <c r="Y7" s="564"/>
      <c r="Z7" s="564"/>
      <c r="AA7" s="564"/>
    </row>
    <row r="8" spans="1:27" ht="12" customHeight="1" thickBot="1" x14ac:dyDescent="0.3">
      <c r="A8" s="10"/>
      <c r="B8" s="397"/>
      <c r="C8" s="398"/>
      <c r="D8" s="398"/>
      <c r="E8" s="399"/>
      <c r="F8" s="12"/>
      <c r="G8" s="12"/>
      <c r="H8" s="12"/>
      <c r="I8" s="397"/>
      <c r="J8" s="396"/>
      <c r="K8" s="397"/>
      <c r="L8" s="397"/>
      <c r="M8" s="397"/>
      <c r="N8" s="397"/>
      <c r="O8" s="397"/>
      <c r="P8" s="397"/>
      <c r="R8" s="554"/>
      <c r="S8" s="555"/>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2"/>
      <c r="S9" s="562"/>
      <c r="T9" s="562"/>
      <c r="U9" s="562"/>
      <c r="V9" s="562"/>
      <c r="W9" s="562"/>
      <c r="X9" s="372"/>
      <c r="Y9" s="373"/>
      <c r="Z9" s="373"/>
      <c r="AA9" s="581"/>
    </row>
    <row r="10" spans="1:27" ht="11.1" customHeight="1" x14ac:dyDescent="0.25">
      <c r="A10" s="16"/>
      <c r="B10" s="374"/>
      <c r="C10" s="569" t="s">
        <v>5</v>
      </c>
      <c r="D10" s="570"/>
      <c r="E10" s="570"/>
      <c r="F10" s="570"/>
      <c r="G10" s="570"/>
      <c r="H10" s="570"/>
      <c r="I10" s="570"/>
      <c r="J10" s="570"/>
      <c r="K10" s="571"/>
      <c r="L10" s="167"/>
      <c r="M10" s="167"/>
      <c r="N10" s="167"/>
      <c r="O10" s="167"/>
      <c r="P10" s="560" t="s">
        <v>6</v>
      </c>
      <c r="Q10" s="325"/>
      <c r="R10" s="13"/>
      <c r="S10" s="13"/>
      <c r="T10" s="13"/>
      <c r="U10" s="13"/>
      <c r="V10" s="558"/>
      <c r="W10" s="168"/>
      <c r="X10" s="1"/>
      <c r="Y10" s="1"/>
      <c r="Z10" s="1"/>
      <c r="AA10" s="582"/>
    </row>
    <row r="11" spans="1:27" ht="16.5" thickBot="1" x14ac:dyDescent="0.3">
      <c r="A11" s="16"/>
      <c r="B11" s="374"/>
      <c r="C11" s="572"/>
      <c r="D11" s="573"/>
      <c r="E11" s="573"/>
      <c r="F11" s="573"/>
      <c r="G11" s="573"/>
      <c r="H11" s="573"/>
      <c r="I11" s="573"/>
      <c r="J11" s="573"/>
      <c r="K11" s="574"/>
      <c r="L11" s="69"/>
      <c r="M11" s="69"/>
      <c r="N11" s="69"/>
      <c r="O11" s="169"/>
      <c r="P11" s="561"/>
      <c r="Q11" s="326"/>
      <c r="R11" s="13"/>
      <c r="S11" s="13"/>
      <c r="T11" s="13"/>
      <c r="U11" s="13"/>
      <c r="V11" s="559"/>
      <c r="W11" s="168"/>
      <c r="X11" s="1"/>
      <c r="Y11" s="1"/>
      <c r="Z11" s="1"/>
      <c r="AA11" s="582"/>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3"/>
    </row>
    <row r="13" spans="1:27" ht="30" customHeight="1" x14ac:dyDescent="0.25">
      <c r="A13" s="17"/>
      <c r="B13" s="375"/>
      <c r="C13" s="328">
        <v>1</v>
      </c>
      <c r="D13" s="549" t="s">
        <v>7</v>
      </c>
      <c r="E13" s="549"/>
      <c r="F13" s="549"/>
      <c r="G13" s="550"/>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7"/>
      <c r="E14" s="538"/>
      <c r="F14" s="538"/>
      <c r="G14" s="540"/>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7"/>
      <c r="E15" s="538"/>
      <c r="F15" s="538"/>
      <c r="G15" s="540"/>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7"/>
      <c r="E16" s="538"/>
      <c r="F16" s="538"/>
      <c r="G16" s="540"/>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2" t="s">
        <v>14</v>
      </c>
      <c r="D18" s="523"/>
      <c r="E18" s="523"/>
      <c r="F18" s="523"/>
      <c r="G18" s="523"/>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32"/>
      <c r="E20" s="533"/>
      <c r="F20" s="533"/>
      <c r="G20" s="534"/>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32"/>
      <c r="E21" s="533"/>
      <c r="F21" s="533"/>
      <c r="G21" s="534"/>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32"/>
      <c r="E22" s="533"/>
      <c r="F22" s="533"/>
      <c r="G22" s="534"/>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32"/>
      <c r="E23" s="533"/>
      <c r="F23" s="533"/>
      <c r="G23" s="534"/>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2"/>
      <c r="E24" s="533"/>
      <c r="F24" s="533"/>
      <c r="G24" s="534"/>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2"/>
      <c r="E25" s="533"/>
      <c r="F25" s="533"/>
      <c r="G25" s="534"/>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2" t="s">
        <v>14</v>
      </c>
      <c r="D27" s="523"/>
      <c r="E27" s="523"/>
      <c r="F27" s="523"/>
      <c r="G27" s="523"/>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5" t="s">
        <v>16</v>
      </c>
      <c r="E28" s="575"/>
      <c r="F28" s="575"/>
      <c r="G28" s="575"/>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32"/>
      <c r="E29" s="533"/>
      <c r="F29" s="533"/>
      <c r="G29" s="534"/>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32"/>
      <c r="E30" s="533"/>
      <c r="F30" s="533"/>
      <c r="G30" s="534"/>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91"/>
      <c r="E31" s="591"/>
      <c r="F31" s="591"/>
      <c r="G31" s="591"/>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5"/>
      <c r="E32" s="546"/>
      <c r="F32" s="546"/>
      <c r="G32" s="546"/>
      <c r="H32" s="546"/>
      <c r="I32" s="546"/>
      <c r="J32" s="546"/>
      <c r="K32" s="547"/>
      <c r="L32" s="68"/>
      <c r="M32" s="68"/>
      <c r="N32" s="6"/>
      <c r="O32" s="179"/>
      <c r="P32" s="297"/>
      <c r="Q32" s="333"/>
      <c r="R32" s="77"/>
      <c r="S32" s="14"/>
      <c r="T32" s="19"/>
      <c r="U32" s="19"/>
      <c r="V32" s="19"/>
      <c r="W32" s="177"/>
      <c r="X32" s="1"/>
      <c r="Y32" s="1"/>
      <c r="Z32" s="1"/>
      <c r="AA32" s="454"/>
    </row>
    <row r="33" spans="1:27" ht="12.75" customHeight="1" x14ac:dyDescent="0.25">
      <c r="A33" s="23"/>
      <c r="B33" s="380"/>
      <c r="C33" s="587" t="s">
        <v>14</v>
      </c>
      <c r="D33" s="588"/>
      <c r="E33" s="588"/>
      <c r="F33" s="588"/>
      <c r="G33" s="588"/>
      <c r="H33" s="589"/>
      <c r="I33" s="589"/>
      <c r="J33" s="589"/>
      <c r="K33" s="590"/>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44" t="s">
        <v>17</v>
      </c>
      <c r="E34" s="544"/>
      <c r="F34" s="544"/>
      <c r="G34" s="544"/>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2" t="s">
        <v>690</v>
      </c>
      <c r="E35" s="533"/>
      <c r="F35" s="533"/>
      <c r="G35" s="534"/>
      <c r="H35" s="300">
        <f>Worksheet!B6</f>
        <v>0</v>
      </c>
      <c r="I35" s="304">
        <f>2000</f>
        <v>2000</v>
      </c>
      <c r="J35" s="301" t="s">
        <v>652</v>
      </c>
      <c r="K35" s="18"/>
      <c r="L35" s="68" t="b">
        <v>0</v>
      </c>
      <c r="M35" s="6">
        <f>IF(L35,H35,0)</f>
        <v>0</v>
      </c>
      <c r="N35" s="6">
        <f>IF(L35,P35,0)</f>
        <v>0</v>
      </c>
      <c r="O35" s="167"/>
      <c r="P35" s="302">
        <f>H35*I35</f>
        <v>0</v>
      </c>
      <c r="Q35" s="333"/>
      <c r="R35" s="77"/>
      <c r="S35" s="14"/>
      <c r="T35" s="19"/>
      <c r="U35" s="19"/>
      <c r="V35" s="19"/>
      <c r="W35" s="177"/>
      <c r="X35" s="1"/>
      <c r="Y35" s="1"/>
      <c r="Z35" s="1"/>
      <c r="AA35" s="378"/>
    </row>
    <row r="36" spans="1:27" ht="12.6" customHeight="1" x14ac:dyDescent="0.25">
      <c r="A36" s="3"/>
      <c r="B36" s="377"/>
      <c r="C36" s="309"/>
      <c r="D36" s="532" t="s">
        <v>97</v>
      </c>
      <c r="E36" s="533"/>
      <c r="F36" s="533"/>
      <c r="G36" s="534"/>
      <c r="H36" s="300">
        <f>Worksheet!B3</f>
        <v>0</v>
      </c>
      <c r="I36" s="304">
        <f>1000</f>
        <v>1000</v>
      </c>
      <c r="J36" s="301" t="s">
        <v>652</v>
      </c>
      <c r="K36" s="18"/>
      <c r="L36" s="68" t="b">
        <v>0</v>
      </c>
      <c r="M36" s="6">
        <f>IF(L36,H36,0)</f>
        <v>0</v>
      </c>
      <c r="N36" s="6">
        <f>IF(L36,P36,0)</f>
        <v>0</v>
      </c>
      <c r="O36" s="167"/>
      <c r="P36" s="302">
        <f>H36*I36</f>
        <v>0</v>
      </c>
      <c r="Q36" s="333"/>
      <c r="R36" s="77"/>
      <c r="S36" s="14"/>
      <c r="T36" s="19"/>
      <c r="U36" s="19"/>
      <c r="V36" s="19"/>
      <c r="W36" s="177"/>
      <c r="X36" s="1"/>
      <c r="Y36" s="1"/>
      <c r="Z36" s="1"/>
      <c r="AA36" s="378"/>
    </row>
    <row r="37" spans="1:27" ht="12.6" customHeight="1" x14ac:dyDescent="0.25">
      <c r="A37" s="3"/>
      <c r="B37" s="377"/>
      <c r="C37" s="309"/>
      <c r="D37" s="532" t="s">
        <v>691</v>
      </c>
      <c r="E37" s="533"/>
      <c r="F37" s="533"/>
      <c r="G37" s="534"/>
      <c r="H37" s="300">
        <f>Worksheet!B3*10</f>
        <v>0</v>
      </c>
      <c r="I37" s="304">
        <f>1000</f>
        <v>1000</v>
      </c>
      <c r="J37" s="301" t="s">
        <v>652</v>
      </c>
      <c r="K37" s="18"/>
      <c r="L37" s="68" t="b">
        <v>0</v>
      </c>
      <c r="M37" s="6">
        <f>IF(L37,H37,0)</f>
        <v>0</v>
      </c>
      <c r="N37" s="6">
        <f>IF(L37,P37,0)</f>
        <v>0</v>
      </c>
      <c r="O37" s="167"/>
      <c r="P37" s="302">
        <f>H37*I37</f>
        <v>0</v>
      </c>
      <c r="Q37" s="333"/>
      <c r="R37" s="77"/>
      <c r="S37" s="14"/>
      <c r="T37" s="19"/>
      <c r="U37" s="19"/>
      <c r="V37" s="19"/>
      <c r="W37" s="177"/>
      <c r="X37" s="1"/>
      <c r="Y37" s="1"/>
      <c r="Z37" s="1"/>
      <c r="AA37" s="378"/>
    </row>
    <row r="38" spans="1:27" ht="12.6" customHeight="1" x14ac:dyDescent="0.25">
      <c r="A38" s="3"/>
      <c r="B38" s="377"/>
      <c r="C38" s="309"/>
      <c r="D38" s="532" t="s">
        <v>673</v>
      </c>
      <c r="E38" s="533"/>
      <c r="F38" s="533"/>
      <c r="G38" s="534"/>
      <c r="H38" s="300">
        <f>IF(Worksheet!B13="Yes",1,0)</f>
        <v>0</v>
      </c>
      <c r="I38" s="304">
        <f>IF(Worksheet!B13="Yes",25000,0)</f>
        <v>0</v>
      </c>
      <c r="J38" s="301" t="s">
        <v>652</v>
      </c>
      <c r="K38" s="18"/>
      <c r="L38" s="68" t="b">
        <v>0</v>
      </c>
      <c r="M38" s="6">
        <f>IF(L38,H38,0)</f>
        <v>0</v>
      </c>
      <c r="N38" s="6">
        <f>IF(L38,P38,0)</f>
        <v>0</v>
      </c>
      <c r="O38" s="167"/>
      <c r="P38" s="302">
        <f>I38*H38</f>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2" t="s">
        <v>14</v>
      </c>
      <c r="D40" s="523"/>
      <c r="E40" s="523"/>
      <c r="F40" s="523"/>
      <c r="G40" s="523"/>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5" t="s">
        <v>21</v>
      </c>
      <c r="E41" s="585"/>
      <c r="F41" s="585"/>
      <c r="G41" s="585"/>
      <c r="H41" s="585"/>
      <c r="I41" s="585"/>
      <c r="J41" s="585"/>
      <c r="K41" s="586"/>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41" t="s">
        <v>22</v>
      </c>
      <c r="E42" s="542"/>
      <c r="F42" s="542"/>
      <c r="G42" s="542"/>
      <c r="H42" s="542"/>
      <c r="I42" s="542"/>
      <c r="J42" s="542"/>
      <c r="K42" s="543"/>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1" t="s">
        <v>23</v>
      </c>
      <c r="E43" s="542"/>
      <c r="F43" s="542"/>
      <c r="G43" s="542"/>
      <c r="H43" s="542"/>
      <c r="I43" s="542"/>
      <c r="J43" s="542"/>
      <c r="K43" s="543"/>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6" t="s">
        <v>24</v>
      </c>
      <c r="E44" s="527"/>
      <c r="F44" s="527"/>
      <c r="G44" s="527"/>
      <c r="H44" s="527"/>
      <c r="I44" s="527"/>
      <c r="J44" s="527"/>
      <c r="K44" s="528"/>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6" t="s">
        <v>25</v>
      </c>
      <c r="E45" s="527"/>
      <c r="F45" s="527"/>
      <c r="G45" s="527"/>
      <c r="H45" s="527"/>
      <c r="I45" s="527"/>
      <c r="J45" s="527"/>
      <c r="K45" s="528"/>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6" t="s">
        <v>26</v>
      </c>
      <c r="E46" s="527"/>
      <c r="F46" s="527"/>
      <c r="G46" s="527"/>
      <c r="H46" s="527"/>
      <c r="I46" s="527"/>
      <c r="J46" s="527"/>
      <c r="K46" s="528"/>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9" t="s">
        <v>27</v>
      </c>
      <c r="E47" s="530"/>
      <c r="F47" s="530"/>
      <c r="G47" s="530"/>
      <c r="H47" s="530"/>
      <c r="I47" s="530"/>
      <c r="J47" s="530"/>
      <c r="K47" s="531"/>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5" t="s">
        <v>14</v>
      </c>
      <c r="D49" s="536"/>
      <c r="E49" s="536"/>
      <c r="F49" s="536"/>
      <c r="G49" s="536"/>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32" t="s">
        <v>694</v>
      </c>
      <c r="E51" s="533"/>
      <c r="F51" s="533"/>
      <c r="G51" s="534"/>
      <c r="H51" s="5"/>
      <c r="I51" s="304">
        <f>Worksheet!B10*Worksheet!B3*2000</f>
        <v>0</v>
      </c>
      <c r="J51" s="301" t="s">
        <v>652</v>
      </c>
      <c r="K51" s="18"/>
      <c r="L51" s="6"/>
      <c r="M51" s="6"/>
      <c r="N51" s="6"/>
      <c r="O51" s="179"/>
      <c r="P51" s="521">
        <f>I51</f>
        <v>0</v>
      </c>
      <c r="Q51" s="333"/>
      <c r="R51" s="8"/>
      <c r="S51" s="8"/>
      <c r="T51" s="8"/>
      <c r="U51" s="8"/>
      <c r="V51" s="8"/>
      <c r="W51" s="177"/>
      <c r="X51" s="1"/>
      <c r="Y51" s="1"/>
      <c r="Z51" s="1"/>
      <c r="AA51" s="378"/>
    </row>
    <row r="52" spans="1:27" ht="12.6" customHeight="1" x14ac:dyDescent="0.25">
      <c r="A52" s="3"/>
      <c r="B52" s="377"/>
      <c r="C52" s="309"/>
      <c r="D52" s="532" t="s">
        <v>698</v>
      </c>
      <c r="E52" s="533"/>
      <c r="F52" s="533"/>
      <c r="G52" s="534"/>
      <c r="H52" s="5"/>
      <c r="I52" s="304">
        <f>Worksheet!B3*500</f>
        <v>0</v>
      </c>
      <c r="J52" s="301" t="s">
        <v>652</v>
      </c>
      <c r="K52" s="18"/>
      <c r="L52" s="6" t="b">
        <v>0</v>
      </c>
      <c r="M52" s="6"/>
      <c r="N52" s="6"/>
      <c r="O52" s="179"/>
      <c r="P52" s="521">
        <f>I52</f>
        <v>0</v>
      </c>
      <c r="Q52" s="333"/>
      <c r="R52" s="8"/>
      <c r="S52" s="8"/>
      <c r="T52" s="8" t="s">
        <v>13</v>
      </c>
      <c r="U52" s="8"/>
      <c r="V52" s="8"/>
      <c r="W52" s="177"/>
      <c r="X52" s="1"/>
      <c r="Y52" s="1"/>
      <c r="Z52" s="1"/>
      <c r="AA52" s="378"/>
    </row>
    <row r="53" spans="1:27" ht="12.6" customHeight="1" x14ac:dyDescent="0.25">
      <c r="A53" s="3"/>
      <c r="B53" s="377"/>
      <c r="C53" s="309"/>
      <c r="D53" s="532"/>
      <c r="E53" s="533"/>
      <c r="F53" s="533"/>
      <c r="G53" s="534"/>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2"/>
      <c r="E54" s="533"/>
      <c r="F54" s="533"/>
      <c r="G54" s="534"/>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2"/>
      <c r="E55" s="533"/>
      <c r="F55" s="533"/>
      <c r="G55" s="534"/>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2"/>
      <c r="E56" s="533"/>
      <c r="F56" s="533"/>
      <c r="G56" s="534"/>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2" t="s">
        <v>14</v>
      </c>
      <c r="D58" s="523"/>
      <c r="E58" s="523"/>
      <c r="F58" s="523"/>
      <c r="G58" s="523"/>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7">
        <f>Worksheet!B16</f>
        <v>0</v>
      </c>
      <c r="E60" s="538"/>
      <c r="F60" s="538"/>
      <c r="G60" s="538"/>
      <c r="H60" s="539"/>
      <c r="I60" s="539"/>
      <c r="J60" s="540"/>
      <c r="K60" s="27"/>
      <c r="L60" s="5"/>
      <c r="M60" s="5"/>
      <c r="N60" s="5"/>
      <c r="O60" s="179"/>
      <c r="P60" s="302">
        <f>Worksheet!B17</f>
        <v>0</v>
      </c>
      <c r="Q60" s="333"/>
      <c r="R60" s="8"/>
      <c r="S60" s="8"/>
      <c r="T60" s="8"/>
      <c r="U60" s="8"/>
      <c r="V60" s="8"/>
      <c r="W60" s="177"/>
      <c r="X60" s="1"/>
      <c r="Y60" s="1"/>
      <c r="Z60" s="1"/>
      <c r="AA60" s="378"/>
    </row>
    <row r="61" spans="1:27" ht="12.6" customHeight="1" x14ac:dyDescent="0.25">
      <c r="A61" s="34"/>
      <c r="B61" s="384"/>
      <c r="C61" s="309"/>
      <c r="D61" s="537"/>
      <c r="E61" s="538"/>
      <c r="F61" s="538"/>
      <c r="G61" s="538"/>
      <c r="H61" s="539"/>
      <c r="I61" s="539"/>
      <c r="J61" s="540"/>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7"/>
      <c r="E62" s="538"/>
      <c r="F62" s="538"/>
      <c r="G62" s="538"/>
      <c r="H62" s="539"/>
      <c r="I62" s="539"/>
      <c r="J62" s="540"/>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7"/>
      <c r="E63" s="538"/>
      <c r="F63" s="538"/>
      <c r="G63" s="538"/>
      <c r="H63" s="539"/>
      <c r="I63" s="539"/>
      <c r="J63" s="540"/>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80"/>
      <c r="E64" s="580"/>
      <c r="F64" s="580"/>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2" t="s">
        <v>14</v>
      </c>
      <c r="D65" s="523"/>
      <c r="E65" s="523"/>
      <c r="F65" s="523"/>
      <c r="G65" s="523"/>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4"/>
      <c r="E67" s="525"/>
      <c r="F67" s="525"/>
      <c r="G67" s="525"/>
      <c r="H67" s="525"/>
      <c r="I67" s="525"/>
      <c r="J67" s="525"/>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4"/>
      <c r="E68" s="525"/>
      <c r="F68" s="525"/>
      <c r="G68" s="525"/>
      <c r="H68" s="525"/>
      <c r="I68" s="525"/>
      <c r="J68" s="525"/>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4"/>
      <c r="E69" s="525"/>
      <c r="F69" s="525"/>
      <c r="G69" s="525"/>
      <c r="H69" s="525"/>
      <c r="I69" s="525"/>
      <c r="J69" s="525"/>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4"/>
      <c r="E70" s="525"/>
      <c r="F70" s="525"/>
      <c r="G70" s="525"/>
      <c r="H70" s="525"/>
      <c r="I70" s="525"/>
      <c r="J70" s="525"/>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2" t="s">
        <v>14</v>
      </c>
      <c r="D72" s="523"/>
      <c r="E72" s="523"/>
      <c r="F72" s="523"/>
      <c r="G72" s="523"/>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4"/>
      <c r="E74" s="525"/>
      <c r="F74" s="525"/>
      <c r="G74" s="525"/>
      <c r="H74" s="525"/>
      <c r="I74" s="525"/>
      <c r="J74" s="525"/>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4"/>
      <c r="E75" s="525"/>
      <c r="F75" s="525"/>
      <c r="G75" s="525"/>
      <c r="H75" s="525"/>
      <c r="I75" s="525"/>
      <c r="J75" s="525"/>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4"/>
      <c r="E76" s="525"/>
      <c r="F76" s="525"/>
      <c r="G76" s="525"/>
      <c r="H76" s="525"/>
      <c r="I76" s="525"/>
      <c r="J76" s="525"/>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4"/>
      <c r="E77" s="525"/>
      <c r="F77" s="525"/>
      <c r="G77" s="525"/>
      <c r="H77" s="525"/>
      <c r="I77" s="525"/>
      <c r="J77" s="525"/>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2" t="s">
        <v>14</v>
      </c>
      <c r="D79" s="523"/>
      <c r="E79" s="523"/>
      <c r="F79" s="523"/>
      <c r="G79" s="523"/>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8">
        <f>Worksheet!B21/100</f>
        <v>0</v>
      </c>
      <c r="J81" s="579"/>
      <c r="K81" s="27"/>
      <c r="L81" s="5"/>
      <c r="M81" s="5"/>
      <c r="N81" s="5"/>
      <c r="O81" s="179"/>
      <c r="P81" s="306">
        <f>(P60+P51+P52+P35+P36+P37+P38)*I81</f>
        <v>0</v>
      </c>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6" t="s">
        <v>35</v>
      </c>
      <c r="E85" s="576"/>
      <c r="F85" s="576"/>
      <c r="G85" s="576"/>
      <c r="H85" s="576"/>
      <c r="I85" s="576"/>
      <c r="J85" s="576"/>
      <c r="K85" s="577"/>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4"/>
      <c r="E86" s="524"/>
      <c r="F86" s="524"/>
      <c r="G86" s="524"/>
      <c r="H86" s="525"/>
      <c r="I86" s="525"/>
      <c r="J86" s="525"/>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4"/>
      <c r="E87" s="524"/>
      <c r="F87" s="524"/>
      <c r="G87" s="524"/>
      <c r="H87" s="525"/>
      <c r="I87" s="525"/>
      <c r="J87" s="525"/>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5" t="s">
        <v>14</v>
      </c>
      <c r="D89" s="536"/>
      <c r="E89" s="536"/>
      <c r="F89" s="536"/>
      <c r="G89" s="536"/>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84" t="s">
        <v>36</v>
      </c>
      <c r="D91" s="544"/>
      <c r="E91" s="544"/>
      <c r="F91" s="544"/>
      <c r="G91" s="544"/>
      <c r="H91" s="544"/>
      <c r="I91" s="544"/>
      <c r="J91" s="544"/>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8"/>
      <c r="H1" s="638"/>
    </row>
    <row r="2" spans="1:10" ht="15.75" x14ac:dyDescent="0.25">
      <c r="A2" s="197"/>
      <c r="B2" s="623" t="s">
        <v>37</v>
      </c>
      <c r="C2" s="624"/>
      <c r="D2" s="624"/>
      <c r="E2" s="624"/>
      <c r="F2" s="624"/>
      <c r="G2" s="624"/>
      <c r="H2" s="625"/>
    </row>
    <row r="3" spans="1:10" x14ac:dyDescent="0.2">
      <c r="A3" s="197"/>
      <c r="B3" s="626" t="s">
        <v>38</v>
      </c>
      <c r="C3" s="627"/>
      <c r="D3" s="627"/>
      <c r="E3" s="627"/>
      <c r="F3" s="627"/>
      <c r="G3" s="627"/>
      <c r="H3" s="628"/>
    </row>
    <row r="4" spans="1:10" x14ac:dyDescent="0.2">
      <c r="A4" s="197"/>
      <c r="B4" s="200"/>
      <c r="C4" s="201"/>
      <c r="D4" s="201"/>
      <c r="E4" s="201"/>
      <c r="F4" s="201"/>
      <c r="G4" s="201"/>
      <c r="H4" s="202"/>
    </row>
    <row r="5" spans="1:10" x14ac:dyDescent="0.2">
      <c r="A5" s="197"/>
      <c r="B5" s="629" t="s">
        <v>39</v>
      </c>
      <c r="C5" s="630"/>
      <c r="D5" s="630"/>
      <c r="E5" s="630"/>
      <c r="F5" s="630"/>
      <c r="G5" s="630"/>
      <c r="H5" s="631"/>
    </row>
    <row r="6" spans="1:10" x14ac:dyDescent="0.2">
      <c r="A6" s="197"/>
      <c r="B6" s="197"/>
      <c r="C6" s="197"/>
      <c r="D6" s="197"/>
      <c r="E6" s="197"/>
      <c r="F6" s="197"/>
      <c r="G6" s="197"/>
      <c r="H6" s="197"/>
    </row>
    <row r="7" spans="1:10" x14ac:dyDescent="0.2">
      <c r="A7" s="197"/>
      <c r="B7" s="618" t="s">
        <v>40</v>
      </c>
      <c r="C7" s="619"/>
      <c r="D7" s="619"/>
      <c r="E7" s="619"/>
      <c r="F7" s="619"/>
      <c r="G7" s="619"/>
      <c r="H7" s="620"/>
    </row>
    <row r="8" spans="1:10" ht="5.25" customHeight="1" x14ac:dyDescent="0.2">
      <c r="A8" s="197"/>
      <c r="B8" s="60"/>
      <c r="C8" s="157"/>
      <c r="D8" s="157"/>
      <c r="E8" s="157"/>
      <c r="F8" s="157"/>
      <c r="G8" s="157"/>
      <c r="H8" s="158"/>
    </row>
    <row r="9" spans="1:10" ht="54.75" customHeight="1" x14ac:dyDescent="0.2">
      <c r="A9" s="197"/>
      <c r="B9" s="54" t="s">
        <v>41</v>
      </c>
      <c r="C9" s="632" t="s">
        <v>42</v>
      </c>
      <c r="D9" s="632"/>
      <c r="E9" s="632"/>
      <c r="F9" s="632"/>
      <c r="G9" s="632"/>
      <c r="H9" s="633"/>
    </row>
    <row r="10" spans="1:10" ht="22.35" customHeight="1" x14ac:dyDescent="0.2">
      <c r="A10" s="197"/>
      <c r="B10" s="54" t="s">
        <v>43</v>
      </c>
      <c r="C10" s="632" t="s">
        <v>44</v>
      </c>
      <c r="D10" s="632"/>
      <c r="E10" s="632"/>
      <c r="F10" s="632"/>
      <c r="G10" s="632"/>
      <c r="H10" s="633"/>
    </row>
    <row r="11" spans="1:10" ht="23.25" customHeight="1" x14ac:dyDescent="0.2">
      <c r="A11" s="197"/>
      <c r="B11" s="54" t="s">
        <v>45</v>
      </c>
      <c r="C11" s="616" t="s">
        <v>46</v>
      </c>
      <c r="D11" s="616"/>
      <c r="E11" s="616"/>
      <c r="F11" s="616"/>
      <c r="G11" s="616"/>
      <c r="H11" s="617"/>
    </row>
    <row r="12" spans="1:10" ht="61.5" customHeight="1" x14ac:dyDescent="0.2">
      <c r="A12" s="197"/>
      <c r="B12" s="55" t="s">
        <v>47</v>
      </c>
      <c r="C12" s="634" t="s">
        <v>48</v>
      </c>
      <c r="D12" s="634"/>
      <c r="E12" s="634"/>
      <c r="F12" s="634"/>
      <c r="G12" s="634"/>
      <c r="H12" s="635"/>
    </row>
    <row r="13" spans="1:10" s="198" customFormat="1" x14ac:dyDescent="0.2">
      <c r="A13" s="203"/>
      <c r="B13" s="55"/>
      <c r="C13" s="636"/>
      <c r="D13" s="636"/>
      <c r="E13" s="636"/>
      <c r="F13" s="636"/>
      <c r="G13" s="636"/>
      <c r="H13" s="637"/>
    </row>
    <row r="14" spans="1:10" x14ac:dyDescent="0.2">
      <c r="A14" s="197"/>
      <c r="B14" s="650" t="s">
        <v>49</v>
      </c>
      <c r="C14" s="621" t="s">
        <v>50</v>
      </c>
      <c r="D14" s="622"/>
      <c r="E14" s="652" t="str">
        <f>valDistrName</f>
        <v>Org Name</v>
      </c>
      <c r="F14" s="653"/>
      <c r="G14" s="478" t="s">
        <v>51</v>
      </c>
      <c r="H14" s="479">
        <v>305</v>
      </c>
      <c r="J14" s="73"/>
    </row>
    <row r="15" spans="1:10" x14ac:dyDescent="0.2">
      <c r="A15" s="197"/>
      <c r="B15" s="651"/>
      <c r="C15" s="686" t="s">
        <v>52</v>
      </c>
      <c r="D15" s="687"/>
      <c r="E15" s="204" t="str">
        <f>valorg4code</f>
        <v xml:space="preserve">Org </v>
      </c>
      <c r="F15" s="480"/>
      <c r="G15" s="480" t="s">
        <v>53</v>
      </c>
      <c r="H15" s="481" t="s">
        <v>54</v>
      </c>
    </row>
    <row r="16" spans="1:10" x14ac:dyDescent="0.2">
      <c r="A16" s="197"/>
      <c r="B16" s="650" t="s">
        <v>55</v>
      </c>
      <c r="C16" s="621" t="s">
        <v>56</v>
      </c>
      <c r="D16" s="622"/>
      <c r="E16" s="652" t="str">
        <f>valAddr1</f>
        <v>Address 1</v>
      </c>
      <c r="F16" s="653"/>
      <c r="G16" s="653"/>
      <c r="H16" s="654"/>
    </row>
    <row r="17" spans="1:8" x14ac:dyDescent="0.2">
      <c r="A17" s="197"/>
      <c r="B17" s="651"/>
      <c r="C17" s="686"/>
      <c r="D17" s="687"/>
      <c r="E17" s="688" t="str">
        <f>valCtyStZip</f>
        <v>Town, State  Zip</v>
      </c>
      <c r="F17" s="689"/>
      <c r="G17" s="482"/>
      <c r="H17" s="483" t="s">
        <v>57</v>
      </c>
    </row>
    <row r="18" spans="1:8" ht="20.100000000000001" customHeight="1" x14ac:dyDescent="0.2">
      <c r="A18" s="197"/>
      <c r="B18" s="56" t="s">
        <v>58</v>
      </c>
      <c r="C18" s="690" t="s">
        <v>59</v>
      </c>
      <c r="D18" s="691"/>
      <c r="E18" s="697"/>
      <c r="F18" s="698"/>
      <c r="G18" s="698"/>
      <c r="H18" s="699"/>
    </row>
    <row r="19" spans="1:8" ht="17.100000000000001" customHeight="1" x14ac:dyDescent="0.2">
      <c r="A19" s="197"/>
      <c r="B19" s="650" t="s">
        <v>60</v>
      </c>
      <c r="C19" s="700" t="s">
        <v>61</v>
      </c>
      <c r="D19" s="701"/>
      <c r="E19" s="704" t="s">
        <v>62</v>
      </c>
      <c r="F19" s="705"/>
      <c r="G19" s="705"/>
      <c r="H19" s="706"/>
    </row>
    <row r="20" spans="1:8" ht="7.35" customHeight="1" x14ac:dyDescent="0.2">
      <c r="A20" s="197"/>
      <c r="B20" s="651"/>
      <c r="C20" s="702"/>
      <c r="D20" s="703"/>
      <c r="E20" s="707"/>
      <c r="F20" s="708"/>
      <c r="G20" s="708"/>
      <c r="H20" s="709"/>
    </row>
    <row r="21" spans="1:8" ht="20.100000000000001" customHeight="1" x14ac:dyDescent="0.2">
      <c r="A21" s="197"/>
      <c r="B21" s="678" t="s">
        <v>63</v>
      </c>
      <c r="C21" s="692" t="s">
        <v>64</v>
      </c>
      <c r="D21" s="693"/>
      <c r="E21" s="205" t="s">
        <v>65</v>
      </c>
      <c r="F21" s="657"/>
      <c r="G21" s="658"/>
      <c r="H21" s="659"/>
    </row>
    <row r="22" spans="1:8" ht="20.100000000000001" customHeight="1" x14ac:dyDescent="0.2">
      <c r="A22" s="197"/>
      <c r="B22" s="679"/>
      <c r="C22" s="655" t="s">
        <v>66</v>
      </c>
      <c r="D22" s="656"/>
      <c r="E22" s="205" t="s">
        <v>67</v>
      </c>
      <c r="F22" s="657"/>
      <c r="G22" s="658"/>
      <c r="H22" s="659"/>
    </row>
    <row r="23" spans="1:8" ht="20.100000000000001" customHeight="1" x14ac:dyDescent="0.2">
      <c r="A23" s="197"/>
      <c r="B23" s="679"/>
      <c r="C23" s="401"/>
      <c r="D23" s="402"/>
      <c r="E23" s="206" t="s">
        <v>68</v>
      </c>
      <c r="F23" s="657"/>
      <c r="G23" s="658"/>
      <c r="H23" s="659"/>
    </row>
    <row r="24" spans="1:8" ht="20.100000000000001" customHeight="1" x14ac:dyDescent="0.2">
      <c r="A24" s="197"/>
      <c r="B24" s="680"/>
      <c r="C24" s="710"/>
      <c r="D24" s="711"/>
      <c r="E24" s="207" t="s">
        <v>69</v>
      </c>
      <c r="F24" s="683"/>
      <c r="G24" s="684"/>
      <c r="H24" s="685"/>
    </row>
    <row r="25" spans="1:8" x14ac:dyDescent="0.2">
      <c r="A25" s="197"/>
      <c r="B25" s="57"/>
      <c r="C25" s="58"/>
      <c r="D25" s="58"/>
      <c r="E25" s="59"/>
      <c r="F25" s="203"/>
      <c r="G25" s="203"/>
      <c r="H25" s="203"/>
    </row>
    <row r="26" spans="1:8" x14ac:dyDescent="0.2">
      <c r="A26" s="197"/>
      <c r="B26" s="673" t="s">
        <v>70</v>
      </c>
      <c r="C26" s="674"/>
      <c r="D26" s="674"/>
      <c r="E26" s="674"/>
      <c r="F26" s="674"/>
      <c r="G26" s="484"/>
      <c r="H26" s="485"/>
    </row>
    <row r="27" spans="1:8" ht="54" customHeight="1" x14ac:dyDescent="0.2">
      <c r="B27" s="675" t="s">
        <v>71</v>
      </c>
      <c r="C27" s="676"/>
      <c r="D27" s="676"/>
      <c r="E27" s="676"/>
      <c r="F27" s="676"/>
      <c r="G27" s="676"/>
      <c r="H27" s="677"/>
    </row>
    <row r="28" spans="1:8" ht="237.6" customHeight="1" x14ac:dyDescent="0.2">
      <c r="B28" s="660"/>
      <c r="C28" s="661"/>
      <c r="D28" s="661"/>
      <c r="E28" s="661"/>
      <c r="F28" s="661"/>
      <c r="G28" s="661"/>
      <c r="H28" s="662"/>
    </row>
    <row r="29" spans="1:8" s="208" customFormat="1" ht="11.25" customHeight="1" x14ac:dyDescent="0.2">
      <c r="B29" s="209"/>
      <c r="C29" s="486"/>
      <c r="D29" s="486"/>
      <c r="E29" s="486"/>
      <c r="F29" s="486"/>
      <c r="G29" s="486"/>
      <c r="H29" s="487"/>
    </row>
    <row r="30" spans="1:8" x14ac:dyDescent="0.2">
      <c r="B30" s="668" t="s">
        <v>72</v>
      </c>
      <c r="C30" s="669"/>
      <c r="D30" s="669"/>
      <c r="E30" s="669"/>
      <c r="F30" s="669"/>
      <c r="G30" s="669"/>
      <c r="H30" s="670"/>
    </row>
    <row r="31" spans="1:8" ht="7.5" customHeight="1" x14ac:dyDescent="0.2">
      <c r="B31" s="210"/>
      <c r="C31" s="211"/>
      <c r="D31" s="211"/>
      <c r="E31" s="211"/>
      <c r="F31" s="211"/>
      <c r="G31" s="211"/>
      <c r="H31" s="212"/>
    </row>
    <row r="32" spans="1:8" x14ac:dyDescent="0.2">
      <c r="B32" s="60" t="s">
        <v>41</v>
      </c>
      <c r="C32" s="648" t="s">
        <v>73</v>
      </c>
      <c r="D32" s="648"/>
      <c r="E32" s="648"/>
      <c r="F32" s="648"/>
      <c r="G32" s="648"/>
      <c r="H32" s="649"/>
    </row>
    <row r="33" spans="1:13" ht="12.75" customHeight="1" x14ac:dyDescent="0.2">
      <c r="B33" s="64" t="s">
        <v>74</v>
      </c>
      <c r="C33" s="648" t="s">
        <v>75</v>
      </c>
      <c r="D33" s="648"/>
      <c r="E33" s="648"/>
      <c r="F33" s="648"/>
      <c r="G33" s="648"/>
      <c r="H33" s="649"/>
    </row>
    <row r="34" spans="1:13" x14ac:dyDescent="0.2">
      <c r="B34" s="60" t="s">
        <v>76</v>
      </c>
      <c r="C34" s="648" t="s">
        <v>77</v>
      </c>
      <c r="D34" s="648"/>
      <c r="E34" s="648"/>
      <c r="F34" s="648"/>
      <c r="G34" s="648"/>
      <c r="H34" s="649"/>
    </row>
    <row r="35" spans="1:13" x14ac:dyDescent="0.2">
      <c r="B35" s="60" t="s">
        <v>47</v>
      </c>
      <c r="C35" s="648" t="s">
        <v>78</v>
      </c>
      <c r="D35" s="648"/>
      <c r="E35" s="648"/>
      <c r="F35" s="648"/>
      <c r="G35" s="648"/>
      <c r="H35" s="649"/>
    </row>
    <row r="36" spans="1:13" x14ac:dyDescent="0.2">
      <c r="B36" s="671"/>
      <c r="C36" s="672"/>
      <c r="D36" s="488"/>
      <c r="E36" s="639"/>
      <c r="F36" s="639"/>
      <c r="G36" s="489"/>
      <c r="H36" s="490"/>
      <c r="L36" s="213"/>
    </row>
    <row r="37" spans="1:13" ht="6.75" customHeight="1" x14ac:dyDescent="0.2">
      <c r="A37" s="203"/>
      <c r="B37" s="640"/>
      <c r="C37" s="640"/>
      <c r="D37" s="214"/>
      <c r="E37" s="644"/>
      <c r="F37" s="644"/>
      <c r="G37" s="197"/>
      <c r="H37" s="197"/>
      <c r="L37" s="66"/>
    </row>
    <row r="38" spans="1:13" x14ac:dyDescent="0.2">
      <c r="B38" s="645"/>
      <c r="C38" s="646"/>
      <c r="D38" s="647"/>
      <c r="E38" s="491" t="s">
        <v>79</v>
      </c>
      <c r="F38" s="491" t="s">
        <v>80</v>
      </c>
      <c r="G38" s="491" t="s">
        <v>81</v>
      </c>
      <c r="H38" s="61" t="s">
        <v>82</v>
      </c>
    </row>
    <row r="39" spans="1:13" x14ac:dyDescent="0.2">
      <c r="B39" s="215"/>
      <c r="C39" s="216"/>
      <c r="D39" s="217"/>
      <c r="E39" s="694" t="s">
        <v>83</v>
      </c>
      <c r="F39" s="492" t="s">
        <v>84</v>
      </c>
      <c r="G39" s="492"/>
      <c r="H39" s="159"/>
    </row>
    <row r="40" spans="1:13" ht="12.75" customHeight="1" x14ac:dyDescent="0.2">
      <c r="B40" s="215"/>
      <c r="C40" s="160" t="s">
        <v>85</v>
      </c>
      <c r="D40" s="217"/>
      <c r="E40" s="695"/>
      <c r="F40" s="161" t="s">
        <v>86</v>
      </c>
      <c r="G40" s="161" t="s">
        <v>87</v>
      </c>
      <c r="H40" s="161" t="s">
        <v>88</v>
      </c>
    </row>
    <row r="41" spans="1:13" ht="12.75" customHeight="1" x14ac:dyDescent="0.2">
      <c r="B41" s="215"/>
      <c r="C41" s="216"/>
      <c r="D41" s="217"/>
      <c r="E41" s="695"/>
      <c r="F41" s="162" t="s">
        <v>89</v>
      </c>
      <c r="G41" s="162" t="s">
        <v>90</v>
      </c>
      <c r="H41" s="162" t="s">
        <v>89</v>
      </c>
    </row>
    <row r="42" spans="1:13" ht="12.75" customHeight="1" x14ac:dyDescent="0.2">
      <c r="B42" s="218"/>
      <c r="C42" s="493"/>
      <c r="D42" s="494"/>
      <c r="E42" s="696"/>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6" t="s">
        <v>93</v>
      </c>
      <c r="D44" s="667"/>
      <c r="E44" s="220"/>
      <c r="F44" s="220"/>
      <c r="G44" s="497">
        <f>IF(F44 ="",H44-E44,H44-F44)</f>
        <v>0</v>
      </c>
      <c r="H44" s="497">
        <f>valTILn1</f>
        <v>0</v>
      </c>
      <c r="I44" s="681"/>
      <c r="J44" s="682"/>
      <c r="K44" s="682"/>
      <c r="L44" s="682"/>
      <c r="M44" s="682"/>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41" t="s">
        <v>118</v>
      </c>
      <c r="C58" s="642"/>
      <c r="D58" s="642"/>
      <c r="E58" s="642"/>
      <c r="F58" s="642"/>
      <c r="G58" s="642"/>
      <c r="H58" s="643"/>
      <c r="K58" s="74"/>
    </row>
    <row r="59" spans="1:11" ht="20.100000000000001" customHeight="1" x14ac:dyDescent="0.2">
      <c r="B59" s="89"/>
      <c r="C59" s="611" t="s">
        <v>119</v>
      </c>
      <c r="D59" s="611"/>
      <c r="E59" s="607"/>
      <c r="F59" s="663" t="s">
        <v>120</v>
      </c>
      <c r="G59" s="664"/>
      <c r="H59" s="665"/>
      <c r="K59" s="74"/>
    </row>
    <row r="60" spans="1:11" ht="20.100000000000001" customHeight="1" x14ac:dyDescent="0.2">
      <c r="B60" s="89"/>
      <c r="C60" s="611" t="s">
        <v>121</v>
      </c>
      <c r="D60" s="611"/>
      <c r="E60" s="607"/>
      <c r="F60" s="601"/>
      <c r="G60" s="602"/>
      <c r="H60" s="603"/>
      <c r="K60" s="6"/>
    </row>
    <row r="61" spans="1:11" ht="20.100000000000001" customHeight="1" x14ac:dyDescent="0.2">
      <c r="B61" s="89"/>
      <c r="C61" s="611" t="s">
        <v>122</v>
      </c>
      <c r="D61" s="611"/>
      <c r="E61" s="607"/>
      <c r="F61" s="601"/>
      <c r="G61" s="602"/>
      <c r="H61" s="603"/>
      <c r="K61" s="6"/>
    </row>
    <row r="62" spans="1:11" ht="20.100000000000001" customHeight="1" x14ac:dyDescent="0.2">
      <c r="B62" s="226"/>
      <c r="C62" s="611" t="s">
        <v>123</v>
      </c>
      <c r="D62" s="611"/>
      <c r="E62" s="607"/>
      <c r="F62" s="601"/>
      <c r="G62" s="602"/>
      <c r="H62" s="603"/>
      <c r="K62" s="6"/>
    </row>
    <row r="63" spans="1:11" ht="20.100000000000001" customHeight="1" x14ac:dyDescent="0.2">
      <c r="A63" s="197"/>
      <c r="B63" s="197"/>
      <c r="C63" s="197"/>
      <c r="D63" s="197"/>
      <c r="E63" s="197"/>
      <c r="F63" s="197"/>
      <c r="G63" s="197"/>
      <c r="H63" s="197"/>
    </row>
    <row r="64" spans="1:11" ht="20.100000000000001" customHeight="1" x14ac:dyDescent="0.2">
      <c r="A64" s="197"/>
      <c r="B64" s="604" t="s">
        <v>124</v>
      </c>
      <c r="C64" s="536"/>
      <c r="D64" s="536"/>
      <c r="E64" s="536"/>
      <c r="F64" s="536"/>
      <c r="G64" s="536"/>
      <c r="H64" s="605"/>
    </row>
    <row r="65" spans="1:8" ht="20.100000000000001" customHeight="1" x14ac:dyDescent="0.2">
      <c r="A65" s="197"/>
      <c r="B65" s="62" t="s">
        <v>125</v>
      </c>
      <c r="C65" s="63" t="s">
        <v>84</v>
      </c>
      <c r="D65" s="227"/>
      <c r="E65" s="606" t="s">
        <v>126</v>
      </c>
      <c r="F65" s="607"/>
      <c r="G65" s="612"/>
      <c r="H65" s="613"/>
    </row>
    <row r="66" spans="1:8" ht="20.100000000000001" customHeight="1" x14ac:dyDescent="0.2">
      <c r="B66" s="62" t="s">
        <v>43</v>
      </c>
      <c r="C66" s="63" t="s">
        <v>127</v>
      </c>
      <c r="D66" s="228"/>
      <c r="E66" s="606" t="s">
        <v>128</v>
      </c>
      <c r="F66" s="607"/>
      <c r="G66" s="614"/>
      <c r="H66" s="615"/>
    </row>
    <row r="67" spans="1:8" ht="6.75" customHeight="1" x14ac:dyDescent="0.25">
      <c r="B67" s="608"/>
      <c r="C67" s="609"/>
      <c r="D67" s="609"/>
      <c r="E67" s="609"/>
      <c r="F67" s="609"/>
      <c r="G67" s="609"/>
      <c r="H67" s="610"/>
    </row>
    <row r="68" spans="1:8" ht="20.100000000000001" customHeight="1" x14ac:dyDescent="0.2">
      <c r="B68" s="65"/>
      <c r="C68" s="593" t="s">
        <v>129</v>
      </c>
      <c r="D68" s="593"/>
      <c r="E68" s="594"/>
      <c r="F68" s="595" t="s">
        <v>120</v>
      </c>
      <c r="G68" s="596"/>
      <c r="H68" s="597"/>
    </row>
    <row r="69" spans="1:8" ht="20.100000000000001" customHeight="1" x14ac:dyDescent="0.2">
      <c r="B69" s="65"/>
      <c r="C69" s="593" t="s">
        <v>121</v>
      </c>
      <c r="D69" s="593"/>
      <c r="E69" s="594"/>
      <c r="F69" s="598"/>
      <c r="G69" s="599"/>
      <c r="H69" s="600"/>
    </row>
    <row r="70" spans="1:8" ht="20.100000000000001" customHeight="1" x14ac:dyDescent="0.2">
      <c r="B70" s="65"/>
      <c r="C70" s="593" t="s">
        <v>122</v>
      </c>
      <c r="D70" s="593"/>
      <c r="E70" s="594"/>
      <c r="F70" s="598"/>
      <c r="G70" s="599"/>
      <c r="H70" s="600"/>
    </row>
    <row r="71" spans="1:8" ht="20.100000000000001" customHeight="1" x14ac:dyDescent="0.2">
      <c r="B71" s="65"/>
      <c r="C71" s="593" t="s">
        <v>123</v>
      </c>
      <c r="D71" s="593"/>
      <c r="E71" s="594"/>
      <c r="F71" s="598"/>
      <c r="G71" s="599"/>
      <c r="H71" s="600"/>
    </row>
    <row r="72" spans="1:8" x14ac:dyDescent="0.2">
      <c r="A72" s="197"/>
      <c r="B72" s="197"/>
      <c r="C72" s="197"/>
      <c r="D72" s="197"/>
      <c r="E72" s="197"/>
      <c r="F72" s="592"/>
      <c r="G72" s="592"/>
      <c r="H72" s="592"/>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2" t="s">
        <v>130</v>
      </c>
      <c r="C2" s="713"/>
      <c r="D2" s="713"/>
      <c r="E2" s="713"/>
      <c r="F2" s="713"/>
      <c r="G2" s="713"/>
      <c r="H2" s="713"/>
      <c r="I2" s="713"/>
      <c r="J2" s="505"/>
    </row>
    <row r="4" spans="1:11" x14ac:dyDescent="0.25">
      <c r="B4" s="117" t="s">
        <v>131</v>
      </c>
      <c r="C4" s="717" t="str">
        <f>valDistrName</f>
        <v>Org Name</v>
      </c>
      <c r="D4" s="717"/>
      <c r="E4" s="717"/>
      <c r="F4" s="717"/>
      <c r="G4" s="118"/>
      <c r="H4" s="118"/>
      <c r="I4" s="118"/>
      <c r="J4" s="118"/>
    </row>
    <row r="5" spans="1:11" x14ac:dyDescent="0.25">
      <c r="B5" s="119"/>
      <c r="C5" s="120"/>
      <c r="D5" s="506"/>
      <c r="E5" s="506"/>
      <c r="F5" s="120"/>
      <c r="G5" s="121"/>
      <c r="H5" s="121"/>
      <c r="I5" s="121"/>
      <c r="J5" s="121"/>
    </row>
    <row r="6" spans="1:11" x14ac:dyDescent="0.25">
      <c r="B6" s="117" t="s">
        <v>132</v>
      </c>
      <c r="C6" s="717" t="s">
        <v>133</v>
      </c>
      <c r="D6" s="717"/>
      <c r="E6" s="717"/>
      <c r="F6" s="717"/>
      <c r="G6" s="118"/>
      <c r="H6" s="118"/>
      <c r="I6" s="118"/>
      <c r="J6" s="118"/>
    </row>
    <row r="7" spans="1:11" ht="13.5" customHeight="1" x14ac:dyDescent="0.25">
      <c r="B7" s="119"/>
      <c r="C7" s="122"/>
      <c r="D7" s="507"/>
      <c r="E7" s="507"/>
      <c r="F7" s="122"/>
      <c r="G7" s="124"/>
      <c r="H7" s="124"/>
      <c r="I7" s="124"/>
      <c r="J7" s="124"/>
    </row>
    <row r="8" spans="1:11" s="125" customFormat="1" ht="12.75" x14ac:dyDescent="0.2">
      <c r="B8" s="718"/>
      <c r="C8" s="716" t="s">
        <v>134</v>
      </c>
      <c r="D8" s="716"/>
      <c r="E8" s="716"/>
      <c r="F8" s="716"/>
      <c r="G8" s="716"/>
      <c r="H8" s="716"/>
      <c r="I8" s="716"/>
      <c r="J8" s="261"/>
      <c r="K8" s="266"/>
    </row>
    <row r="9" spans="1:11" s="125" customFormat="1" ht="12.75" x14ac:dyDescent="0.2">
      <c r="B9" s="719"/>
      <c r="C9" s="716" t="s">
        <v>6</v>
      </c>
      <c r="D9" s="716" t="s">
        <v>135</v>
      </c>
      <c r="E9" s="716"/>
      <c r="F9" s="716" t="s">
        <v>136</v>
      </c>
      <c r="G9" s="716"/>
      <c r="H9" s="716" t="s">
        <v>137</v>
      </c>
      <c r="I9" s="716"/>
      <c r="J9" s="261"/>
      <c r="K9" s="266"/>
    </row>
    <row r="10" spans="1:11" s="125" customFormat="1" ht="18" customHeight="1" x14ac:dyDescent="0.2">
      <c r="B10" s="720"/>
      <c r="C10" s="716"/>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21" t="s">
        <v>153</v>
      </c>
      <c r="C28" s="722"/>
      <c r="D28" s="722"/>
      <c r="E28" s="722"/>
      <c r="F28" s="722"/>
      <c r="G28" s="722"/>
      <c r="H28" s="722"/>
      <c r="I28" s="722"/>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4" t="s">
        <v>154</v>
      </c>
      <c r="C34" s="138" t="e">
        <f t="shared" si="1"/>
        <v>#REF!</v>
      </c>
      <c r="D34" s="138"/>
      <c r="E34" s="138"/>
      <c r="F34" s="138"/>
      <c r="G34" s="138"/>
      <c r="H34" s="138"/>
      <c r="I34" s="138"/>
      <c r="J34" s="265"/>
      <c r="K34" s="1"/>
    </row>
    <row r="35" spans="2:11" ht="18" customHeight="1" x14ac:dyDescent="0.25">
      <c r="B35" s="715"/>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30AF852-2194-4A44-8677-4C30343F1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Worksheet</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FC185 HQIM Implementation Grant Part II</dc:title>
  <dc:subject/>
  <dc:creator>DESE</dc:creator>
  <cp:keywords/>
  <dc:description/>
  <cp:lastModifiedBy>Zou, Dong (EOE)</cp:lastModifiedBy>
  <cp:revision/>
  <dcterms:created xsi:type="dcterms:W3CDTF">2017-03-16T18:10:20Z</dcterms:created>
  <dcterms:modified xsi:type="dcterms:W3CDTF">2022-09-29T18:10:04Z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29 2022</vt:lpwstr>
  </property>
</Properties>
</file>