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5151\"/>
    </mc:Choice>
  </mc:AlternateContent>
  <xr:revisionPtr revIDLastSave="0" documentId="13_ncr:1_{2F9BCF0A-0729-4DCA-B742-59319DB319AD}" xr6:coauthVersionLast="45" xr6:coauthVersionMax="47" xr10:uidLastSave="{00000000-0000-0000-0000-000000000000}"/>
  <bookViews>
    <workbookView xWindow="-120" yWindow="-120" windowWidth="29040" windowHeight="15840" tabRatio="889" xr2:uid="{00000000-000D-0000-FFFF-FFFF00000000}"/>
  </bookViews>
  <sheets>
    <sheet name="Goal 1" sheetId="9" r:id="rId1"/>
    <sheet name="Goal 2"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'Goal 1'!$A$1:$AA$93</definedName>
    <definedName name="_xlnm.Print_Area" localSheetId="3">'Summary Sheet'!$B$1:$J$43</definedName>
    <definedName name="_xlnm.Print_Area" localSheetId="2">'Title I Amendment'!$B$2:$H$72</definedName>
    <definedName name="_xlnm.Print_Titles" localSheetId="0">'Goal 1'!$2:$6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'Goal 1'!$P$18</definedName>
    <definedName name="valTILn10">'Goal 1'!$P$81</definedName>
    <definedName name="valTILn11">'Goal 1'!$P$89</definedName>
    <definedName name="valTILn2">'Goal 1'!$P$27</definedName>
    <definedName name="valTILn3">'Goal 1'!$P$33</definedName>
    <definedName name="valTILn4">'Goal 1'!$P$40</definedName>
    <definedName name="valTILn5a">'Goal 1'!$P$42</definedName>
    <definedName name="valTILn5b">'Goal 1'!$P$43</definedName>
    <definedName name="valTILn6">'Goal 1'!$P$58</definedName>
    <definedName name="valTILn7">'Goal 1'!$P$65</definedName>
    <definedName name="valTILn8">'Goal 1'!$P$72</definedName>
    <definedName name="valTILn9">'Goal 1'!$P$79</definedName>
    <definedName name="valTIoptionA">#REF!</definedName>
    <definedName name="valTitleI">dataLookupValues!$B$22</definedName>
    <definedName name="valTITot">'Goal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7" i="34" s="1"/>
  <c r="N20" i="34"/>
  <c r="P18" i="34"/>
  <c r="M18" i="34"/>
  <c r="N16" i="34"/>
  <c r="N15" i="34"/>
  <c r="N14" i="34"/>
  <c r="N18"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42" i="34" l="1"/>
  <c r="P49" i="34" s="1"/>
  <c r="P91" i="34" s="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6C7E3307-040E-44BE-8FB4-48EFE58CDE61}">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<sst xmlns="http://schemas.openxmlformats.org/spreadsheetml/2006/main" count="24337" uniqueCount="6593">
  <si>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</si>
  <si>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</si>
  <si>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</si>
  <si>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</si>
  <si>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</si>
  <si>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</si>
  <si>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</si>
  <si>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</si>
  <si>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</si>
  <si>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</si>
  <si>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</si>
  <si>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</si>
  <si>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</si>
  <si>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</si>
  <si>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</si>
  <si>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</si>
  <si>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</si>
  <si>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</si>
  <si>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</si>
  <si>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</si>
  <si>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</si>
  <si>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</si>
  <si>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</si>
  <si>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</si>
  <si>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</si>
  <si>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</si>
  <si>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</si>
  <si>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</si>
  <si>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</si>
  <si>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</si>
  <si>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</si>
  <si>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</si>
  <si>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</si>
  <si>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</si>
  <si>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</si>
  <si>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</si>
  <si>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</si>
  <si>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</si>
  <si>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</si>
  <si>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</si>
  <si>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</si>
  <si>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</si>
  <si>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</si>
  <si>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</si>
  <si>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</si>
  <si>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</si>
  <si>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</si>
  <si>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</si>
  <si>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</si>
  <si>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</si>
  <si>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</si>
  <si>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</si>
  <si>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</si>
  <si>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</si>
  <si>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</si>
  <si>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</si>
  <si>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</si>
  <si>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</si>
  <si>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</si>
  <si>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</si>
  <si>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</si>
  <si>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</si>
  <si>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</si>
  <si>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</si>
  <si>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</si>
  <si>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</si>
  <si>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</si>
  <si>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</si>
  <si>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</si>
  <si>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</si>
  <si>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</si>
  <si>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</si>
  <si>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</si>
  <si>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</si>
  <si>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</si>
  <si>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</si>
  <si>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</si>
  <si>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</si>
  <si>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</si>
  <si>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</si>
  <si>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</si>
  <si>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</si>
  <si>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</si>
  <si>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</si>
  <si>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</si>
  <si>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</si>
  <si>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</si>
  <si>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</si>
  <si>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</si>
  <si>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</si>
  <si>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</si>
  <si>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</si>
  <si>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</si>
  <si>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</si>
  <si>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</si>
  <si>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</si>
  <si>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</si>
  <si>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</si>
  <si>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</si>
  <si>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</si>
  <si>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</si>
  <si>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</si>
  <si>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</si>
  <si>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</si>
  <si>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</si>
  <si>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</si>
  <si>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</si>
  <si>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</si>
  <si>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</si>
  <si>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</si>
  <si>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</si>
  <si>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</si>
  <si>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</si>
  <si>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</si>
  <si>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</si>
  <si>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</si>
  <si>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</si>
  <si>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</si>
  <si>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</si>
  <si>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</si>
  <si>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</si>
  <si>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</si>
  <si>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</si>
  <si>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</si>
  <si>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</si>
  <si>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</si>
  <si>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</si>
  <si>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</si>
  <si>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</si>
  <si>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</si>
  <si>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</si>
  <si>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</si>
  <si>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</si>
  <si>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</si>
  <si>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</si>
  <si>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</si>
  <si>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</si>
  <si>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</si>
  <si>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</si>
  <si>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</si>
  <si>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</si>
  <si>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</si>
  <si>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</si>
  <si>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</si>
  <si>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</si>
  <si>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</si>
  <si>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</si>
  <si>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</si>
  <si>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</si>
  <si>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</si>
  <si>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</si>
  <si>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</si>
  <si>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</si>
  <si>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</si>
  <si>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</si>
  <si>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</si>
  <si>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</si>
  <si>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</si>
  <si>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</si>
  <si>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</si>
  <si>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</si>
  <si>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</si>
  <si>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</si>
  <si>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</si>
  <si>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</si>
  <si>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</si>
  <si>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</si>
  <si>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</si>
  <si>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</si>
  <si>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</si>
  <si>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</si>
  <si>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</si>
  <si>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</si>
  <si>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</si>
  <si>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</si>
  <si>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</si>
  <si>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</si>
  <si>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</si>
  <si>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</si>
  <si>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</si>
  <si>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</si>
  <si>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</si>
  <si>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</si>
  <si>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</si>
  <si>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</si>
  <si>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</si>
  <si>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</si>
  <si>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</si>
  <si>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</si>
  <si>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</si>
  <si>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</si>
  <si>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</si>
  <si>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</si>
  <si>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</si>
  <si>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</si>
  <si>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</si>
  <si>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</si>
  <si>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</si>
  <si>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</si>
  <si>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</si>
  <si>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</si>
  <si>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</si>
  <si>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</si>
  <si>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</si>
  <si>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</si>
  <si>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</si>
  <si>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</si>
  <si>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</si>
  <si>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</si>
  <si>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</si>
  <si>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</si>
  <si>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</si>
  <si>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</si>
  <si>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</si>
  <si>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</si>
  <si>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</si>
  <si>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</si>
  <si>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</si>
  <si>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</si>
  <si>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</si>
  <si>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</si>
  <si>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</si>
  <si>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</si>
  <si>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</si>
  <si>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</si>
  <si>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</si>
  <si>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</si>
  <si>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</si>
  <si>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</si>
  <si>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</si>
  <si>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</si>
  <si>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</si>
  <si>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</si>
  <si>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</si>
  <si>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</si>
  <si>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</si>
  <si>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</si>
  <si>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</si>
  <si>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</si>
  <si>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</si>
  <si>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</si>
  <si>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</si>
  <si>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</si>
  <si>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</si>
  <si>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</si>
  <si>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</si>
  <si>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</si>
  <si>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</si>
  <si>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</si>
  <si>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</si>
  <si>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</si>
  <si>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</si>
  <si>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</si>
  <si>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</si>
  <si>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</si>
  <si>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</si>
  <si>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</si>
  <si>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</si>
  <si>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</si>
  <si>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</si>
  <si>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</si>
  <si>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</si>
  <si>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</si>
  <si>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</si>
  <si>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</si>
  <si>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</si>
  <si>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</si>
  <si>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</si>
  <si>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</si>
  <si>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</si>
  <si>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</si>
  <si>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</si>
  <si>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</si>
  <si>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</si>
  <si>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</si>
  <si>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</si>
  <si>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</si>
  <si>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</si>
  <si>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</si>
  <si>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</si>
  <si>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</si>
  <si>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</si>
  <si>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</si>
  <si>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</si>
  <si>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</si>
  <si>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</si>
  <si>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</si>
  <si>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</si>
  <si>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</si>
  <si>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</si>
  <si>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</si>
  <si>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</si>
  <si>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</si>
  <si>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</si>
  <si>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</si>
  <si>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</si>
  <si>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</si>
  <si>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</si>
  <si>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</si>
  <si>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</si>
  <si>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</si>
  <si>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</si>
  <si>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</si>
  <si>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</si>
  <si>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</si>
  <si>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</si>
  <si>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</si>
  <si>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</si>
  <si>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</si>
  <si>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</si>
  <si>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</si>
  <si>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</si>
  <si>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</si>
  <si>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</si>
  <si>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</si>
  <si>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</si>
  <si>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</si>
  <si>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</si>
  <si>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</si>
  <si>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</si>
  <si>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</si>
  <si>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</si>
  <si>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</si>
  <si>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</si>
  <si>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</si>
  <si>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</si>
  <si>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</si>
  <si>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</si>
  <si>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</si>
  <si>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</si>
  <si>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</si>
  <si>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</si>
  <si>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</si>
  <si>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</si>
  <si>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</si>
  <si>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</si>
  <si>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</si>
  <si>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</si>
  <si>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</si>
  <si>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</si>
  <si>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</si>
  <si>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</si>
  <si>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</si>
  <si>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</si>
  <si>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</si>
  <si>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</si>
  <si>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</si>
  <si>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</si>
  <si>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</si>
  <si>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</si>
  <si>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</si>
  <si>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</si>
  <si>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</si>
  <si>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</si>
  <si>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</si>
  <si>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</si>
  <si>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</si>
  <si>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</si>
  <si>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</si>
  <si>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</si>
  <si>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</si>
  <si>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</si>
  <si>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</si>
  <si>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</si>
  <si>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</si>
  <si>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</si>
  <si>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</si>
  <si>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</si>
  <si>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</si>
  <si>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</si>
  <si>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</si>
  <si>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</si>
  <si>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</si>
  <si>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</si>
  <si>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</si>
  <si>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</si>
  <si>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</si>
  <si>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</si>
  <si>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</si>
  <si>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</si>
  <si>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</si>
  <si>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</si>
  <si>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</si>
  <si>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</si>
  <si>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</si>
  <si>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</si>
  <si>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</si>
  <si>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</si>
  <si>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</si>
  <si>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</si>
  <si>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</si>
  <si>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</si>
  <si>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</si>
  <si>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</si>
  <si>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</si>
  <si>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</si>
  <si>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</si>
  <si>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</si>
  <si>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</si>
  <si>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</si>
  <si>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</si>
  <si>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</si>
  <si>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</si>
  <si>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</si>
  <si>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</si>
  <si>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</si>
  <si>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</si>
  <si>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</si>
  <si>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</si>
  <si>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</si>
  <si>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</si>
  <si>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</si>
  <si>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</si>
  <si>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</si>
  <si>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</si>
  <si>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</si>
  <si>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</si>
  <si>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</si>
  <si>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</si>
  <si>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</si>
  <si>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</si>
  <si>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</si>
  <si>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</si>
  <si>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</si>
  <si>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</si>
  <si>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</si>
  <si>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</si>
  <si>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</si>
  <si>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</si>
  <si>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</si>
  <si>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</si>
  <si>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</si>
  <si>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</si>
  <si>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</si>
  <si>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</si>
  <si>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</si>
  <si>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</si>
  <si>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</si>
  <si>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</si>
  <si>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</si>
  <si>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</si>
  <si>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</si>
  <si>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</si>
  <si>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</si>
  <si>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</si>
  <si>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</si>
  <si>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</si>
  <si>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</si>
  <si>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</si>
  <si>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</si>
  <si>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</si>
  <si>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</si>
  <si>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</si>
  <si>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</si>
  <si>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</si>
  <si>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</si>
  <si>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</si>
  <si>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</si>
  <si>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</si>
  <si>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</si>
  <si>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</si>
  <si>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</si>
  <si>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</si>
  <si>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</si>
  <si>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</si>
  <si>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</si>
  <si>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</si>
  <si>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</si>
  <si>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</si>
  <si>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</si>
  <si>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</si>
  <si>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</si>
  <si>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</si>
  <si>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</si>
  <si>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</si>
  <si>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</si>
  <si>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</si>
  <si>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</si>
  <si>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</si>
  <si>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</si>
  <si>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</si>
  <si>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</si>
  <si>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</si>
  <si>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</si>
  <si>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</si>
  <si>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</si>
  <si>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</si>
  <si>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</si>
  <si>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</si>
  <si>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</si>
  <si>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</si>
  <si>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</si>
  <si>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</si>
  <si>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</si>
  <si>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</si>
  <si>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</si>
  <si>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</si>
  <si>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</si>
  <si>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</si>
  <si>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</si>
  <si>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</si>
  <si>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</si>
  <si>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</si>
  <si>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</si>
  <si>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</si>
  <si>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</si>
  <si>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</si>
  <si>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</si>
  <si>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</si>
  <si>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</si>
  <si>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</si>
  <si>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</si>
  <si>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</si>
  <si>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</si>
  <si>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</si>
  <si>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</si>
  <si>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</si>
  <si>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</si>
  <si>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</si>
  <si>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</si>
  <si>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</si>
  <si>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</si>
  <si>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</si>
  <si>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</si>
  <si>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</si>
  <si>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</si>
  <si>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</si>
  <si>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</si>
  <si>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</si>
  <si>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</si>
  <si>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</si>
  <si>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</si>
  <si>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</si>
  <si>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</si>
  <si>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</si>
  <si>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</si>
  <si>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</si>
  <si>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</si>
  <si>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</si>
  <si>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</si>
  <si>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</si>
  <si>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</si>
  <si>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</si>
  <si>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</si>
  <si>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</si>
  <si>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</si>
  <si>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</si>
  <si>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</si>
  <si>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</si>
  <si>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</si>
  <si>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</si>
  <si>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</si>
  <si>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</si>
  <si>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</si>
  <si>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</si>
  <si>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</si>
  <si>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</si>
  <si>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</si>
  <si>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</si>
  <si>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</si>
  <si>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</si>
  <si>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</si>
  <si>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</si>
  <si>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</si>
  <si>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</si>
  <si>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</si>
  <si>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</si>
  <si>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</si>
  <si>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</si>
  <si>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</si>
  <si>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</si>
  <si>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</si>
  <si>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</si>
  <si>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</si>
  <si>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</si>
  <si>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</si>
  <si>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</si>
  <si>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</si>
  <si>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</si>
  <si>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</si>
  <si>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</si>
  <si>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</si>
  <si>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</si>
  <si>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</si>
  <si>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</si>
  <si>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</si>
  <si>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</si>
  <si>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</si>
  <si>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</si>
  <si>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</si>
  <si>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</si>
  <si>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</si>
  <si>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</si>
  <si>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</si>
  <si>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</si>
  <si>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</si>
  <si>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</si>
  <si>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</si>
  <si>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</si>
  <si>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</si>
  <si>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</si>
  <si>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</si>
  <si>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</si>
  <si>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</si>
  <si>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</si>
  <si>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</si>
  <si>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</si>
  <si>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</si>
  <si>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</si>
  <si>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</si>
  <si>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</si>
  <si>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</si>
  <si>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</si>
  <si>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</si>
  <si>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</si>
  <si>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</si>
  <si>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</si>
  <si>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</si>
  <si>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</si>
  <si>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</si>
  <si>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</si>
  <si>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</si>
  <si>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</si>
  <si>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</si>
  <si>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</si>
  <si>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</si>
  <si>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</si>
  <si>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</si>
  <si>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</si>
  <si>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</si>
  <si>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</si>
  <si>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</si>
  <si>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</si>
  <si>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</si>
  <si>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</si>
  <si>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</si>
  <si>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</si>
  <si>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</si>
  <si>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</si>
  <si>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</si>
  <si>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</si>
  <si>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</si>
  <si>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</si>
  <si>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</si>
  <si>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</si>
  <si>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</si>
  <si>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</si>
  <si>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</si>
  <si>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</si>
  <si>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</si>
  <si>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</si>
  <si>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</si>
  <si>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</si>
  <si>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</si>
  <si>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</si>
  <si>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</si>
  <si>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</si>
  <si>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</si>
  <si>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</si>
  <si>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</si>
  <si>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</si>
  <si>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</si>
  <si>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</si>
  <si>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</si>
  <si>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</si>
  <si>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</si>
  <si>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</si>
  <si>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</si>
  <si>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</si>
  <si>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</si>
  <si>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</si>
  <si>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</si>
  <si>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</si>
  <si>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</si>
  <si>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</si>
  <si>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</si>
  <si>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</si>
  <si>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</si>
  <si>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</si>
  <si>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</si>
  <si>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</si>
  <si>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</si>
  <si>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</si>
  <si>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</si>
  <si>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</si>
  <si>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</si>
  <si>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</si>
  <si>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</si>
  <si>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</si>
  <si>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</si>
  <si>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</si>
  <si>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</si>
  <si>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</si>
  <si>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</si>
  <si>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</si>
  <si>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</si>
  <si>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</si>
  <si>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</si>
  <si>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</si>
  <si>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</si>
  <si>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</si>
  <si>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</si>
  <si>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</si>
  <si>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</si>
  <si>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</si>
  <si>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</si>
  <si>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</si>
  <si>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</si>
  <si>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</si>
  <si>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</si>
  <si>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</si>
  <si>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</si>
  <si>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</si>
  <si>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</si>
  <si>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</si>
  <si>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</si>
  <si>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</si>
  <si>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</si>
  <si>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</si>
  <si>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</si>
  <si>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</si>
  <si>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</si>
  <si>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</si>
  <si>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</si>
  <si>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</si>
  <si>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</si>
  <si>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</si>
  <si>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</si>
  <si>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</si>
  <si>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</si>
  <si>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</si>
  <si>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</si>
  <si>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</si>
  <si>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</si>
  <si>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</si>
  <si>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</si>
  <si>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</si>
  <si>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</si>
  <si>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</si>
  <si>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</si>
  <si>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</si>
  <si>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</si>
  <si>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</si>
  <si>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</si>
  <si>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</si>
  <si>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</si>
  <si>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</si>
  <si>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</si>
  <si>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</si>
  <si>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</si>
  <si>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</si>
  <si>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</si>
  <si>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</si>
  <si>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</si>
  <si>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</si>
  <si>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</si>
  <si>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</si>
  <si>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</si>
  <si>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</si>
  <si>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</si>
  <si>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</si>
  <si>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</si>
  <si>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</si>
  <si>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</si>
  <si>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</si>
  <si>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</si>
  <si>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</si>
  <si>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</si>
  <si>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</si>
  <si>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</si>
  <si>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</si>
  <si>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</si>
  <si>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</si>
  <si>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</si>
  <si>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</si>
  <si>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</si>
  <si>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</si>
  <si>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</si>
  <si>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</si>
  <si>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</si>
  <si>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</si>
  <si>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</si>
  <si>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</si>
  <si>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</si>
  <si>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</si>
  <si>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</si>
  <si>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</si>
  <si>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</si>
  <si>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</si>
  <si>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</si>
  <si>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</si>
  <si>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</si>
  <si>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</si>
  <si>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</si>
  <si>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</si>
  <si>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</si>
  <si>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</si>
  <si>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</si>
  <si>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</si>
  <si>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</si>
  <si>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</si>
  <si>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</si>
  <si>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</si>
  <si>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</si>
  <si>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</si>
  <si>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</si>
  <si>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</si>
  <si>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</si>
  <si>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</si>
  <si>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</si>
  <si>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</si>
  <si>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</si>
  <si>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</si>
  <si>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</si>
  <si>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</si>
  <si>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</si>
  <si>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</si>
  <si>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</si>
  <si>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</si>
  <si>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</si>
  <si>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</si>
  <si>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</si>
  <si>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</si>
  <si>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</si>
  <si>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</si>
  <si>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</si>
  <si>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</si>
  <si>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</si>
  <si>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</si>
  <si>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</si>
  <si>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</si>
  <si>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</si>
  <si>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</si>
  <si>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</si>
  <si>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</si>
  <si>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</si>
  <si>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</si>
  <si>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</si>
  <si>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</si>
  <si>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</si>
  <si>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</si>
  <si>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</si>
  <si>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</si>
  <si>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</si>
  <si>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</si>
  <si>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</si>
  <si>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</si>
  <si>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</si>
  <si>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</si>
  <si>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</si>
  <si>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</si>
  <si>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</si>
  <si>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</si>
  <si>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</si>
  <si>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</si>
  <si>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</si>
  <si>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</si>
  <si>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</si>
  <si>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</si>
  <si>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</si>
  <si>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</si>
  <si>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</si>
  <si>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</si>
  <si>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</si>
  <si>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</si>
  <si>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</si>
  <si>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</si>
  <si>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</si>
  <si>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</si>
  <si>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</si>
  <si>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</si>
  <si>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</si>
  <si>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</si>
  <si>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</si>
  <si>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</si>
  <si>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</si>
  <si>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</si>
  <si>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</si>
  <si>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</si>
  <si>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</si>
  <si>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</si>
  <si>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</si>
  <si>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</si>
  <si>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</si>
  <si>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</si>
  <si>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</si>
  <si>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</si>
  <si>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</si>
  <si>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</si>
  <si>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</si>
  <si>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</si>
  <si>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</si>
  <si>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</si>
  <si>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</si>
  <si>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</si>
  <si>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</si>
  <si>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</si>
  <si>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</si>
  <si>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</si>
  <si>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</si>
  <si>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</si>
  <si>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</si>
  <si>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</si>
  <si>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</si>
  <si>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</si>
  <si>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</si>
  <si>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</si>
  <si>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</si>
  <si>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</si>
  <si>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</si>
  <si>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</si>
  <si>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</si>
  <si>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</si>
  <si>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</si>
  <si>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</si>
  <si>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</si>
  <si>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</si>
  <si>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</si>
  <si>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</si>
  <si>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</si>
  <si>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</si>
  <si>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</si>
  <si>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</si>
  <si>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</si>
  <si>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</si>
  <si>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</si>
  <si>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</si>
  <si>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</si>
  <si>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</si>
  <si>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</si>
  <si>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</si>
  <si>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</si>
  <si>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</si>
  <si>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</si>
  <si>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</si>
  <si>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</si>
  <si>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</si>
  <si>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</si>
  <si>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</si>
  <si>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</si>
  <si>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</si>
  <si>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</si>
  <si>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</si>
  <si>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</si>
  <si>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</si>
  <si>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</si>
  <si>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</si>
  <si>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</si>
  <si>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</si>
  <si>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</si>
  <si>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</si>
  <si>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</si>
  <si>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</si>
  <si>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</si>
  <si>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</si>
  <si>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</si>
  <si>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</si>
  <si>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</si>
  <si>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</si>
  <si>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</si>
  <si>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</si>
  <si>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</si>
  <si>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</si>
  <si>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</si>
  <si>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</si>
  <si>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</si>
  <si>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</si>
  <si>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</si>
  <si>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</si>
  <si>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</si>
  <si>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</si>
  <si>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</si>
  <si>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</si>
  <si>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</si>
  <si>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</si>
  <si>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</si>
  <si>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</si>
  <si>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</si>
  <si>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</si>
  <si>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</si>
  <si>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</si>
  <si>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</si>
  <si>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</si>
  <si>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</si>
  <si>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</si>
  <si>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</si>
  <si>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</si>
  <si>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</si>
  <si>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</si>
  <si>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</si>
  <si>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</si>
  <si>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</si>
  <si>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</si>
  <si>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</si>
  <si>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</si>
  <si>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</si>
  <si>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</si>
  <si>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</si>
  <si>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</si>
  <si>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</si>
  <si>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</si>
  <si>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</si>
  <si>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</si>
  <si>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</si>
  <si>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</si>
  <si>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</si>
  <si>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</si>
  <si>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</si>
  <si>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</si>
  <si>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</si>
  <si>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</si>
  <si>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</si>
  <si>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</si>
  <si>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</si>
  <si>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</si>
  <si>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</si>
  <si>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</si>
  <si>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</si>
  <si>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</si>
  <si>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</si>
  <si>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</si>
  <si>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</si>
  <si>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</si>
  <si>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</si>
  <si>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</si>
  <si>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</si>
  <si>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</si>
  <si>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</si>
  <si>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</si>
  <si>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</si>
  <si>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</si>
  <si>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</si>
  <si>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</si>
  <si>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</si>
  <si>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</si>
  <si>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</si>
  <si>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</si>
  <si>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</si>
  <si>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</si>
  <si>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</si>
  <si>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</si>
  <si>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</si>
  <si>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</si>
  <si>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</si>
  <si>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</si>
  <si>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</si>
  <si>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</si>
  <si>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</si>
  <si>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</si>
  <si>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</si>
  <si>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</si>
  <si>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</si>
  <si>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</si>
  <si>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</si>
  <si>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</si>
  <si>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</si>
  <si>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</si>
  <si>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</si>
  <si>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</si>
  <si>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</si>
  <si>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</si>
  <si>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</si>
  <si>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</si>
  <si>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</si>
  <si>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</si>
  <si>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</si>
  <si>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</si>
  <si>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</si>
  <si>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</si>
  <si>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</si>
  <si>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</si>
  <si>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</si>
  <si>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</si>
  <si>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</si>
  <si>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</si>
  <si>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</si>
  <si>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</si>
  <si>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</si>
  <si>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</si>
  <si>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</si>
  <si>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</si>
  <si>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</si>
  <si>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</si>
  <si>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</si>
  <si>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</si>
  <si>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</si>
  <si>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</si>
  <si>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</si>
  <si>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</si>
  <si>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</si>
  <si>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</si>
  <si>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</si>
  <si>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</si>
  <si>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</si>
  <si>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</si>
  <si>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</si>
  <si>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</si>
  <si>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</si>
  <si>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</si>
  <si>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</si>
  <si>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</si>
  <si>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</si>
  <si>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</si>
  <si>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</si>
  <si>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</si>
  <si>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</si>
  <si>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</si>
  <si>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</si>
  <si>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</si>
  <si>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</si>
  <si>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</si>
  <si>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</si>
  <si>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</si>
  <si>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</si>
  <si>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</si>
  <si>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</si>
  <si>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</si>
  <si>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</si>
  <si>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</si>
  <si>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</si>
  <si>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</si>
  <si>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</si>
  <si>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</si>
  <si>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</si>
  <si>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</si>
  <si>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</si>
  <si>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</si>
  <si>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</si>
  <si>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</si>
  <si>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</si>
  <si>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</si>
  <si>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</si>
  <si>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</si>
  <si>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</si>
  <si>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</si>
  <si>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</si>
  <si>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</si>
  <si>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</si>
  <si>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</si>
  <si>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</si>
  <si>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</si>
  <si>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</si>
  <si>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</si>
  <si>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</si>
  <si>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</si>
  <si>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</si>
  <si>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</si>
  <si>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</si>
  <si>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</si>
  <si>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</si>
  <si>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</si>
  <si>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</si>
  <si>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</si>
  <si>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</si>
  <si>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</si>
  <si>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</si>
  <si>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</si>
  <si>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</si>
  <si>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</si>
  <si>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</si>
  <si>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</si>
  <si>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</si>
  <si>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</si>
  <si>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</si>
  <si>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</si>
  <si>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</si>
  <si>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</si>
  <si>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</si>
  <si>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</si>
  <si>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</si>
  <si>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</si>
  <si>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</si>
  <si>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</si>
  <si>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</si>
  <si>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</si>
  <si>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</si>
  <si>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</si>
  <si>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</si>
  <si>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</si>
  <si>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</si>
  <si>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</si>
  <si>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</si>
  <si>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</si>
  <si>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</si>
  <si>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</si>
  <si>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</si>
  <si>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</si>
  <si>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</si>
  <si>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</si>
  <si>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</si>
  <si>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</si>
  <si>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</si>
  <si>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</si>
  <si>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</si>
  <si>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</si>
  <si>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</si>
  <si>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</si>
  <si>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</si>
  <si>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</si>
  <si>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</si>
  <si>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</si>
  <si>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</si>
  <si>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</si>
  <si>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</si>
  <si>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</si>
  <si>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</si>
  <si>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</si>
  <si>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</si>
  <si>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</si>
  <si>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</si>
  <si>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</si>
  <si>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</si>
  <si>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</si>
  <si>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</si>
  <si>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</si>
  <si>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</si>
  <si>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</si>
  <si>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</si>
  <si>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</si>
  <si>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</si>
  <si>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</si>
  <si>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</si>
  <si>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</si>
  <si>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</si>
  <si>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</si>
  <si>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</si>
  <si>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</si>
  <si>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</si>
  <si>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</si>
  <si>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</si>
  <si>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</si>
  <si>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</si>
  <si>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</si>
  <si>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</si>
  <si>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</si>
  <si>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</si>
  <si>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</si>
  <si>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</si>
  <si>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</si>
  <si>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</si>
  <si>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</si>
  <si>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</si>
  <si>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</si>
  <si>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</si>
  <si>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</si>
  <si>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</si>
  <si>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</si>
  <si>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</si>
  <si>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</si>
  <si>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</si>
  <si>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</si>
  <si>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</si>
  <si>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</si>
  <si>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</si>
  <si>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</si>
  <si>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</si>
  <si>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</si>
  <si>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</si>
  <si>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</si>
  <si>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</si>
  <si>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</si>
  <si>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</si>
  <si>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</si>
  <si>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</si>
  <si>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</si>
  <si>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</si>
  <si>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</si>
  <si>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</si>
  <si>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</si>
  <si>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</si>
  <si>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</si>
  <si>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</si>
  <si>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</si>
  <si>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</si>
  <si>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</si>
  <si>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</si>
  <si>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</si>
  <si>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</si>
  <si>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</si>
  <si>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</si>
  <si>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</si>
  <si>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</si>
  <si>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</si>
  <si>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</si>
  <si>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</si>
  <si>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</si>
  <si>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</si>
  <si>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</si>
  <si>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</si>
  <si>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</si>
  <si>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</si>
  <si>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</si>
  <si>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</si>
  <si>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</si>
  <si>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</si>
  <si>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</si>
  <si>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</si>
  <si>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</si>
  <si>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</si>
  <si>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</si>
  <si>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</si>
  <si>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</si>
  <si>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</si>
  <si>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</si>
  <si>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</si>
  <si>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</si>
  <si>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</si>
  <si>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</si>
  <si>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</si>
  <si>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</si>
  <si>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</si>
  <si>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</si>
  <si>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</si>
  <si>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</si>
  <si>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</si>
  <si>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</si>
  <si>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</si>
  <si>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</si>
  <si>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</si>
  <si>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</si>
  <si>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</si>
  <si>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</si>
  <si>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</si>
  <si>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</si>
  <si>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</si>
  <si>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</si>
  <si>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</si>
  <si>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</si>
  <si>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</si>
  <si>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</si>
  <si>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</si>
  <si>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</si>
  <si>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</si>
  <si>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</si>
  <si>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</si>
  <si>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</si>
  <si>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</si>
  <si>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</si>
  <si>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</si>
  <si>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</si>
  <si>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</si>
  <si>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</si>
  <si>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</si>
  <si>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</si>
  <si>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</si>
  <si>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</si>
  <si>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</si>
  <si>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</si>
  <si>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</si>
  <si>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</si>
  <si>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</si>
  <si>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</si>
  <si>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</si>
  <si>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</si>
  <si>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</si>
  <si>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</si>
  <si>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</si>
  <si>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</si>
  <si>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</si>
  <si>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</si>
  <si>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</si>
  <si>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</si>
  <si>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</si>
  <si>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</si>
  <si>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</si>
  <si>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</si>
  <si>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</si>
  <si>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</si>
  <si>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</si>
  <si>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</si>
  <si>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</si>
  <si>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</si>
  <si>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</si>
  <si>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</si>
  <si>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</si>
  <si>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</si>
  <si>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</si>
  <si>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</si>
  <si>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</si>
  <si>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</si>
  <si>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</si>
  <si>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</si>
  <si>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</si>
  <si>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</si>
  <si>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</si>
  <si>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</si>
  <si>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</si>
  <si>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</si>
  <si>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</si>
  <si>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</si>
  <si>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</si>
  <si>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</si>
  <si>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</si>
  <si>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</si>
  <si>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</si>
  <si>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</si>
  <si>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</si>
  <si>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</si>
  <si>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</si>
  <si>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</si>
  <si>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</si>
  <si>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</si>
  <si>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</si>
  <si>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</si>
  <si>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</si>
  <si>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</si>
  <si>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</si>
  <si>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</si>
  <si>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</si>
  <si>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</si>
  <si>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</si>
  <si>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</si>
  <si>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</si>
  <si>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</si>
  <si>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</si>
  <si>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</si>
  <si>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</si>
  <si>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</si>
  <si>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</si>
  <si>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</si>
  <si>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</si>
  <si>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</si>
  <si>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</si>
  <si>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</si>
  <si>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</si>
  <si>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</si>
  <si>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</si>
  <si>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</si>
  <si>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</si>
  <si>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</si>
  <si>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</si>
  <si>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</si>
  <si>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</si>
  <si>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</si>
  <si>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</si>
  <si>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</si>
  <si>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</si>
  <si>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</si>
  <si>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</si>
  <si>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</si>
  <si>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</si>
  <si>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</si>
  <si>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</si>
  <si>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</si>
  <si>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</si>
  <si>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</si>
  <si>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</si>
  <si>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</si>
  <si>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</si>
  <si>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</si>
  <si>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</si>
  <si>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</si>
  <si>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</si>
  <si>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</si>
  <si>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</si>
  <si>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</si>
  <si>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</si>
  <si>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</si>
  <si>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</si>
  <si>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</si>
  <si>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</si>
  <si>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</si>
  <si>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</si>
  <si>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</si>
  <si>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</si>
  <si>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</si>
  <si>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</si>
  <si>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</si>
  <si>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</si>
  <si>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</si>
  <si>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</si>
  <si>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</si>
  <si>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</si>
  <si>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</si>
  <si>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</si>
  <si>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</si>
  <si>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</si>
  <si>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</si>
  <si>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</si>
  <si>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</si>
  <si>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</si>
  <si>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</si>
  <si>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</si>
  <si>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</si>
  <si>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</si>
  <si>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</si>
  <si>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</si>
  <si>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</si>
  <si>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</si>
  <si>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</si>
  <si>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</si>
  <si>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</si>
  <si>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</si>
  <si>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</si>
  <si>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</si>
  <si>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</si>
  <si>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</si>
  <si>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</si>
  <si>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</si>
  <si>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</si>
  <si>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</si>
  <si>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</si>
  <si>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</si>
  <si>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</si>
  <si>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</si>
  <si>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</si>
  <si>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</si>
  <si>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</si>
  <si>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</si>
  <si>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</si>
  <si>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</si>
  <si>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</si>
  <si>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</si>
  <si>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</si>
  <si>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</si>
  <si>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</si>
  <si>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</si>
  <si>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</si>
  <si>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</si>
  <si>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</si>
  <si>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</si>
  <si>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</si>
  <si>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</si>
  <si>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</si>
  <si>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</si>
  <si>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</si>
  <si>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</si>
  <si>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</si>
  <si>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</si>
  <si>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</si>
  <si>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</si>
  <si>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</si>
  <si>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</si>
  <si>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</si>
  <si>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</si>
  <si>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</si>
  <si>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</si>
  <si>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</si>
  <si>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</si>
  <si>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</si>
  <si>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</si>
  <si>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</si>
  <si>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</si>
  <si>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</si>
  <si>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</si>
  <si>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</si>
  <si>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</si>
  <si>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</si>
  <si>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</si>
  <si>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</si>
  <si>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</si>
  <si>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</si>
  <si>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</si>
  <si>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</si>
  <si>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</si>
  <si>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</si>
  <si>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</si>
  <si>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</si>
  <si>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</si>
  <si>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</si>
  <si>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</si>
  <si>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</si>
  <si>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</si>
  <si>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</si>
  <si>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</si>
  <si>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</si>
  <si>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</si>
  <si>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</si>
  <si>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</si>
  <si>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</si>
  <si>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</si>
  <si>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</si>
  <si>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</si>
  <si>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</si>
  <si>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</si>
  <si>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</si>
  <si>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</si>
  <si>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</si>
  <si>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</si>
  <si>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</si>
  <si>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</si>
  <si>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</si>
  <si>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</si>
  <si>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</si>
  <si>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</si>
  <si>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</si>
  <si>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</si>
  <si>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</si>
  <si>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</si>
  <si>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</si>
  <si>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</si>
  <si>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</si>
  <si>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</si>
  <si>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</si>
  <si>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</si>
  <si>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</si>
  <si>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</si>
  <si>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</si>
  <si>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</si>
  <si>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</si>
  <si>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</si>
  <si>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</si>
  <si>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</si>
  <si>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</si>
  <si>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</si>
  <si>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</si>
  <si>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</si>
  <si>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</si>
  <si>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</si>
  <si>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</si>
  <si>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</si>
  <si>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</si>
  <si>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</si>
  <si>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</si>
  <si>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</si>
  <si>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</si>
  <si>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</si>
  <si>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</si>
  <si>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</si>
  <si>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</si>
  <si>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</si>
  <si>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</si>
  <si>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</si>
  <si>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</si>
  <si>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</si>
  <si>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</si>
  <si>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</si>
  <si>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</si>
  <si>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</si>
  <si>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</si>
  <si>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</si>
  <si>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</si>
  <si>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</si>
  <si>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</si>
  <si>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</si>
  <si>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</si>
  <si>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</si>
  <si>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</si>
  <si>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</si>
  <si>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</si>
  <si>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</si>
  <si>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</si>
  <si>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</si>
  <si>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</si>
  <si>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</si>
  <si>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</si>
  <si>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</si>
  <si>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</si>
  <si>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</si>
  <si>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</si>
  <si>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</si>
  <si>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</si>
  <si>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</si>
  <si>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</si>
  <si>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</si>
  <si>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</si>
  <si>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</si>
  <si>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</si>
  <si>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</si>
  <si>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</si>
  <si>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</si>
  <si>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</si>
  <si>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</si>
  <si>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</si>
  <si>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</si>
  <si>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</si>
  <si>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</si>
  <si>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</si>
  <si>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</si>
  <si>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</si>
  <si>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</si>
  <si>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</si>
  <si>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</si>
  <si>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</si>
  <si>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</si>
  <si>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</si>
  <si>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</si>
  <si>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</si>
  <si>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</si>
  <si>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</si>
  <si>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</si>
  <si>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</si>
  <si>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</si>
  <si>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</si>
  <si>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</si>
  <si>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</si>
  <si>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</si>
  <si>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</si>
  <si>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</si>
  <si>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</si>
  <si>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</si>
  <si>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</si>
  <si>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</si>
  <si>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</si>
  <si>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</si>
  <si>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</si>
  <si>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</si>
  <si>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</si>
  <si>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</si>
  <si>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</si>
  <si>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</si>
  <si>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</si>
  <si>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</si>
  <si>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</si>
  <si>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</si>
  <si>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</si>
  <si>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</si>
  <si>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</si>
  <si>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</si>
  <si>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</si>
  <si>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</si>
  <si>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</si>
  <si>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</si>
  <si>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</si>
  <si>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</si>
  <si>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</si>
  <si>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</si>
  <si>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</si>
  <si>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</si>
  <si>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</si>
  <si>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</si>
  <si>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</si>
  <si>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</si>
  <si>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</si>
  <si>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</si>
  <si>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</si>
  <si>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</si>
  <si>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</si>
  <si>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</si>
  <si>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</si>
  <si>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</si>
  <si>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</si>
  <si>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</si>
  <si>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</si>
  <si>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</si>
  <si>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</si>
  <si>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</si>
  <si>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</si>
  <si>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</si>
  <si>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</si>
  <si>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</si>
  <si>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</si>
  <si>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</si>
  <si>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</si>
  <si>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</si>
  <si>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</si>
  <si>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</si>
  <si>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</si>
  <si>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</si>
  <si>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</si>
  <si>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</si>
  <si>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</si>
  <si>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</si>
  <si>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</si>
  <si>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</si>
  <si>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</si>
  <si>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</si>
  <si>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</si>
  <si>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</si>
  <si>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</si>
  <si>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</si>
  <si>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</si>
  <si>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</si>
  <si>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</si>
  <si>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</si>
  <si>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</si>
  <si>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</si>
  <si>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</si>
  <si>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</si>
  <si>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</si>
  <si>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</si>
  <si>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</si>
  <si>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</si>
  <si>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</si>
  <si>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</si>
  <si>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</si>
  <si>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</si>
  <si>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</si>
  <si>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</si>
  <si>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</si>
  <si>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</si>
  <si>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</si>
  <si>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</si>
  <si>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</si>
  <si>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</si>
  <si>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</si>
  <si>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</si>
  <si>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</si>
  <si>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</si>
  <si>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</si>
  <si>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</si>
  <si>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</si>
  <si>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</si>
  <si>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</si>
  <si>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</si>
  <si>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</si>
  <si>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</si>
  <si>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</si>
  <si>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</si>
  <si>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</si>
  <si>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</si>
  <si>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</si>
  <si>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</si>
  <si>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</si>
  <si>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</si>
  <si>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</si>
  <si>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</si>
  <si>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</si>
  <si>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</si>
  <si>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</si>
  <si>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</si>
  <si>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</si>
  <si>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</si>
  <si>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</si>
  <si>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</si>
  <si>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</si>
  <si>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</si>
  <si>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</si>
  <si>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</si>
  <si>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</si>
  <si>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</si>
  <si>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</si>
  <si>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</si>
  <si>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</si>
  <si>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</si>
  <si>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</si>
  <si>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</si>
  <si>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</si>
  <si>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</si>
  <si>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</si>
  <si>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</si>
  <si>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</si>
  <si>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</si>
  <si>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</si>
  <si>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</si>
  <si>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</si>
  <si>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</si>
  <si>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</si>
  <si>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</si>
  <si>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</si>
  <si>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</si>
  <si>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</si>
  <si>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</si>
  <si>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</si>
  <si>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</si>
  <si>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</si>
  <si>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</si>
  <si>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</si>
  <si>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</si>
  <si>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</si>
  <si>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</si>
  <si>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</si>
  <si>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</si>
  <si>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</si>
  <si>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</si>
  <si>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</si>
  <si>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</si>
  <si>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</si>
  <si>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</si>
  <si>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</si>
  <si>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</si>
  <si>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</si>
  <si>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</si>
  <si>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</si>
  <si>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</si>
  <si>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</si>
  <si>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</si>
  <si>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</si>
  <si>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</si>
  <si>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</si>
  <si>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</si>
  <si>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</si>
  <si>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</si>
  <si>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</si>
  <si>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</si>
  <si>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</si>
  <si>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</si>
  <si>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</si>
  <si>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</si>
  <si>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</si>
  <si>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</si>
  <si>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</si>
  <si>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</si>
  <si>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</si>
  <si>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</si>
  <si>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</si>
  <si>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</si>
  <si>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</si>
  <si>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</si>
  <si>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</si>
  <si>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</si>
  <si>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</si>
  <si>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</si>
  <si>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</si>
  <si>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</si>
  <si>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</si>
  <si>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</si>
  <si>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</si>
  <si>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</si>
  <si>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</si>
  <si>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</si>
  <si>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</si>
  <si>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</si>
  <si>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</si>
  <si>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</si>
  <si>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</si>
  <si>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</si>
  <si>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</si>
  <si>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</si>
  <si>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</si>
  <si>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</si>
  <si>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</si>
  <si>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</si>
  <si>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</si>
  <si>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</si>
  <si>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</si>
  <si>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</si>
  <si>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</si>
  <si>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</si>
  <si>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</si>
  <si>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</si>
  <si>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</si>
  <si>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</si>
  <si>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</si>
  <si>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</si>
  <si>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</si>
  <si>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</si>
  <si>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</si>
  <si>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</si>
  <si>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</si>
  <si>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</si>
  <si>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</si>
  <si>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</si>
  <si>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</si>
  <si>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</si>
  <si>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</si>
  <si>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</si>
  <si>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</si>
  <si>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</si>
  <si>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</si>
  <si>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</si>
  <si>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</si>
  <si>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</si>
  <si>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</si>
  <si>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</si>
  <si>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</si>
  <si>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</si>
  <si>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</si>
  <si>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</si>
  <si>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</si>
  <si>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</si>
  <si>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</si>
  <si>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</si>
  <si>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</si>
  <si>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</si>
  <si>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</si>
  <si>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</si>
  <si>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</si>
  <si>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</si>
  <si>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</si>
  <si>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</si>
  <si>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</si>
  <si>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</si>
  <si>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</si>
  <si>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</si>
  <si>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</si>
  <si>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</si>
  <si>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</si>
  <si>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</si>
  <si>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</si>
  <si>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</si>
  <si>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</si>
  <si>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</si>
  <si>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</si>
  <si>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</si>
  <si>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</si>
  <si>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</si>
  <si>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</si>
  <si>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</si>
  <si>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</si>
  <si>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</si>
  <si>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</si>
  <si>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</si>
  <si>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</si>
  <si>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</si>
  <si>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</si>
  <si>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</si>
  <si>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</si>
  <si>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</si>
  <si>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</si>
  <si>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</si>
  <si>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</si>
  <si>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</si>
  <si>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</si>
  <si>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</si>
  <si>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</si>
  <si>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</si>
  <si>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</si>
  <si>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</si>
  <si>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</si>
  <si>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</si>
  <si>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</si>
  <si>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</si>
  <si>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</si>
  <si>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</si>
  <si>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</si>
  <si>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</si>
  <si>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</si>
  <si>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</si>
  <si>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</si>
  <si>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</si>
  <si>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</si>
  <si>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</si>
  <si>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</si>
  <si>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</si>
  <si>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</si>
  <si>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</si>
  <si>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</si>
  <si>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</si>
  <si>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</si>
  <si>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</si>
  <si>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</si>
  <si>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</si>
  <si>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</si>
  <si>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</si>
  <si>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</si>
  <si>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</si>
  <si>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</si>
  <si>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</si>
  <si>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</si>
  <si>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</si>
  <si>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</si>
  <si>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</si>
  <si>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</si>
  <si>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</si>
  <si>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</si>
  <si>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</si>
  <si>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</si>
  <si>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</si>
  <si>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</si>
  <si>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</si>
  <si>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</si>
  <si>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</si>
  <si>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</si>
  <si>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</si>
  <si>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</si>
  <si>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</si>
  <si>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</si>
  <si>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</si>
  <si>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</si>
  <si>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</si>
  <si>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</si>
  <si>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</si>
  <si>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</si>
  <si>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</si>
  <si>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</si>
  <si>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</si>
  <si>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</si>
  <si>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</si>
  <si>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</si>
  <si>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</si>
  <si>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</si>
  <si>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</si>
  <si>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</si>
  <si>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</si>
  <si>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</si>
  <si>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</si>
  <si>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</si>
  <si>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</si>
  <si>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</si>
  <si>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</si>
  <si>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</si>
  <si>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</si>
  <si>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</si>
  <si>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</si>
  <si>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</si>
  <si>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</si>
  <si>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</si>
  <si>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</si>
  <si>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</si>
  <si>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</si>
  <si>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</si>
  <si>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</si>
  <si>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</si>
  <si>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</si>
  <si>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</si>
  <si>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</si>
  <si>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</si>
  <si>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</si>
  <si>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</si>
  <si>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</si>
  <si>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</si>
  <si>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</si>
  <si>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</si>
  <si>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</si>
  <si>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</si>
  <si>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</si>
  <si>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</si>
  <si>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</si>
  <si>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</si>
  <si>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</si>
  <si>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</si>
  <si>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</si>
  <si>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</si>
  <si>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</si>
  <si>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</si>
  <si>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</si>
  <si>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</si>
  <si>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</si>
  <si>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</si>
  <si>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</si>
  <si>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</si>
  <si>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</si>
  <si>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</si>
  <si>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</si>
  <si>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</si>
  <si>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</si>
  <si>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</si>
  <si>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</si>
  <si>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</si>
  <si>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</si>
  <si>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</si>
  <si>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</si>
  <si>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</si>
  <si>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</si>
  <si>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</si>
  <si>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</si>
  <si>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</si>
  <si>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</si>
  <si>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</si>
  <si>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</si>
  <si>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</si>
  <si>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</si>
  <si>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</si>
  <si>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</si>
  <si>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</si>
  <si>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</si>
  <si>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</si>
  <si>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</si>
  <si>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</si>
  <si>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</si>
  <si>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</si>
  <si>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</si>
  <si>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</si>
  <si>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</si>
  <si>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</si>
  <si>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</si>
  <si>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</si>
  <si>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</si>
  <si>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</si>
  <si>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</si>
  <si>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</si>
  <si>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</si>
  <si>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</si>
  <si>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</si>
  <si>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</si>
  <si>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</si>
  <si>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</si>
  <si>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</si>
  <si>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</si>
  <si>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</si>
  <si>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</si>
  <si>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</si>
  <si>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</si>
  <si>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</si>
  <si>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</si>
  <si>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</si>
  <si>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</si>
  <si>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</si>
  <si>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</si>
  <si>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</si>
  <si>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</si>
  <si>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</si>
  <si>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</si>
  <si>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</si>
  <si>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</si>
  <si>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</si>
  <si>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</si>
  <si>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</si>
  <si>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</si>
  <si>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</si>
  <si>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</si>
  <si>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</si>
  <si>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</si>
  <si>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</si>
  <si>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</si>
  <si>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</si>
  <si>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</si>
  <si>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</si>
  <si>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</si>
  <si>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</si>
  <si>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</si>
  <si>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</si>
  <si>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</si>
  <si>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</si>
  <si>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</si>
  <si>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</si>
  <si>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</si>
  <si>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</si>
  <si>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</si>
  <si>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</si>
  <si>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</si>
  <si>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</si>
  <si>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</si>
  <si>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</si>
  <si>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</si>
  <si>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</si>
  <si>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</si>
  <si>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</si>
  <si>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</si>
  <si>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</si>
  <si>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</si>
  <si>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</si>
  <si>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</si>
  <si>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</si>
  <si>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</si>
  <si>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</si>
  <si>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</si>
  <si>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</si>
  <si>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</si>
  <si>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</si>
  <si>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</si>
  <si>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</si>
  <si>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</si>
  <si>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</si>
  <si>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</si>
  <si>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</si>
  <si>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</si>
  <si>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</si>
  <si>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</si>
  <si>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</si>
  <si>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</si>
  <si>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</si>
  <si>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</si>
  <si>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</si>
  <si>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</si>
  <si>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</si>
  <si>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</si>
  <si>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</si>
  <si>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</si>
  <si>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</si>
  <si>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</si>
  <si>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</si>
  <si>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</si>
  <si>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</si>
  <si>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</si>
  <si>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</si>
  <si>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</si>
  <si>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</si>
  <si>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</si>
  <si>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</si>
  <si>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</si>
  <si>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</si>
  <si>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</si>
  <si>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</si>
  <si>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</si>
  <si>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</si>
  <si>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</si>
  <si>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</si>
  <si>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</si>
  <si>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</si>
  <si>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</si>
  <si>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</si>
  <si>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</si>
  <si>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</si>
  <si>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</si>
  <si>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</si>
  <si>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</si>
  <si>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</si>
  <si>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</si>
  <si>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</si>
  <si>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</si>
  <si>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</si>
  <si>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</si>
  <si>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</si>
  <si>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</si>
  <si>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</si>
  <si>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</si>
  <si>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</si>
  <si>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</si>
  <si>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</si>
  <si>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</si>
  <si>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</si>
  <si>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</si>
  <si>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</si>
  <si>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</si>
  <si>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</si>
  <si>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</si>
  <si>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</si>
  <si>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</si>
  <si>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</si>
  <si>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</si>
  <si>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</si>
  <si>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</si>
  <si>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</si>
  <si>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</si>
  <si>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</si>
  <si>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</si>
  <si>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</si>
  <si>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</si>
  <si>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</si>
  <si>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</si>
  <si>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</si>
  <si>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</si>
  <si>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</si>
  <si>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</si>
  <si>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</si>
  <si>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</si>
  <si>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</si>
  <si>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</si>
  <si>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</si>
  <si>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</si>
  <si>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</si>
  <si>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</si>
  <si>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</si>
  <si>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</si>
  <si>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</si>
  <si>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</si>
  <si>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</si>
  <si>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</si>
  <si>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</si>
  <si>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</si>
  <si>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</si>
  <si>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</si>
  <si>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</si>
  <si>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</si>
  <si>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</si>
  <si>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</si>
  <si>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</si>
  <si>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</si>
  <si>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</si>
  <si>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</si>
  <si>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</si>
  <si>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</si>
  <si>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</si>
  <si>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</si>
  <si>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</si>
  <si>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</si>
  <si>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</si>
  <si>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</si>
  <si>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</si>
  <si>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</si>
  <si>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</si>
  <si>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</si>
  <si>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</si>
  <si>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</si>
  <si>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</si>
  <si>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</si>
  <si>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</si>
  <si>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</si>
  <si>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</si>
  <si>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</si>
  <si>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</si>
  <si>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</si>
  <si>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</si>
  <si>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</si>
  <si>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</si>
  <si>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</si>
  <si>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</si>
  <si>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</si>
  <si>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</si>
  <si>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</si>
  <si>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</si>
  <si>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</si>
  <si>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</si>
  <si>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</si>
  <si>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</si>
  <si>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</si>
  <si>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</si>
  <si>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</si>
  <si>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</si>
  <si>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</si>
  <si>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</si>
  <si>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</si>
  <si>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</si>
  <si>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</si>
  <si>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</si>
  <si>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</si>
  <si>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</si>
  <si>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</si>
  <si>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</si>
  <si>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</si>
  <si>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</si>
  <si>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</si>
  <si>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</si>
  <si>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</si>
  <si>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</si>
  <si>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</si>
  <si>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</si>
  <si>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</si>
  <si>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</si>
  <si>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</si>
  <si>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</si>
  <si>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</si>
  <si>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</si>
  <si>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</si>
  <si>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</si>
  <si>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</si>
  <si>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</si>
  <si>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</si>
  <si>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</si>
  <si>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</si>
  <si>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</si>
  <si>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</si>
  <si>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</si>
  <si>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</si>
  <si>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</si>
  <si>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</si>
  <si>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</si>
  <si>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</si>
  <si>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</si>
  <si>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</si>
  <si>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</si>
  <si>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</si>
  <si>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</si>
  <si>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</si>
  <si>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</si>
  <si>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</si>
  <si>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</si>
  <si>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</si>
  <si>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</si>
  <si>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</si>
  <si>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</si>
  <si>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</si>
  <si>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</si>
  <si>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</si>
  <si>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</si>
  <si>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</si>
  <si>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</si>
  <si>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</si>
  <si>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</si>
  <si>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</si>
  <si>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</si>
  <si>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</si>
  <si>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</si>
  <si>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</si>
  <si>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</si>
  <si>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</si>
  <si>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</si>
  <si>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</si>
  <si>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</si>
  <si>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</si>
  <si>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</si>
  <si>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</si>
  <si>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</si>
  <si>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</si>
  <si>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</si>
  <si>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</si>
  <si>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</si>
  <si>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</si>
  <si>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</si>
  <si>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</si>
  <si>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</si>
  <si>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</si>
  <si>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</si>
  <si>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</si>
  <si>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</si>
  <si>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</si>
  <si>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</si>
  <si>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</si>
  <si>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</si>
  <si>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</si>
  <si>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</si>
  <si>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</si>
  <si>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</si>
  <si>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</si>
  <si>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</si>
  <si>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</si>
  <si>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</si>
  <si>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</si>
  <si>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</si>
  <si>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</si>
  <si>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</si>
  <si>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</si>
  <si>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</si>
  <si>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</si>
  <si>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</si>
  <si>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</si>
  <si>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</si>
  <si>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</si>
  <si>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</si>
  <si>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</si>
  <si>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</si>
  <si>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</si>
  <si>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</si>
  <si>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</si>
  <si>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</si>
  <si>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</si>
  <si>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</si>
  <si>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</si>
  <si>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</si>
  <si>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</si>
  <si>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</si>
  <si>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</si>
  <si>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</si>
  <si>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</si>
  <si>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</si>
  <si>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</si>
  <si>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</si>
  <si>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</si>
  <si>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</si>
  <si>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</si>
  <si>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</si>
  <si>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</si>
  <si>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</si>
  <si>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</si>
  <si>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</si>
  <si>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</si>
  <si>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</si>
  <si>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</si>
  <si>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</si>
  <si>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</si>
  <si>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</si>
  <si>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</si>
  <si>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</si>
  <si>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</si>
  <si>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</si>
  <si>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</si>
  <si>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</si>
  <si>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</si>
  <si>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</si>
  <si>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</si>
  <si>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</si>
  <si>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</si>
  <si>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</si>
  <si>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</si>
  <si>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</si>
  <si>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</si>
  <si>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</si>
  <si>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</si>
  <si>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</si>
  <si>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</si>
  <si>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</si>
  <si>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</si>
  <si>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</si>
  <si>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</si>
  <si>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</si>
  <si>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</si>
  <si>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</si>
  <si>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</si>
  <si>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</si>
  <si>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</si>
  <si>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</si>
  <si>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</si>
  <si>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</si>
  <si>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</si>
  <si>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</si>
  <si>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</si>
  <si>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</si>
  <si>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</si>
  <si>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</si>
  <si>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</si>
  <si>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</si>
  <si>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</si>
  <si>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</si>
  <si>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</si>
  <si>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</si>
  <si>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</si>
  <si>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</si>
  <si>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</si>
  <si>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</si>
  <si>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</si>
  <si>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</si>
  <si>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</si>
  <si>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</si>
  <si>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</si>
  <si>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</si>
  <si>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</si>
  <si>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</si>
  <si>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</si>
  <si>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</si>
  <si>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</si>
  <si>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</si>
  <si>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</si>
  <si>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</si>
  <si>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</si>
  <si>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</si>
  <si>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</si>
  <si>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</si>
  <si>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</si>
  <si>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</si>
  <si>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</si>
  <si>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</si>
  <si>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</si>
  <si>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</si>
  <si>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</si>
  <si>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</si>
  <si>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</si>
  <si>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</si>
  <si>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</si>
  <si>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</si>
  <si>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</si>
  <si>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</si>
  <si>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</si>
  <si>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</si>
  <si>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</si>
  <si>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</si>
  <si>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</si>
  <si>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</si>
  <si>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</si>
  <si>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</si>
  <si>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</si>
  <si>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</si>
  <si>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</si>
  <si>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</si>
  <si>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</si>
  <si>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</si>
  <si>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</si>
  <si>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</si>
  <si>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</si>
  <si>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</si>
  <si>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</si>
  <si>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</si>
  <si>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</si>
  <si>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</si>
  <si>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</si>
  <si>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</si>
  <si>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</si>
  <si>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</si>
  <si>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</si>
  <si>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</si>
  <si>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</si>
  <si>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</si>
  <si>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</si>
  <si>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</si>
  <si>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</si>
  <si>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</si>
  <si>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</si>
  <si>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</si>
  <si>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</si>
  <si>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</si>
  <si>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</si>
  <si>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</si>
  <si>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</si>
  <si>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</si>
  <si>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</si>
  <si>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</si>
  <si>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</si>
  <si>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</si>
  <si>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</si>
  <si>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</si>
  <si>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</si>
  <si>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</si>
  <si>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</si>
  <si>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</si>
  <si>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</si>
  <si>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</si>
  <si>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</si>
  <si>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</si>
  <si>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</si>
  <si>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</si>
  <si>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</si>
  <si>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</si>
  <si>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</si>
  <si>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</si>
  <si>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</si>
  <si>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</si>
  <si>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</si>
  <si>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</si>
  <si>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</si>
  <si>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</si>
  <si>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</si>
  <si>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</si>
  <si>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</si>
  <si>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</si>
  <si>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</si>
  <si>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</si>
  <si>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</si>
  <si>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</si>
  <si>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</si>
  <si>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</si>
  <si>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</si>
  <si>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</si>
  <si>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</si>
  <si>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</si>
  <si>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</si>
  <si>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</si>
  <si>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</si>
  <si>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</si>
  <si>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</si>
  <si>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</si>
  <si>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</si>
  <si>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</si>
  <si>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</si>
  <si>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</si>
  <si>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</si>
  <si>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</si>
  <si>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</si>
  <si>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</si>
  <si>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</si>
  <si>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</si>
  <si>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</si>
  <si>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</si>
  <si>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</si>
  <si>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</si>
  <si>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</si>
  <si>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</si>
  <si>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</si>
  <si>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</si>
  <si>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</si>
  <si>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</si>
  <si>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</si>
  <si>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</si>
  <si>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</si>
  <si>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</si>
  <si>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</si>
  <si>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</si>
  <si>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</si>
  <si>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</si>
  <si>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</si>
  <si>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</si>
  <si>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</si>
  <si>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</si>
  <si>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</si>
  <si>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</si>
  <si>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</si>
  <si>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</si>
  <si>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</si>
  <si>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</si>
  <si>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</si>
  <si>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</si>
  <si>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</si>
  <si>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</si>
  <si>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</si>
  <si>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</si>
  <si>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</si>
  <si>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</si>
  <si>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</si>
  <si>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</si>
  <si>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</si>
  <si>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</si>
  <si>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</si>
  <si>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</si>
  <si>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</si>
  <si>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</si>
  <si>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</si>
  <si>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</si>
  <si>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</si>
  <si>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</si>
  <si>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</si>
  <si>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</si>
  <si>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</si>
  <si>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</si>
  <si>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</si>
  <si>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</si>
  <si>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</si>
  <si>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</si>
  <si>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</si>
  <si>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</si>
  <si>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</si>
  <si>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</si>
  <si>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</si>
  <si>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</si>
  <si>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</si>
  <si>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</si>
  <si>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</si>
  <si>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</si>
  <si>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</si>
  <si>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</si>
  <si>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</si>
  <si>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</si>
  <si>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</si>
  <si>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</si>
  <si>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</si>
  <si>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</si>
  <si>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</si>
  <si>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</si>
  <si>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</si>
  <si>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</si>
  <si>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</si>
  <si>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</si>
  <si>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</si>
  <si>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</si>
  <si>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</si>
  <si>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</si>
  <si>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</si>
  <si>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</si>
  <si>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</si>
  <si>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</si>
  <si>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</si>
  <si>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</si>
  <si>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</si>
  <si>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</si>
  <si>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</si>
  <si>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</si>
  <si>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</si>
  <si>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</si>
  <si>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</si>
  <si>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</si>
  <si>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</si>
  <si>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</si>
  <si>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</si>
  <si>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</si>
  <si>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</si>
  <si>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</si>
  <si>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</si>
  <si>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</si>
  <si>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</si>
  <si>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</si>
  <si>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</si>
  <si>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</si>
  <si>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</si>
  <si>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</si>
  <si>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</si>
  <si>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</si>
  <si>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</si>
  <si>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</si>
  <si>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</si>
  <si>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</si>
  <si>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</si>
  <si>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</si>
  <si>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</si>
  <si>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</si>
  <si>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</si>
  <si>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</si>
  <si>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</si>
  <si>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</si>
  <si>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</si>
  <si>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</si>
  <si>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</si>
  <si>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</si>
  <si>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</si>
  <si>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</si>
  <si>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</si>
  <si>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</si>
  <si>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</si>
  <si>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</si>
  <si>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</si>
  <si>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</si>
  <si>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</si>
  <si>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</si>
  <si>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</si>
  <si>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</si>
  <si>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</si>
  <si>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</si>
  <si>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</si>
  <si>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</si>
  <si>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</si>
  <si>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</si>
  <si>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</si>
  <si>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</si>
  <si>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</si>
  <si>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</si>
  <si>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</si>
  <si>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</si>
  <si>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</si>
  <si>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</si>
  <si>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</si>
  <si>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</si>
  <si>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</si>
  <si>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</si>
  <si>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</si>
  <si>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</si>
  <si>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</si>
  <si>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</si>
  <si>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</si>
  <si>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</si>
  <si>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</si>
  <si>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</si>
  <si>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</si>
  <si>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</si>
  <si>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</si>
  <si>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</si>
  <si>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</si>
  <si>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</si>
  <si>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</si>
  <si>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</si>
  <si>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</si>
  <si>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</si>
  <si>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</si>
  <si>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</si>
  <si>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</si>
  <si>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</si>
  <si>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</si>
  <si>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</si>
  <si>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</si>
  <si>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</si>
  <si>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</si>
  <si>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</si>
  <si>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</si>
  <si>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</si>
  <si>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</si>
  <si>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</si>
  <si>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</si>
  <si>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</si>
  <si>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</si>
  <si>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</si>
  <si>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</si>
  <si>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</si>
  <si>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</si>
  <si>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</si>
  <si>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</si>
  <si>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</si>
  <si>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</si>
  <si>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</si>
  <si>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</si>
  <si>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</si>
  <si>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</si>
  <si>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</si>
  <si>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</si>
  <si>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</si>
  <si>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</si>
  <si>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</si>
  <si>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</si>
  <si>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</si>
  <si>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</si>
  <si>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</si>
  <si>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</si>
  <si>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</si>
  <si>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</si>
  <si>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</si>
  <si>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</si>
  <si>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</si>
  <si>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</si>
  <si>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</si>
  <si>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</si>
  <si>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</si>
  <si>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</si>
  <si>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</si>
  <si>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</si>
  <si>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</si>
  <si>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</si>
  <si>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</si>
  <si>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</si>
  <si>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</si>
  <si>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</si>
  <si>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</si>
  <si>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</si>
  <si>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</si>
  <si>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</si>
  <si>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</si>
  <si>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</si>
  <si>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</si>
  <si>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</si>
  <si>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</si>
  <si>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</si>
  <si>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</si>
  <si>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</si>
  <si>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</si>
  <si>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</si>
  <si>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</si>
  <si>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</si>
  <si>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</si>
  <si>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</si>
  <si>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</si>
  <si>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</si>
  <si>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</si>
  <si>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</si>
  <si>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</si>
  <si>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</si>
  <si>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</si>
  <si>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</si>
  <si>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</si>
  <si>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</si>
  <si>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</si>
  <si>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</si>
  <si>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</si>
  <si>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</si>
  <si>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</si>
  <si>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</si>
  <si>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</si>
  <si>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</si>
  <si>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</si>
  <si>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</si>
  <si>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</si>
  <si>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</si>
  <si>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</si>
  <si>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</si>
  <si>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</si>
  <si>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</si>
  <si>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</si>
  <si>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</si>
  <si>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</si>
  <si>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</si>
  <si>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</si>
  <si>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</si>
  <si>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</si>
  <si>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</si>
  <si>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</si>
  <si>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</si>
  <si>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</si>
  <si>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</si>
  <si>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</si>
  <si>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</si>
  <si>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</si>
  <si>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</si>
  <si>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</si>
  <si>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</si>
  <si>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</si>
  <si>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</si>
  <si>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</si>
  <si>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</si>
  <si>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</si>
  <si>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</si>
  <si>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</si>
  <si>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</si>
  <si>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</si>
  <si>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</si>
  <si>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</si>
  <si>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</si>
  <si>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</si>
  <si>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</si>
  <si>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</si>
  <si>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</si>
  <si>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</si>
  <si>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</si>
  <si>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</si>
  <si>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</si>
  <si>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</si>
  <si>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</si>
  <si>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</si>
  <si>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</si>
  <si>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</si>
  <si>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</si>
  <si>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</si>
  <si>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</si>
  <si>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</si>
  <si>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</si>
  <si>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</si>
  <si>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</si>
  <si>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</si>
  <si>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</si>
  <si>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</si>
  <si>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</si>
  <si>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</si>
  <si>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</si>
  <si>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</si>
  <si>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</si>
  <si>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</si>
  <si>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</si>
  <si>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</si>
  <si>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</si>
  <si>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</si>
  <si>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</si>
  <si>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</si>
  <si>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</si>
  <si>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</si>
  <si>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</si>
  <si>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</si>
  <si>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</si>
  <si>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</si>
  <si>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</si>
  <si>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</si>
  <si>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</si>
  <si>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</si>
  <si>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</si>
  <si>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</si>
  <si>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</si>
  <si>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</si>
  <si>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</si>
  <si>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</si>
  <si>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</si>
  <si>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</si>
  <si>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</si>
  <si>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</si>
  <si>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</si>
  <si>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</si>
  <si>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</si>
  <si>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</si>
  <si>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</si>
  <si>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</si>
  <si>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</si>
  <si>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</si>
  <si>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</si>
  <si>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</si>
  <si>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</si>
  <si>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</si>
  <si>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</si>
  <si>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</si>
  <si>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</si>
  <si>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</si>
  <si>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</si>
  <si>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</si>
  <si>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</si>
  <si>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</si>
  <si>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</si>
  <si>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</si>
  <si>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</si>
  <si>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</si>
  <si>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</si>
  <si>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</si>
  <si>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</si>
  <si>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</si>
  <si>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</si>
  <si>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</si>
  <si>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</si>
  <si>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</si>
  <si>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</si>
  <si>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</si>
  <si>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</si>
  <si>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</si>
  <si>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</si>
  <si>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</si>
  <si>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</si>
  <si>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</si>
  <si>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</si>
  <si>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</si>
  <si>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</si>
  <si>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</si>
  <si>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</si>
  <si>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</si>
  <si>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</si>
  <si>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</si>
  <si>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</si>
  <si>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</si>
  <si>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</si>
  <si>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</si>
  <si>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</si>
  <si>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</si>
  <si>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</si>
  <si>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</si>
  <si>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</si>
  <si>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</si>
  <si>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</si>
  <si>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</si>
  <si>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</si>
  <si>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</si>
  <si>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</si>
  <si>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</si>
  <si>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</si>
  <si>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</si>
  <si>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</si>
  <si>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</si>
  <si>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</si>
  <si>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</si>
  <si>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</si>
  <si>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</si>
  <si>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</si>
  <si>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</si>
  <si>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</si>
  <si>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</si>
  <si>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</si>
  <si>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</si>
  <si>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</si>
  <si>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</si>
  <si>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</si>
  <si>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</si>
  <si>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</si>
  <si>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</si>
  <si>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</si>
  <si>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</si>
  <si>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</si>
  <si>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</si>
  <si>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</si>
  <si>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</si>
  <si>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</si>
  <si>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</si>
  <si>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</si>
  <si>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</si>
  <si>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</si>
  <si>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</si>
  <si>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</si>
  <si>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</si>
  <si>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</si>
  <si>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</si>
  <si>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</si>
  <si>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</si>
  <si>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</si>
  <si>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</si>
  <si>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</si>
  <si>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</si>
  <si>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</si>
  <si>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</si>
  <si>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</si>
  <si>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</si>
  <si>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</si>
  <si>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</si>
  <si>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</si>
  <si>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</si>
  <si>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</si>
  <si>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</si>
  <si>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</si>
  <si>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</si>
  <si>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</si>
  <si>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</si>
  <si>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</si>
  <si>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</si>
  <si>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</si>
  <si>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</si>
  <si>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</si>
  <si>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</si>
  <si>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</si>
  <si>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</si>
  <si>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</si>
  <si>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</si>
  <si>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</si>
  <si>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</si>
  <si>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</si>
  <si>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</si>
  <si>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</si>
  <si>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</si>
  <si>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</si>
  <si>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</si>
  <si>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</si>
  <si>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</si>
  <si>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</si>
  <si>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</si>
  <si>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</si>
  <si>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</si>
  <si>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</si>
  <si>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</si>
  <si>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</si>
  <si>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</si>
  <si>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</si>
  <si>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</si>
  <si>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</si>
  <si>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</si>
  <si>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</si>
  <si>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</si>
  <si>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</si>
  <si>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</si>
  <si>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</si>
  <si>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</si>
  <si>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</si>
  <si>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</si>
  <si>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</si>
  <si>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</si>
  <si>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</si>
  <si>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</si>
  <si>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</si>
  <si>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</si>
  <si>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</si>
  <si>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</si>
  <si>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</si>
  <si>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</si>
  <si>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</si>
  <si>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</si>
  <si>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</si>
  <si>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</si>
  <si>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</si>
  <si>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</si>
  <si>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</si>
  <si>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</si>
  <si>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</si>
  <si>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</si>
  <si>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</si>
  <si>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</si>
  <si>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</si>
  <si>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</si>
  <si>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</si>
  <si>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</si>
  <si>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</si>
  <si>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</si>
  <si>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</si>
  <si>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</si>
  <si>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</si>
  <si>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</si>
  <si>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</si>
  <si>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</si>
  <si>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</si>
  <si>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</si>
  <si>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</si>
  <si>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</si>
  <si>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</si>
  <si>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</si>
  <si>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</si>
  <si>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</si>
  <si>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</si>
  <si>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</si>
  <si>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</si>
  <si>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</si>
  <si>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</si>
  <si>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</si>
  <si>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</si>
  <si>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</si>
  <si>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</si>
  <si>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</si>
  <si>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</si>
  <si>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</si>
  <si>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</si>
  <si>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</si>
  <si>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</si>
  <si>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</si>
  <si>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</si>
  <si>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</si>
  <si>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</si>
  <si>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</si>
  <si>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</si>
  <si>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</si>
  <si>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</si>
  <si>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</si>
  <si>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</si>
  <si>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</si>
  <si>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</si>
  <si>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</si>
  <si>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</si>
  <si>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</si>
  <si>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</si>
  <si>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</si>
  <si>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</si>
  <si>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</si>
  <si>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</si>
  <si>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</si>
  <si>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</si>
  <si>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</si>
  <si>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</si>
  <si>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</si>
  <si>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</si>
  <si>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</si>
  <si>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</si>
  <si>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</si>
  <si>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</si>
  <si>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</si>
  <si>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</si>
  <si>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</si>
  <si>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</si>
  <si>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</si>
  <si>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</si>
  <si>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</si>
  <si>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</si>
  <si>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</si>
  <si>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</si>
  <si>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</si>
  <si>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</si>
  <si>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</si>
  <si>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</si>
  <si>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</si>
  <si>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</si>
  <si>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</si>
  <si>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</si>
  <si>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</si>
  <si>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</si>
  <si>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</si>
  <si>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</si>
  <si>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</si>
  <si>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</si>
  <si>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</si>
  <si>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</si>
  <si>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</si>
  <si>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</si>
  <si>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</si>
  <si>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</si>
  <si>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</si>
  <si>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</si>
  <si>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</si>
  <si>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</si>
  <si>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</si>
  <si>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</si>
  <si>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</si>
  <si>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</si>
  <si>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</si>
  <si>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</si>
  <si>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</si>
  <si>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</si>
  <si>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</si>
  <si>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</si>
  <si>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</si>
  <si>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</si>
  <si>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</si>
  <si>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</si>
  <si>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</si>
  <si>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</si>
  <si>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</si>
  <si>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</si>
  <si>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</si>
  <si>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</si>
  <si>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</si>
  <si>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</si>
  <si>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</si>
  <si>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</si>
  <si>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</si>
  <si>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</si>
  <si>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</si>
  <si>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</si>
  <si>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</si>
  <si>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</si>
  <si>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</si>
  <si>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</si>
  <si>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</si>
  <si>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</si>
  <si>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</si>
  <si>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</si>
  <si>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</si>
  <si>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</si>
  <si>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</si>
  <si>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</si>
  <si>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</si>
  <si>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</si>
  <si>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</si>
  <si>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</si>
  <si>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</si>
  <si>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</si>
  <si>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</si>
  <si>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</si>
  <si>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</si>
  <si>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</si>
  <si>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</si>
  <si>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</si>
  <si>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</si>
  <si>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</si>
  <si>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</si>
  <si>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</si>
  <si>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</si>
  <si>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</si>
  <si>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</si>
  <si>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</si>
  <si>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</si>
  <si>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</si>
  <si>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</si>
  <si>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</si>
  <si>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</si>
  <si>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</si>
  <si>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</si>
  <si>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</si>
  <si>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</si>
  <si>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</si>
  <si>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</si>
  <si>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</si>
  <si>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</si>
  <si>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</si>
  <si>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</si>
  <si>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</si>
  <si>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</si>
  <si>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</si>
  <si>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</si>
  <si>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</si>
  <si>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</si>
  <si>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</si>
  <si>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</si>
  <si>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</si>
  <si>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</si>
  <si>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</si>
  <si>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</si>
  <si>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</si>
  <si>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</si>
  <si>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</si>
  <si>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</si>
  <si>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</si>
  <si>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</si>
  <si>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</si>
  <si>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</si>
  <si>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</si>
  <si>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</si>
  <si>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</si>
  <si>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</si>
  <si>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</si>
  <si>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</si>
  <si>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</si>
  <si>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</si>
  <si>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</si>
  <si>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</si>
  <si>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</si>
  <si>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</si>
  <si>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</si>
  <si>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</si>
  <si>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</si>
  <si>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</si>
  <si>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</si>
  <si>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</si>
  <si>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</si>
  <si>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</si>
  <si>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</si>
  <si>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</si>
  <si>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</si>
  <si>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</si>
  <si>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</si>
  <si>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</si>
  <si>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</si>
  <si>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</si>
  <si>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</si>
  <si>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</si>
  <si>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</si>
  <si>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</si>
  <si>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</si>
  <si>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</si>
  <si>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</si>
  <si>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</si>
  <si>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</si>
  <si>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</si>
  <si>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</si>
  <si>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</si>
  <si>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</si>
  <si>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</si>
  <si>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</si>
  <si>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</si>
  <si>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</si>
  <si>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</si>
  <si>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</si>
  <si>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</si>
  <si>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</si>
  <si>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</si>
  <si>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</si>
  <si>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</si>
  <si>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</si>
  <si>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</si>
  <si>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</si>
  <si>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</si>
  <si>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</si>
  <si>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</si>
  <si>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</si>
  <si>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</si>
  <si>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</si>
  <si>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</si>
  <si>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</si>
  <si>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</si>
  <si>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</si>
  <si>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</si>
  <si>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</si>
  <si>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</si>
  <si>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</si>
  <si>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</si>
  <si>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</si>
  <si>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</si>
  <si>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</si>
  <si>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</si>
  <si>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</si>
  <si>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</si>
  <si>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</si>
  <si>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</si>
  <si>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</si>
  <si>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</si>
  <si>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</si>
  <si>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</si>
  <si>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</si>
  <si>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</si>
  <si>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</si>
  <si>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</si>
  <si>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</si>
  <si>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</si>
  <si>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</si>
  <si>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</si>
  <si>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</si>
  <si>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</si>
  <si>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</si>
  <si>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</si>
  <si>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</si>
  <si>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</si>
  <si>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</si>
  <si>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</si>
  <si>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</si>
  <si>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</si>
  <si>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</si>
  <si>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</si>
  <si>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</si>
  <si>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</si>
  <si>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</si>
  <si>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</si>
  <si>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</si>
  <si>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</si>
  <si>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</si>
  <si>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</si>
  <si>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</si>
  <si>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</si>
  <si>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</si>
  <si>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</si>
  <si>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</si>
  <si>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</si>
  <si>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</si>
  <si>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</si>
  <si>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</si>
  <si>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</si>
  <si>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</si>
  <si>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</si>
  <si>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</si>
  <si>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</si>
  <si>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</si>
  <si>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</si>
  <si>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</si>
  <si>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</si>
  <si>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</si>
  <si>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</si>
  <si>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</si>
  <si>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</si>
  <si>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</si>
  <si>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</si>
  <si>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</si>
  <si>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</si>
  <si>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</si>
  <si>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</si>
  <si>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</si>
  <si>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</si>
  <si>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</si>
  <si>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</si>
  <si>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</si>
  <si>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</si>
  <si>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</si>
  <si>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</si>
  <si>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</si>
  <si>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</si>
  <si>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</si>
  <si>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</si>
  <si>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</si>
  <si>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</si>
  <si>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</si>
  <si>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</si>
  <si>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</si>
  <si>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</si>
  <si>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</si>
  <si>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</si>
  <si>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</si>
  <si>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</si>
  <si>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</si>
  <si>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</si>
  <si>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</si>
  <si>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</si>
  <si>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</si>
  <si>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</si>
  <si>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</si>
  <si>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</si>
  <si>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</si>
  <si>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</si>
  <si>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</si>
  <si>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</si>
  <si>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</si>
  <si>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</si>
  <si>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</si>
  <si>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</si>
  <si>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</si>
  <si>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</si>
  <si>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</si>
  <si>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</si>
  <si>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</si>
  <si>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</si>
  <si>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</si>
  <si>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</si>
  <si>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</si>
  <si>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</si>
  <si>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</si>
  <si>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</si>
  <si>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</si>
  <si>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</si>
  <si>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</si>
  <si>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</si>
  <si>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</si>
  <si>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</si>
  <si>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</si>
  <si>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</si>
  <si>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</si>
  <si>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</si>
  <si>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</si>
  <si>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</si>
  <si>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</si>
  <si>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</si>
  <si>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</si>
  <si>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</si>
  <si>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</si>
  <si>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</si>
  <si>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</si>
  <si>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</si>
  <si>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</si>
  <si>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</si>
  <si>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</si>
  <si>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</si>
  <si>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</si>
  <si>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</si>
  <si>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</si>
  <si>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</si>
  <si>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</si>
  <si>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</si>
  <si>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</si>
  <si>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</si>
  <si>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</si>
  <si>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</si>
  <si>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</si>
  <si>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</si>
  <si>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</si>
  <si>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</si>
  <si>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</si>
  <si>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</si>
  <si>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</si>
  <si>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</si>
  <si>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</si>
  <si>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</si>
  <si>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</si>
  <si>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</si>
  <si>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</si>
  <si>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</si>
  <si>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</si>
  <si>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</si>
  <si>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</si>
  <si>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</si>
  <si>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</si>
  <si>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</si>
  <si>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</si>
  <si>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</si>
  <si>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</si>
  <si>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</si>
  <si>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</si>
  <si>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</si>
  <si>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</si>
  <si>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</si>
  <si>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</si>
  <si>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</si>
  <si>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</si>
  <si>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</si>
  <si>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</si>
  <si>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</si>
  <si>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</si>
  <si>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</si>
  <si>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</si>
  <si>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</si>
  <si>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</si>
  <si>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</si>
  <si>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</si>
  <si>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</si>
  <si>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</si>
  <si>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</si>
  <si>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</si>
  <si>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</si>
  <si>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</si>
  <si>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</si>
  <si>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</si>
  <si>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</si>
  <si>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</si>
  <si>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</si>
  <si>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</si>
  <si>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</si>
  <si>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</si>
  <si>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</si>
  <si>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</si>
  <si>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</si>
  <si>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</si>
  <si>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</si>
  <si>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</si>
  <si>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</si>
  <si>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</si>
  <si>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</si>
  <si>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</si>
  <si>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</si>
  <si>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</si>
  <si>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</si>
  <si>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</si>
  <si>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</si>
  <si>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</si>
  <si>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</si>
  <si>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</si>
  <si>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</si>
  <si>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</si>
  <si>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</si>
  <si>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</si>
  <si>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</si>
  <si>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</si>
  <si>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</si>
  <si>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</si>
  <si>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</si>
  <si>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</si>
  <si>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</si>
  <si>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</si>
  <si>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</si>
  <si>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</si>
  <si>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</si>
  <si>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</si>
  <si>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</si>
  <si>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</si>
  <si>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</si>
  <si>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</si>
  <si>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</si>
  <si>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</si>
  <si>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</si>
  <si>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</si>
  <si>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</si>
  <si>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</si>
  <si>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</si>
  <si>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</si>
  <si>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</si>
  <si>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</si>
  <si>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</si>
  <si>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</si>
  <si>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</si>
  <si>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</si>
  <si>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</si>
  <si>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</si>
  <si>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</si>
  <si>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</si>
  <si>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</si>
  <si>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</si>
  <si>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</si>
  <si>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</si>
  <si>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</si>
  <si>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</si>
  <si>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</si>
  <si>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</si>
  <si>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</si>
  <si>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</si>
  <si>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</si>
  <si>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</si>
  <si>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</si>
  <si>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</si>
  <si>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</si>
  <si>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</si>
  <si>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</si>
  <si>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</si>
  <si>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</si>
  <si>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</si>
  <si>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</si>
  <si>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</si>
  <si>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</si>
  <si>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</si>
  <si>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</si>
  <si>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</si>
  <si>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</si>
  <si>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</si>
  <si>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</si>
  <si>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</si>
  <si>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</si>
  <si>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</si>
  <si>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</si>
  <si>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</si>
  <si>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</si>
  <si>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</si>
  <si>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</si>
  <si>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</si>
  <si>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</si>
  <si>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</si>
  <si>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</si>
  <si>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</si>
  <si>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</si>
  <si>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</si>
  <si>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</si>
  <si>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</si>
  <si>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</si>
  <si>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</si>
  <si>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</si>
  <si>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</si>
  <si>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</si>
  <si>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</si>
  <si>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</si>
  <si>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</si>
  <si>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</si>
  <si>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</si>
  <si>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</si>
  <si>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</si>
  <si>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</si>
  <si>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</si>
  <si>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</si>
  <si>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</si>
  <si>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</si>
  <si>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</si>
  <si>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</si>
  <si>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</si>
  <si>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</si>
  <si>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</si>
  <si>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</si>
  <si>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</si>
  <si>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</si>
  <si>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</si>
  <si>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</si>
  <si>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</si>
  <si>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</si>
  <si>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</si>
  <si>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</si>
  <si>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</si>
  <si>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</si>
  <si>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</si>
  <si>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</si>
  <si>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</si>
  <si>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</si>
  <si>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</si>
  <si>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</si>
  <si>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</si>
  <si>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</si>
  <si>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</si>
  <si>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</si>
  <si>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</si>
  <si>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</si>
  <si>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</si>
  <si>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</si>
  <si>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</si>
  <si>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</si>
  <si>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</si>
  <si>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</si>
  <si>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</si>
  <si>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</si>
  <si>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</si>
  <si>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</si>
  <si>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</si>
  <si>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</si>
  <si>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</si>
  <si>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</si>
  <si>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</si>
  <si>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</si>
  <si>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</si>
  <si>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</si>
  <si>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</si>
  <si>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</si>
  <si>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</si>
  <si>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</si>
  <si>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</si>
  <si>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</si>
  <si>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</si>
  <si>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</si>
  <si>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</si>
  <si>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</si>
  <si>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</si>
  <si>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</si>
  <si>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</si>
  <si>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</si>
  <si>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</si>
  <si>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</si>
  <si>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</si>
  <si>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</si>
  <si>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</si>
  <si>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</si>
  <si>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</si>
  <si>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</si>
  <si>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</si>
  <si>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</si>
  <si>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</si>
  <si>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</si>
  <si>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</si>
  <si>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</si>
  <si>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</si>
  <si>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</si>
  <si>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</si>
  <si>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</si>
  <si>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</si>
  <si>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</si>
  <si>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</si>
  <si>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</si>
  <si>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</si>
  <si>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</si>
  <si>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</si>
  <si>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</si>
  <si>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</si>
  <si>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</si>
  <si>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</si>
  <si>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</si>
  <si>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</si>
  <si>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</si>
  <si>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</si>
  <si>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</si>
  <si>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</si>
  <si>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</si>
  <si>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</si>
  <si>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</si>
  <si>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</si>
  <si>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</si>
  <si>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</si>
  <si>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</si>
  <si>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</si>
  <si>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</si>
  <si>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</si>
  <si>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</si>
  <si>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</si>
  <si>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</si>
  <si>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</si>
  <si>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</si>
  <si>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</si>
  <si>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</si>
  <si>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</si>
  <si>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</si>
  <si>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</si>
  <si>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</si>
  <si>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</si>
  <si>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</si>
  <si>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</si>
  <si>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</si>
  <si>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</si>
  <si>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</si>
  <si>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</si>
  <si>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</si>
  <si>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</si>
  <si>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</si>
  <si>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</si>
  <si>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</si>
  <si>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</si>
  <si>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</si>
  <si>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</si>
  <si>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</si>
  <si>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</si>
  <si>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</si>
  <si>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</si>
  <si>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</si>
  <si>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</si>
  <si>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</si>
  <si>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</si>
  <si>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</si>
  <si>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</si>
  <si>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</si>
  <si>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</si>
  <si>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</si>
  <si>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</si>
  <si>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</si>
  <si>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</si>
  <si>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</si>
  <si>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</si>
  <si>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</si>
  <si>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</si>
  <si>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</si>
  <si>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</si>
  <si>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</si>
  <si>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</si>
  <si>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</si>
  <si>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</si>
  <si>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</si>
  <si>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</si>
  <si>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</si>
  <si>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</si>
  <si>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</si>
  <si>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</si>
  <si>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</si>
  <si>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</si>
  <si>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</si>
  <si>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</si>
  <si>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</si>
  <si>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</si>
  <si>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</si>
  <si>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</si>
  <si>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</si>
  <si>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</si>
  <si>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</si>
  <si>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</si>
  <si>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</si>
  <si>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</si>
  <si>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</si>
  <si>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</si>
  <si>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</si>
  <si>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</si>
  <si>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</si>
  <si>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</si>
  <si>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</si>
  <si>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</si>
  <si>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</si>
  <si>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</si>
  <si>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</si>
  <si>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</si>
  <si>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</si>
  <si>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</si>
  <si>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</si>
  <si>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</si>
  <si>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</si>
  <si>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</si>
  <si>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</si>
  <si>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</si>
  <si>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</si>
  <si>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</si>
  <si>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</si>
  <si>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</si>
  <si>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</si>
  <si>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</si>
  <si>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</si>
  <si>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</si>
  <si>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</si>
  <si>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</si>
  <si>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</si>
  <si>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</si>
  <si>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</si>
  <si>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</si>
  <si>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</si>
  <si>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</si>
  <si>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</si>
  <si>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</si>
  <si>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</si>
  <si>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</si>
  <si>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</si>
  <si>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</si>
  <si>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</si>
  <si>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</si>
  <si>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</si>
  <si>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</si>
  <si>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</si>
  <si>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</si>
  <si>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</si>
  <si>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</si>
  <si>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</si>
  <si>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</si>
  <si>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</si>
  <si>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</si>
  <si>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</si>
  <si>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</si>
  <si>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</si>
  <si>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</si>
  <si>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</si>
  <si>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</si>
  <si>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</si>
  <si>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</si>
  <si>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</si>
  <si>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</si>
  <si>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</si>
  <si>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</si>
  <si>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</si>
  <si>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</si>
  <si>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</si>
  <si>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</si>
  <si>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</si>
  <si>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</si>
  <si>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</si>
  <si>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</si>
  <si>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</si>
  <si>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</si>
  <si>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</si>
  <si>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</si>
  <si>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</si>
  <si>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</si>
  <si>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</si>
  <si>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</si>
  <si>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</si>
  <si>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</si>
  <si>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</si>
  <si>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</si>
  <si>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</si>
  <si>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</si>
  <si>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</si>
  <si>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</si>
  <si>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</si>
  <si>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</si>
  <si>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</si>
  <si>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</si>
  <si>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</si>
  <si>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</si>
  <si>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</si>
  <si>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</si>
  <si>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</si>
  <si>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</si>
  <si>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</si>
  <si>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</si>
  <si>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</si>
  <si>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</si>
  <si>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</si>
  <si>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</si>
  <si>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</si>
  <si>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</si>
  <si>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</si>
  <si>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</si>
  <si>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</si>
  <si>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</si>
  <si>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</si>
  <si>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</si>
  <si>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</si>
  <si>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</si>
  <si>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</si>
  <si>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</si>
  <si>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</si>
  <si>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</si>
  <si>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</si>
  <si>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</si>
  <si>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</si>
  <si>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</si>
  <si>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</si>
  <si>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</si>
  <si>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</si>
  <si>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</si>
  <si>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</si>
  <si>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</si>
  <si>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</si>
  <si>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</si>
  <si>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</si>
  <si>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</si>
  <si>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</si>
  <si>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</si>
  <si>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</si>
  <si>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</si>
  <si>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</si>
  <si>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</si>
  <si>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</si>
  <si>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</si>
  <si>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</si>
  <si>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</si>
  <si>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</si>
  <si>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</si>
  <si>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</si>
  <si>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</si>
  <si>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</si>
  <si>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</si>
  <si>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</si>
  <si>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</si>
  <si>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</si>
  <si>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</si>
  <si>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</si>
  <si>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</si>
  <si>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</si>
  <si>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</si>
  <si>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</si>
  <si>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</si>
  <si>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</si>
  <si>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</si>
  <si>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</si>
  <si>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</si>
  <si>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</si>
  <si>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</si>
  <si>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</si>
  <si>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</si>
  <si>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</si>
  <si>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</si>
  <si>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</si>
  <si>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</si>
  <si>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</si>
  <si>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</si>
  <si>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</si>
  <si>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</si>
  <si>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</si>
  <si>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</si>
  <si>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</si>
  <si>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</si>
  <si>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</si>
  <si>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</si>
  <si>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</si>
  <si>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</si>
  <si>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</si>
  <si>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</si>
  <si>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</si>
  <si>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</si>
  <si>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</si>
  <si>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</si>
  <si>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</si>
  <si>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</si>
  <si>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</si>
  <si>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</si>
  <si>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</si>
  <si>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</si>
  <si>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</si>
  <si>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</si>
  <si>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</si>
  <si>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</si>
  <si>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</si>
  <si>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</si>
  <si>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</si>
  <si>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</si>
  <si>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</si>
  <si>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</si>
  <si>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</si>
  <si>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</si>
  <si>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</si>
  <si>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</si>
  <si>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</si>
  <si>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</si>
  <si>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</si>
  <si>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</si>
  <si>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</si>
  <si>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</si>
  <si>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</si>
  <si>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</si>
  <si>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</si>
  <si>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</si>
  <si>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</si>
  <si>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</si>
  <si>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</si>
  <si>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</si>
  <si>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</si>
  <si>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</si>
  <si>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</si>
  <si>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</si>
  <si>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</si>
  <si>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</si>
  <si>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</si>
  <si>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</si>
  <si>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</si>
  <si>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</si>
  <si>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</si>
  <si>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</si>
  <si>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</si>
  <si>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</si>
  <si>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</si>
  <si>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</si>
  <si>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</si>
  <si>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</si>
  <si>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</si>
  <si>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</si>
  <si>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</si>
  <si>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</si>
  <si>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</si>
  <si>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</si>
  <si>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</si>
  <si>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</si>
  <si>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</si>
  <si>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</si>
  <si>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</si>
  <si>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</si>
  <si>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</si>
  <si>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</si>
  <si>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</si>
  <si>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</si>
  <si>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</si>
  <si>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</si>
  <si>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</si>
  <si>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</si>
  <si>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</si>
  <si>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</si>
  <si>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</si>
  <si>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</si>
  <si>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</si>
  <si>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</si>
  <si>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</si>
  <si>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</si>
  <si>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</si>
  <si>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</si>
  <si>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</si>
  <si>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</si>
  <si>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</si>
  <si>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</si>
  <si>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</si>
  <si>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</si>
  <si>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</si>
  <si>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</si>
  <si>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</si>
  <si>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</si>
  <si>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</si>
  <si>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</si>
  <si>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</si>
  <si>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</si>
  <si>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</si>
  <si>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</si>
  <si>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</si>
  <si>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</si>
  <si>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</si>
  <si>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</si>
  <si>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</si>
  <si>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</si>
  <si>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</si>
  <si>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</si>
  <si>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</si>
  <si>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</si>
  <si>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</si>
  <si>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</si>
  <si>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</si>
  <si>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</si>
  <si>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</si>
  <si>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</si>
  <si>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</si>
  <si>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</si>
  <si>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</si>
  <si>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</si>
  <si>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</si>
  <si>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</si>
  <si>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</si>
  <si>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</si>
  <si>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</si>
  <si>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</si>
  <si>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</si>
  <si>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</si>
  <si>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</si>
  <si>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</si>
  <si>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</si>
  <si>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</si>
  <si>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</si>
  <si>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</si>
  <si>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</si>
  <si>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</si>
  <si>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</si>
  <si>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</si>
  <si>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</si>
  <si>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</si>
  <si>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</si>
  <si>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</si>
  <si>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</si>
  <si>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</si>
  <si>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</si>
  <si>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</si>
  <si>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</si>
  <si>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</si>
  <si>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</si>
  <si>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</si>
  <si>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</si>
  <si>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</si>
  <si>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</si>
  <si>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</si>
  <si>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</si>
  <si>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</si>
  <si>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</si>
  <si>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</si>
  <si>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</si>
  <si>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</si>
  <si>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</si>
  <si>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</si>
  <si>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</si>
  <si>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</si>
  <si>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</si>
  <si>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</si>
  <si>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</si>
  <si>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</si>
  <si>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</si>
  <si>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</si>
  <si>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</si>
  <si>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</si>
  <si>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</si>
  <si>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</si>
  <si>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</si>
  <si>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</si>
  <si>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</si>
  <si>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</si>
  <si>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</si>
  <si>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</si>
  <si>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</si>
  <si>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</si>
  <si>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</si>
  <si>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</si>
  <si>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</si>
  <si>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</si>
  <si>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</si>
  <si>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</si>
  <si>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</si>
  <si>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</si>
  <si>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</si>
  <si>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</si>
  <si>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</si>
  <si>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</si>
  <si>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</si>
  <si>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</si>
  <si>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</si>
  <si>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</si>
  <si>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</si>
  <si>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</si>
  <si>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</si>
  <si>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</si>
  <si>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</si>
  <si>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</si>
  <si>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</si>
  <si>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</si>
  <si>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</si>
  <si>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</si>
  <si>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</si>
  <si>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</si>
  <si>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</si>
  <si>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</si>
  <si>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</si>
  <si>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</si>
  <si>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</si>
  <si>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</si>
  <si>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</si>
  <si>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</si>
  <si>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</si>
  <si>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</si>
  <si>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</si>
  <si>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</si>
  <si>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</si>
  <si>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</si>
  <si>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</si>
  <si>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</si>
  <si>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</si>
  <si>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</si>
  <si>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</si>
  <si>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</si>
  <si>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</si>
  <si>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</si>
  <si>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</si>
  <si>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</si>
  <si>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</si>
  <si>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</si>
  <si>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</si>
  <si>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</si>
  <si>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</si>
  <si>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</si>
  <si>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</si>
  <si>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</si>
  <si>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</si>
  <si>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</si>
  <si>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</si>
  <si>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</si>
  <si>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</si>
  <si>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</si>
  <si>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</si>
  <si>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</si>
  <si>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</si>
  <si>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</si>
  <si>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</si>
  <si>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</si>
  <si>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</si>
  <si>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</si>
  <si>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</si>
  <si>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</si>
  <si>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</si>
  <si>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</si>
  <si>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</si>
  <si>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</si>
  <si>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</si>
  <si>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</si>
  <si>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</si>
  <si>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</si>
  <si>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</si>
  <si>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</si>
  <si>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</si>
  <si>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</si>
  <si>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</si>
  <si>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</si>
  <si>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</si>
  <si>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</si>
  <si>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</si>
  <si>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</si>
  <si>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</si>
  <si>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</si>
  <si>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</si>
  <si>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</si>
  <si>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</si>
  <si>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</si>
  <si>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</si>
  <si>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</si>
  <si>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</si>
  <si>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</si>
  <si>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</si>
  <si>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</si>
  <si>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</si>
  <si>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</si>
  <si>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</si>
  <si>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</si>
  <si>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</si>
  <si>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</si>
  <si>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</si>
  <si>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</si>
  <si>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</si>
  <si>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</si>
  <si>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</si>
  <si>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</si>
  <si>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</si>
  <si>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</si>
  <si>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</si>
  <si>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</si>
  <si>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</si>
  <si>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</si>
  <si>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</si>
  <si>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</si>
  <si>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</si>
  <si>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</si>
  <si>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</si>
  <si>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</si>
  <si>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</si>
  <si>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</si>
  <si>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</si>
  <si>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</si>
  <si>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</si>
  <si>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</si>
  <si>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</si>
  <si>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</si>
  <si>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</si>
  <si>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</si>
  <si>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</si>
  <si>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</si>
  <si>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</si>
  <si>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</si>
  <si>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</si>
  <si>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</si>
  <si>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</si>
  <si>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</si>
  <si>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</si>
  <si>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</si>
  <si>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</si>
  <si>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</si>
  <si>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</si>
  <si>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</si>
  <si>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</si>
  <si>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</si>
  <si>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</si>
  <si>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</si>
  <si>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</si>
  <si>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</si>
  <si>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</si>
  <si>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</si>
  <si>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</si>
  <si>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</si>
  <si>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</si>
  <si>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</si>
  <si>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</si>
  <si>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</si>
  <si>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</si>
  <si>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</si>
  <si>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</si>
  <si>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</si>
  <si>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</si>
  <si>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</si>
  <si>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</si>
  <si>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</si>
  <si>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</si>
  <si>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</si>
  <si>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</si>
  <si>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</si>
  <si>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</si>
  <si>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</si>
  <si>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</si>
  <si>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</si>
  <si>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</si>
  <si>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</si>
  <si>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</si>
  <si>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</si>
  <si>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</si>
  <si>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</si>
  <si>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</si>
  <si>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</si>
  <si>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</si>
  <si>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</si>
  <si>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</si>
  <si>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</si>
  <si>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</si>
  <si>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</si>
  <si>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</si>
  <si>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</si>
  <si>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</si>
  <si>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</si>
  <si>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</si>
  <si>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</si>
  <si>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</si>
  <si>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</si>
  <si>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</si>
  <si>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</si>
  <si>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</si>
  <si>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</si>
  <si>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</si>
  <si>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</si>
  <si>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</si>
  <si>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</si>
  <si>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</si>
  <si>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</si>
  <si>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</si>
  <si>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</si>
  <si>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</si>
  <si>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</si>
  <si>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</si>
  <si>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</si>
  <si>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</si>
  <si>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</si>
  <si>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</si>
  <si>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</si>
  <si>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</si>
  <si>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</si>
  <si>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</si>
  <si>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</si>
  <si>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</si>
  <si>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</si>
  <si>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</si>
  <si>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</si>
  <si>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</si>
  <si>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</si>
  <si>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</si>
  <si>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</si>
  <si>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</si>
  <si>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</si>
  <si>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</si>
  <si>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</si>
  <si>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</si>
  <si>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</si>
  <si>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</si>
  <si>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</si>
  <si>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</si>
  <si>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</si>
  <si>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</si>
  <si>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</si>
  <si>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</si>
  <si>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</si>
  <si>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</si>
  <si>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</si>
  <si>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</si>
  <si>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</si>
  <si>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</si>
  <si>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</si>
  <si>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</si>
  <si>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</si>
  <si>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</si>
  <si>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</si>
  <si>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</si>
  <si>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</si>
  <si>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</si>
  <si>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</si>
  <si>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</si>
  <si>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</si>
  <si>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</si>
  <si>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</si>
  <si>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</si>
  <si>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</si>
  <si>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</si>
  <si>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</si>
  <si>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</si>
  <si>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</si>
  <si>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</si>
  <si>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</si>
  <si>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</si>
  <si>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</si>
  <si>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</si>
  <si>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</si>
  <si>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</si>
  <si>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</si>
  <si>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</si>
  <si>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</si>
  <si>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</si>
  <si>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</si>
  <si>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</si>
  <si>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</si>
  <si>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</si>
  <si>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</si>
  <si>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</si>
  <si>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</si>
  <si>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</si>
  <si>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</si>
  <si>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</si>
  <si>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</si>
  <si>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</si>
  <si>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</si>
  <si>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</si>
  <si>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</si>
  <si>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</si>
  <si>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</si>
  <si>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</si>
  <si>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</si>
  <si>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</si>
  <si>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</si>
  <si>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</si>
  <si>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</si>
  <si>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</si>
  <si>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</si>
  <si>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</si>
  <si>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</si>
  <si>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</si>
  <si>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</si>
  <si>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</si>
  <si>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</si>
  <si>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</si>
  <si>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</si>
  <si>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</si>
  <si>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</si>
  <si>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</si>
  <si>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</si>
  <si>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</si>
  <si>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</si>
  <si>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</si>
  <si>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</si>
  <si>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</si>
  <si>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</si>
  <si>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</si>
  <si>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</si>
  <si>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</si>
  <si>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</si>
  <si>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</si>
  <si>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</si>
  <si>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</si>
  <si>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</si>
  <si>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</si>
  <si>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</si>
  <si>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</si>
  <si>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</si>
  <si>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</si>
  <si>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</si>
  <si>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</si>
  <si>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</si>
  <si>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</si>
  <si>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</si>
  <si>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</si>
  <si>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</si>
  <si>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</si>
  <si>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</si>
  <si>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</si>
  <si>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</si>
  <si>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</si>
  <si>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</si>
  <si>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</si>
  <si>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</si>
  <si>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</si>
  <si>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</si>
  <si>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</si>
  <si>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</si>
  <si>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</si>
  <si>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</si>
  <si>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</si>
  <si>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</si>
  <si>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</si>
  <si>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</si>
  <si>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</si>
  <si>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</si>
  <si>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</si>
  <si>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</si>
  <si>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</si>
  <si>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</si>
  <si>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</si>
  <si>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</si>
  <si>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</si>
  <si>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</si>
  <si>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</si>
  <si>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</si>
  <si>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</si>
  <si>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</si>
  <si>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</si>
  <si>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</si>
  <si>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</si>
  <si>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</si>
  <si>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</si>
  <si>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</si>
  <si>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</si>
  <si>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</si>
  <si>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</si>
  <si>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</si>
  <si>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</si>
  <si>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</si>
  <si>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</si>
  <si>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</si>
  <si>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</si>
  <si>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</si>
  <si>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</si>
  <si>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</si>
  <si>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</si>
  <si>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</si>
  <si>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</si>
  <si>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</si>
  <si>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</si>
  <si>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</si>
  <si>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</si>
  <si>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</si>
  <si>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</si>
  <si>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</si>
  <si>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</si>
  <si>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</si>
  <si>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</si>
  <si>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</si>
  <si>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</si>
  <si>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</si>
  <si>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</si>
  <si>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</si>
  <si>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</si>
  <si>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</si>
  <si>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</si>
  <si>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</si>
  <si>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</si>
  <si>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</si>
  <si>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</si>
  <si>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</si>
  <si>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</si>
  <si>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</si>
  <si>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</si>
  <si>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</si>
  <si>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</si>
  <si>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</si>
  <si>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</si>
  <si>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</si>
  <si>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</si>
  <si>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</si>
  <si>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</si>
  <si>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</si>
  <si>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</si>
  <si>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</si>
  <si>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</si>
  <si>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</si>
  <si>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</si>
  <si>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</si>
  <si>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</si>
  <si>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</si>
  <si>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</si>
  <si>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</si>
  <si>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</si>
  <si>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</si>
  <si>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</si>
  <si>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</si>
  <si>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</si>
  <si>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</si>
  <si>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</si>
  <si>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</si>
  <si>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</si>
  <si>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</si>
  <si>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</si>
  <si>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</si>
  <si>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</si>
  <si>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</si>
  <si>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</si>
  <si>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</si>
  <si>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</si>
  <si>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</si>
  <si>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</si>
  <si>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</si>
  <si>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</si>
  <si>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</si>
  <si>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</si>
  <si>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</si>
  <si>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</si>
  <si>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</si>
  <si>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</si>
  <si>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</si>
  <si>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</si>
  <si>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</si>
  <si>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</si>
  <si>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</si>
  <si>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</si>
  <si>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</si>
  <si>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</si>
  <si>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</si>
  <si>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</si>
  <si>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</si>
  <si>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</si>
  <si>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</si>
  <si>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</si>
  <si>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</si>
  <si>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</si>
  <si>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</si>
  <si>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</si>
  <si>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</si>
  <si>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</si>
  <si>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</si>
  <si>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</si>
  <si>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</si>
  <si>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</si>
  <si>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</si>
  <si>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</si>
  <si>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</si>
  <si>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</si>
  <si>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</si>
  <si>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</si>
  <si>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</si>
  <si>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</si>
  <si>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</si>
  <si>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</si>
  <si>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</si>
  <si>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</si>
  <si>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</si>
  <si>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</si>
  <si>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</si>
  <si>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</si>
  <si>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</si>
  <si>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</si>
  <si>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</si>
  <si>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</si>
  <si>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</si>
  <si>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</si>
  <si>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</si>
  <si>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</si>
  <si>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</si>
  <si>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</si>
  <si>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</si>
  <si>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</si>
  <si>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</si>
  <si>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</si>
  <si>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</si>
  <si>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</si>
  <si>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</si>
  <si>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</si>
  <si>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</si>
  <si>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</si>
  <si>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</si>
  <si>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</si>
  <si>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</si>
  <si>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</si>
  <si>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</si>
  <si>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</si>
  <si>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</si>
  <si>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</si>
  <si>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</si>
  <si>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</si>
  <si>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</si>
  <si>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</si>
  <si>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</si>
  <si>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</si>
  <si>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</si>
  <si>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</si>
  <si>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</si>
  <si>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</si>
  <si>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</si>
  <si>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</si>
  <si>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</si>
  <si>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</si>
  <si>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</si>
  <si>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</si>
  <si>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</si>
  <si>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</si>
  <si>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</si>
  <si>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</si>
  <si>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</si>
  <si>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</si>
  <si>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</si>
  <si>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</si>
  <si>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</si>
  <si>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</si>
  <si>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</si>
  <si>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</si>
  <si>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</si>
  <si>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</si>
  <si>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</si>
  <si>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</si>
  <si>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</si>
  <si>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</si>
  <si>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</si>
  <si>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</si>
  <si>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</si>
  <si>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</si>
  <si>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</si>
  <si>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</si>
  <si>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</si>
  <si>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</si>
  <si>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</si>
  <si>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</si>
  <si>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</si>
  <si>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</si>
  <si>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</si>
  <si>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</si>
  <si>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</si>
  <si>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</si>
  <si>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</si>
  <si>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</si>
  <si>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</si>
  <si>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</si>
  <si>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</si>
  <si>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</si>
  <si>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</si>
  <si>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</si>
  <si>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</si>
  <si>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</si>
  <si>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</si>
  <si>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</si>
  <si>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</si>
  <si>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</si>
  <si>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</si>
  <si>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</si>
  <si>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</si>
  <si>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</si>
  <si>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</si>
  <si>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</si>
  <si>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</si>
  <si>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</si>
  <si>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</si>
  <si>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</si>
  <si>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</si>
  <si>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</si>
  <si>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</si>
  <si>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</si>
  <si>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</si>
  <si>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</si>
  <si>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</si>
  <si>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</si>
  <si>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</si>
  <si>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</si>
  <si>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</si>
  <si>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</si>
  <si>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</si>
  <si>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</si>
  <si>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</si>
  <si>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</si>
  <si>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</si>
  <si>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</si>
  <si>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</si>
  <si>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</si>
  <si>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</si>
  <si>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</si>
  <si>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</si>
  <si>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</si>
  <si>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</si>
  <si>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</si>
  <si>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</si>
  <si>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</si>
  <si>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</si>
  <si>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</si>
  <si>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</si>
  <si>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</si>
  <si>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</si>
  <si>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</si>
  <si>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</si>
  <si>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</si>
  <si>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</si>
  <si>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</si>
  <si>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</si>
  <si>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</si>
  <si>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</si>
  <si>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</si>
  <si>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</si>
  <si>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</si>
  <si>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</si>
  <si>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</si>
  <si>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</si>
  <si>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</si>
  <si>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</si>
  <si>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</si>
  <si>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</si>
  <si>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</si>
  <si>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</si>
  <si>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</si>
  <si>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</si>
  <si>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</si>
  <si>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</si>
  <si>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</si>
  <si>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</si>
  <si>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</si>
  <si>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</si>
  <si>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</si>
  <si>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</si>
  <si>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</si>
  <si>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</si>
  <si>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</si>
  <si>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</si>
  <si>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</si>
  <si>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</si>
  <si>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</si>
  <si>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</si>
  <si>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</si>
  <si>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</si>
  <si>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</si>
  <si>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</si>
  <si>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</si>
  <si>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</si>
  <si>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</si>
  <si>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</si>
  <si>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</si>
  <si>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</si>
  <si>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</si>
  <si>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</si>
  <si>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</si>
  <si>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</si>
  <si>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</si>
  <si>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</si>
  <si>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</si>
  <si>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</si>
  <si>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</si>
  <si>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</si>
  <si>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</si>
  <si>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</si>
  <si>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</si>
  <si>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</si>
  <si>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</si>
  <si>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</si>
  <si>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</si>
  <si>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</si>
  <si>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</si>
  <si>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</si>
  <si>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</si>
  <si>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</si>
  <si>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</si>
  <si>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</si>
  <si>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</si>
  <si>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</si>
  <si>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</si>
  <si>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</si>
  <si>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</si>
  <si>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</si>
  <si>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</si>
  <si>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</si>
  <si>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</si>
  <si>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</si>
  <si>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</si>
  <si>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</si>
  <si>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</si>
  <si>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</si>
  <si>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</si>
  <si>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</si>
  <si>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</si>
  <si>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</si>
  <si>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</si>
  <si>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</si>
  <si>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</si>
  <si>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</si>
  <si>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</si>
  <si>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</si>
  <si>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</si>
  <si>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</si>
  <si>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</si>
  <si>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</si>
  <si>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</si>
  <si>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</si>
  <si>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</si>
  <si>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</si>
  <si>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</si>
  <si>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</si>
  <si>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</si>
  <si>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</si>
  <si>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</si>
  <si>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</si>
  <si>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</si>
  <si>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</si>
  <si>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</si>
  <si>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</si>
  <si>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</si>
  <si>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</si>
  <si>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</si>
  <si>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</si>
  <si>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</si>
  <si>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</si>
  <si>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</si>
  <si>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</si>
  <si>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</si>
  <si>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</si>
  <si>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</si>
  <si>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</si>
  <si>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</si>
  <si>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</si>
  <si>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</si>
  <si>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</si>
  <si>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</si>
  <si>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</si>
  <si>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</si>
  <si>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</si>
  <si>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</si>
  <si>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</si>
  <si>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</si>
  <si>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</si>
  <si>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</si>
  <si>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</si>
  <si>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</si>
  <si>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</si>
  <si>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</si>
  <si>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</si>
  <si>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</si>
  <si>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</si>
  <si>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</si>
  <si>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</si>
  <si>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</si>
  <si>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</si>
  <si>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</si>
  <si>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</si>
  <si>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</si>
  <si>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</si>
  <si>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</si>
  <si>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</si>
  <si>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</si>
  <si>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</si>
  <si>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</si>
  <si>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</si>
  <si>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</si>
  <si>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</si>
  <si>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</si>
  <si>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</si>
  <si>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</si>
  <si>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</si>
  <si>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</si>
  <si>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</si>
  <si>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</si>
  <si>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</si>
  <si>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</si>
  <si>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</si>
  <si>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</si>
  <si>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</si>
  <si>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</si>
  <si>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</si>
  <si>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</si>
  <si>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</si>
  <si>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</si>
  <si>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</si>
  <si>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</si>
  <si>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</si>
  <si>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</si>
  <si>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</si>
  <si>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</si>
  <si>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</si>
  <si>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</si>
  <si>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</si>
  <si>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</si>
  <si>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</si>
  <si>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</si>
  <si>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</si>
  <si>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</si>
  <si>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</si>
  <si>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</si>
  <si>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</si>
  <si>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</si>
  <si>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</si>
  <si>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</si>
  <si>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</si>
  <si>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</si>
  <si>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</si>
  <si>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</si>
  <si>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</si>
  <si>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</si>
  <si>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</si>
  <si>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</si>
  <si>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</si>
  <si>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</si>
  <si>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</si>
  <si>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</si>
  <si>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</si>
  <si>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</si>
  <si>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</si>
  <si>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</si>
  <si>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</si>
  <si>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</si>
  <si>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</si>
  <si>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</si>
  <si>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</si>
  <si>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</si>
  <si>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</si>
  <si>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</si>
  <si>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</si>
  <si>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</si>
  <si>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</si>
  <si>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</si>
  <si>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</si>
  <si>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</si>
  <si>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</si>
  <si>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</si>
  <si>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</si>
  <si>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</si>
  <si>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</si>
  <si>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</si>
  <si>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</si>
  <si>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</si>
  <si>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</si>
  <si>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</si>
  <si>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</si>
  <si>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</si>
  <si>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</si>
  <si>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</si>
  <si>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</si>
  <si>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</si>
  <si>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</si>
  <si>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</si>
  <si>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</si>
  <si>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</si>
  <si>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</si>
  <si>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</si>
  <si>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</si>
  <si>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</si>
  <si>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</si>
  <si>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</si>
  <si>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</si>
  <si>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</si>
  <si>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</si>
  <si>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</si>
  <si>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</si>
  <si>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</si>
  <si>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</si>
  <si>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</si>
  <si>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</si>
  <si>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</si>
  <si>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</si>
  <si>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</si>
  <si>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</si>
  <si>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</si>
  <si>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</si>
  <si>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</si>
  <si>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</si>
  <si>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</si>
  <si>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</si>
  <si>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</si>
  <si>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</si>
  <si>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</si>
  <si>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</si>
  <si>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</si>
  <si>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</si>
  <si>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</si>
  <si>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</si>
  <si>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</si>
  <si>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</si>
  <si>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</si>
  <si>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</si>
  <si>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</si>
  <si>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</si>
  <si>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</si>
  <si>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</si>
  <si>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</si>
  <si>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</si>
  <si>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</si>
  <si>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</si>
  <si>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</si>
  <si>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</si>
  <si>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</si>
  <si>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</si>
  <si>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</si>
  <si>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</si>
  <si>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</si>
  <si>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</si>
  <si>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</si>
  <si>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</si>
  <si>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</si>
  <si>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</si>
  <si>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</si>
  <si>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</si>
  <si>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</si>
  <si>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</si>
  <si>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</si>
  <si>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</si>
  <si>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</si>
  <si>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</si>
  <si>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</si>
  <si>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</si>
  <si>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</si>
  <si>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</si>
  <si>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</si>
  <si>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</si>
  <si>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</si>
  <si>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</si>
  <si>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</si>
  <si>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</si>
  <si>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</si>
  <si>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</si>
  <si>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</si>
  <si>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</si>
  <si>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</si>
  <si>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</si>
  <si>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</si>
  <si>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</si>
  <si>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</si>
  <si>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</si>
  <si>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</si>
  <si>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</si>
  <si>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</si>
  <si>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</si>
  <si>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</si>
  <si>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</si>
  <si>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</si>
  <si>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</si>
  <si>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</si>
  <si>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</si>
  <si>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</si>
  <si>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</si>
  <si>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</si>
  <si>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</si>
  <si>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</si>
  <si>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</si>
  <si>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</si>
  <si>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</si>
  <si>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</si>
  <si>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</si>
  <si>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</si>
  <si>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</si>
  <si>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</si>
  <si>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</si>
  <si>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</si>
  <si>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</si>
  <si>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</si>
  <si>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</si>
  <si>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</si>
  <si>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</si>
  <si>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</si>
  <si>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</si>
  <si>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</si>
  <si>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</si>
  <si>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</si>
  <si>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</si>
  <si>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</si>
  <si>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</si>
  <si>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</si>
  <si>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</si>
  <si>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</si>
  <si>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</si>
  <si>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</si>
  <si>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</si>
  <si>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</si>
  <si>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</si>
  <si>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</si>
  <si>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</si>
  <si>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</si>
  <si>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</si>
  <si>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</si>
  <si>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</si>
  <si>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</si>
  <si>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</si>
  <si>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</si>
  <si>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</si>
  <si>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</si>
  <si>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</si>
  <si>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</si>
  <si>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</si>
  <si>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</si>
  <si>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</si>
  <si>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</si>
  <si>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</si>
  <si>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</si>
  <si>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</si>
  <si>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</si>
  <si>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</si>
  <si>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</si>
  <si>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</si>
  <si>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</si>
  <si>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</si>
  <si>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</si>
  <si>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</si>
  <si>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</si>
  <si>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</si>
  <si>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</si>
  <si>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</si>
  <si>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</si>
  <si>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</si>
  <si>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</si>
  <si>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</si>
  <si>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</si>
  <si>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</si>
  <si>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</si>
  <si>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</si>
  <si>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</si>
  <si>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</si>
  <si>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</si>
  <si>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</si>
  <si>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</si>
  <si>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</si>
  <si>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</si>
  <si>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</si>
  <si>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</si>
  <si>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</si>
  <si>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</si>
  <si>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</si>
  <si>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</si>
  <si>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</si>
  <si>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</si>
  <si>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</si>
  <si>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</si>
  <si>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</si>
  <si>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</si>
  <si>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</si>
  <si>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</si>
  <si>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</si>
  <si>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</si>
  <si>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</si>
  <si>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</si>
  <si>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</si>
  <si>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</si>
  <si>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</si>
  <si>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</si>
  <si>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</si>
  <si>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</si>
  <si>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</si>
  <si>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</si>
  <si>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</si>
  <si>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</si>
  <si>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</si>
  <si>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</si>
  <si>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</si>
  <si>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</si>
  <si>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</si>
  <si>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</si>
  <si>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</si>
  <si>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</si>
  <si>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</si>
  <si>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</si>
  <si>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</si>
  <si>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</si>
  <si>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</si>
  <si>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</si>
  <si>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</si>
  <si>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</si>
  <si>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</si>
  <si>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</si>
  <si>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</si>
  <si>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</si>
  <si>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</si>
  <si>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</si>
  <si>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</si>
  <si>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</si>
  <si>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</si>
  <si>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</si>
  <si>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</si>
  <si>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</si>
  <si>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</si>
  <si>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</si>
  <si>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</si>
  <si>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</si>
  <si>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</si>
  <si>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</si>
  <si>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</si>
  <si>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</si>
  <si>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</si>
  <si>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</si>
  <si>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</si>
  <si>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</si>
  <si>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</si>
  <si>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</si>
  <si>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</si>
  <si>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</si>
  <si>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</si>
  <si>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</si>
  <si>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</si>
  <si>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</si>
  <si>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</si>
  <si>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</si>
  <si>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</si>
  <si>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</si>
  <si>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</si>
  <si>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</si>
  <si>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</si>
  <si>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</si>
  <si>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</si>
  <si>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</si>
  <si>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</si>
  <si>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</si>
  <si>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</si>
  <si>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</si>
  <si>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</si>
  <si>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</si>
  <si>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</si>
  <si>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</si>
  <si>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</si>
  <si>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</si>
  <si>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</si>
  <si>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</si>
  <si>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</si>
  <si>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</si>
  <si>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</si>
  <si>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</si>
  <si>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</si>
  <si>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</si>
  <si>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</si>
  <si>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</si>
  <si>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</si>
  <si>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</si>
  <si>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</si>
  <si>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</si>
  <si>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</si>
  <si>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</si>
  <si>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</si>
  <si>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</si>
  <si>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</si>
  <si>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</si>
  <si>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</si>
  <si>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</si>
  <si>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</si>
  <si>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</si>
  <si>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</si>
  <si>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</si>
  <si>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</si>
  <si>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</si>
  <si>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</si>
  <si>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</si>
  <si>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</si>
  <si>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</si>
  <si>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</si>
  <si>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</si>
  <si>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</si>
  <si>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</si>
  <si>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</si>
  <si>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</si>
  <si>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</si>
  <si>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</si>
  <si>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</si>
  <si>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</si>
  <si>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</si>
  <si>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</si>
  <si>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</si>
  <si>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</si>
  <si>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</si>
  <si>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</si>
  <si>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</si>
  <si>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</si>
  <si>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</si>
  <si>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</si>
  <si>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</si>
  <si>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</si>
  <si>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</si>
  <si>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</si>
  <si>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</si>
  <si>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</si>
  <si>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</si>
  <si>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</si>
  <si>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</si>
  <si>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</si>
  <si>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</si>
  <si>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</si>
  <si>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</si>
  <si>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</si>
  <si>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</si>
  <si>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</si>
  <si>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</si>
  <si>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</si>
  <si>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</si>
  <si>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</si>
  <si>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</si>
  <si>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</si>
  <si>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</si>
  <si>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</si>
  <si>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</si>
  <si>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</si>
  <si>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</si>
  <si>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</si>
  <si>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</si>
  <si>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</si>
  <si>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</si>
  <si>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</si>
  <si>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</si>
  <si>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</si>
  <si>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</si>
  <si>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</si>
  <si>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</si>
  <si>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</si>
  <si>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</si>
  <si>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</si>
  <si>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</si>
  <si>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</si>
  <si>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</si>
  <si>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</si>
  <si>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</si>
  <si>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</si>
  <si>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</si>
  <si>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</si>
  <si>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</si>
  <si>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</si>
  <si>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</si>
  <si>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</si>
  <si>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</si>
  <si>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</si>
  <si>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</si>
  <si>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</si>
  <si>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</si>
  <si>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</si>
  <si>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</si>
  <si>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</si>
  <si>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</si>
  <si>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</si>
  <si>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</si>
  <si>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</si>
  <si>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</si>
  <si>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</si>
  <si>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</si>
  <si>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</si>
  <si>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</si>
  <si>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</si>
  <si>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</si>
  <si>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</si>
  <si>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</si>
  <si>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</si>
  <si>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</si>
  <si>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</si>
  <si>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</si>
  <si>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</si>
  <si>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</si>
  <si>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</si>
  <si>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</si>
  <si>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</si>
  <si>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</si>
  <si>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</si>
  <si>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</si>
  <si>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</si>
  <si>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</si>
  <si>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</si>
  <si>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</si>
  <si>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</si>
  <si>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</si>
  <si>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</si>
  <si>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</si>
  <si>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</si>
  <si>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</si>
  <si>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</si>
  <si>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</si>
  <si>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</si>
  <si>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</si>
  <si>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</si>
  <si>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</si>
  <si>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</si>
  <si>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</si>
  <si>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</si>
  <si>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</si>
  <si>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</si>
  <si>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</si>
  <si>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</si>
  <si>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</si>
  <si>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</si>
  <si>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</si>
  <si>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</si>
  <si>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</si>
  <si>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</si>
  <si>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</si>
  <si>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</si>
  <si>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</si>
  <si>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</si>
  <si>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</si>
  <si>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</si>
  <si>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</si>
  <si>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</si>
  <si>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</si>
  <si>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</si>
  <si>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</si>
  <si>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</si>
  <si>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</si>
  <si>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</si>
  <si>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</si>
  <si>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</si>
  <si>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</si>
  <si>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</si>
  <si>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</si>
  <si>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</si>
  <si>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</si>
  <si>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</si>
  <si>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</si>
  <si>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</si>
  <si>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</si>
  <si>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</si>
  <si>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</si>
  <si>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</si>
  <si>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</si>
  <si>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</si>
  <si>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</si>
  <si>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</si>
  <si>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</si>
  <si>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</si>
  <si>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</si>
  <si>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</si>
  <si>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</si>
  <si>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</si>
  <si>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</si>
  <si>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</si>
  <si>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</si>
  <si>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</si>
  <si>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</si>
  <si>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</si>
  <si>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</si>
  <si>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</si>
  <si>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</si>
  <si>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</si>
  <si>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</si>
  <si>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</si>
  <si>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</si>
  <si>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</si>
  <si>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</si>
  <si>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</si>
  <si>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</si>
  <si>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</si>
  <si>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</si>
  <si>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</si>
  <si>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</si>
  <si>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</si>
  <si>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</si>
  <si>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</si>
  <si>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</si>
  <si>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</si>
  <si>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</si>
  <si>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</si>
  <si>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</si>
  <si>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</si>
  <si>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</si>
  <si>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</si>
  <si>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</si>
  <si>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</si>
  <si>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</si>
  <si>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</si>
  <si>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</si>
  <si>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</si>
  <si>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</si>
  <si>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</si>
  <si>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</si>
  <si>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</si>
  <si>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</si>
  <si>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</si>
  <si>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</si>
  <si>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</si>
  <si>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</si>
  <si>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</si>
  <si>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</si>
  <si>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</si>
  <si>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</si>
  <si>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</si>
  <si>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</si>
  <si>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</si>
  <si>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</si>
  <si>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</si>
  <si>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</si>
  <si>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</si>
  <si>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</si>
  <si>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</si>
  <si>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</si>
  <si>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</si>
  <si>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</si>
  <si>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</si>
  <si>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</si>
  <si>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</si>
  <si>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</si>
  <si>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</si>
  <si>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</si>
  <si>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</si>
  <si>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</si>
  <si>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</si>
  <si>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</si>
  <si>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</si>
  <si>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</si>
  <si>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</si>
  <si>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</si>
  <si>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</si>
  <si>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</si>
  <si>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</si>
  <si>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</si>
  <si>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</si>
  <si>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</si>
  <si>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</si>
  <si>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</si>
  <si>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</si>
  <si>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</si>
  <si>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</si>
  <si>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</si>
  <si>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</si>
  <si>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</si>
  <si>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</si>
  <si>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</si>
  <si>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</si>
  <si>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</si>
  <si>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</si>
  <si>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</si>
  <si>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</si>
  <si>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</si>
  <si>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</si>
  <si>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</si>
  <si>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</si>
  <si>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</si>
  <si>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</si>
  <si>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</si>
  <si>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</si>
  <si>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</si>
  <si>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</si>
  <si>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</si>
  <si>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</si>
  <si>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</si>
  <si>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</si>
  <si>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</si>
  <si>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</si>
  <si>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</si>
  <si>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</si>
  <si>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</si>
  <si>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</si>
  <si>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</si>
  <si>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</si>
  <si>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</si>
  <si>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</si>
  <si>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</si>
  <si>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</si>
  <si>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</si>
  <si>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</si>
  <si>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</si>
  <si>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</si>
  <si>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</si>
  <si>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</si>
  <si>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</si>
  <si>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</si>
  <si>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</si>
  <si>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</si>
  <si>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</si>
  <si>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</si>
  <si>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</si>
  <si>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</si>
  <si>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</si>
  <si>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</si>
  <si>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</si>
  <si>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</si>
  <si>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</si>
  <si>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</si>
  <si>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</si>
  <si>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</si>
  <si>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</si>
  <si>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</si>
  <si>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</si>
  <si>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</si>
  <si>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</si>
  <si>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</si>
  <si>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</si>
  <si>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</si>
  <si>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</si>
  <si>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</si>
  <si>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</si>
  <si>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</si>
  <si>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</si>
  <si>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</si>
  <si>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</si>
  <si>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</si>
  <si>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</si>
  <si>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</si>
  <si>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</si>
  <si>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</si>
  <si>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</si>
  <si>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</si>
  <si>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</si>
  <si>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</si>
  <si>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</si>
  <si>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</si>
  <si>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</si>
  <si>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</si>
  <si>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</si>
  <si>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</si>
  <si>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</si>
  <si>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</si>
  <si>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</si>
  <si>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</si>
  <si>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</si>
  <si>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</si>
  <si>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</si>
  <si>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</si>
  <si>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</si>
  <si>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</si>
  <si>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</si>
  <si>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</si>
  <si>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</si>
  <si>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</si>
  <si>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</si>
  <si>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</si>
  <si>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</si>
  <si>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</si>
  <si>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</si>
  <si>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</si>
  <si>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</si>
  <si>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</si>
  <si>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</si>
  <si>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</si>
  <si>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</si>
  <si>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</si>
  <si>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</si>
  <si>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</si>
  <si>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</si>
  <si>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</si>
  <si>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</si>
  <si>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</si>
  <si>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</si>
  <si>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</si>
  <si>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</si>
  <si>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</si>
  <si>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</si>
  <si>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</si>
  <si>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</si>
  <si>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</si>
  <si>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</si>
  <si>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</si>
  <si>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</si>
  <si>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</si>
  <si>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</si>
  <si>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</si>
  <si>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</si>
  <si>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</si>
  <si>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</si>
  <si>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</si>
  <si>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</si>
  <si>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</si>
  <si>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</si>
  <si>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</si>
  <si>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</si>
  <si>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</si>
  <si>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</si>
  <si>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</si>
  <si>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</si>
  <si>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</si>
  <si>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</si>
  <si>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</si>
  <si>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</si>
  <si>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</si>
  <si>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</si>
  <si>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</si>
  <si>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</si>
  <si>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</si>
  <si>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</si>
  <si>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</si>
  <si>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</si>
  <si>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</si>
  <si>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</si>
  <si>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</si>
  <si>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</si>
  <si>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</si>
  <si>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</si>
  <si>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</si>
  <si>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</si>
  <si>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</si>
  <si>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</si>
  <si>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</si>
  <si>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</si>
  <si>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</si>
  <si>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</si>
  <si>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</si>
  <si>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</si>
  <si>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</si>
  <si>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</si>
  <si>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</si>
  <si>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</si>
  <si>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</si>
  <si>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</si>
  <si>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</si>
  <si>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</si>
  <si>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</si>
  <si>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</si>
  <si>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</si>
  <si>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</si>
  <si>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</si>
  <si>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</si>
  <si>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</si>
  <si>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</si>
  <si>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</si>
  <si>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</si>
  <si>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</si>
  <si>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</si>
  <si>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</si>
  <si>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</si>
  <si>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</si>
  <si>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</si>
  <si>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</si>
  <si>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</si>
  <si>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</si>
  <si>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</si>
  <si>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</si>
  <si>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</si>
  <si>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</si>
  <si>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</si>
  <si>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</si>
  <si>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</si>
  <si>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</si>
  <si>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</si>
  <si>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</si>
  <si>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</si>
  <si>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</si>
  <si>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</si>
  <si>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</si>
  <si>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</si>
  <si>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</si>
  <si>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</si>
  <si>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</si>
  <si>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</si>
  <si>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</si>
  <si>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</si>
  <si>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</si>
  <si>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</si>
  <si>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</si>
  <si>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</si>
  <si>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</si>
  <si>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</si>
  <si>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</si>
  <si>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</si>
  <si>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</si>
  <si>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</si>
  <si>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</si>
  <si>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</si>
  <si>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</si>
  <si>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</si>
  <si>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</si>
  <si>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</si>
  <si>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</si>
  <si>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</si>
  <si>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</si>
  <si>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</si>
  <si>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</si>
  <si>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</si>
  <si>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</si>
  <si>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</si>
  <si>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</si>
  <si>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</si>
  <si>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</si>
  <si>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</si>
  <si>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</si>
  <si>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</si>
  <si>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</si>
  <si>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</si>
  <si>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</si>
  <si>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</si>
  <si>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</si>
  <si>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</si>
  <si>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</si>
  <si>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</si>
  <si>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</si>
  <si>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</si>
  <si>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</si>
  <si>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</si>
  <si>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</si>
  <si>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</si>
  <si>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</si>
  <si>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</si>
  <si>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</si>
  <si>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</si>
  <si>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</si>
  <si>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</si>
  <si>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</si>
  <si>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</si>
  <si>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</si>
  <si>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</si>
  <si>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</si>
  <si>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</si>
  <si>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</si>
  <si>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</si>
  <si>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</si>
  <si>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</si>
  <si>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</si>
  <si>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</si>
  <si>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</si>
  <si>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</si>
  <si>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</si>
  <si>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</si>
  <si>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</si>
  <si>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</si>
  <si>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</si>
  <si>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</si>
  <si>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</si>
  <si>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</si>
  <si>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</si>
  <si>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</si>
  <si>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</si>
  <si>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</si>
  <si>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</si>
  <si>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</si>
  <si>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</si>
  <si>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</si>
  <si>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</si>
  <si>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</si>
  <si>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</si>
  <si>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</si>
  <si>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</si>
  <si>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</si>
  <si>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</si>
  <si>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</si>
  <si>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</si>
  <si>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</si>
  <si>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</si>
  <si>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</si>
  <si>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</si>
  <si>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</si>
  <si>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</si>
  <si>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</si>
  <si>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</si>
  <si>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</si>
  <si>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</si>
  <si>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</si>
  <si>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</si>
  <si>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</si>
  <si>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</si>
  <si>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</si>
  <si>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</si>
  <si>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</si>
  <si>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</si>
  <si>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</si>
  <si>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</si>
  <si>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</si>
  <si>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</si>
  <si>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</si>
  <si>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</si>
  <si>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</si>
  <si>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</si>
  <si>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</si>
  <si>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</si>
  <si>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</si>
  <si>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</si>
  <si>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</si>
  <si>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</si>
  <si>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</si>
  <si>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</si>
  <si>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</si>
  <si>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</si>
  <si>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</si>
  <si>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</si>
  <si>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</si>
  <si>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</si>
  <si>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</si>
  <si>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</si>
  <si>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</si>
  <si>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</si>
  <si>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</si>
  <si>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</si>
  <si>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</si>
  <si>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</si>
  <si>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</si>
  <si>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</si>
  <si>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</si>
  <si>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</si>
  <si>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</si>
  <si>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</si>
  <si>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</si>
  <si>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</si>
  <si>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</si>
  <si>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</si>
  <si>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</si>
  <si>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</si>
  <si>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</si>
  <si>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</si>
  <si>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</si>
  <si>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</si>
  <si>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</si>
  <si>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</si>
  <si>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</si>
  <si>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</si>
  <si>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</si>
  <si>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</si>
  <si>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</si>
  <si>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</si>
  <si>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</si>
  <si>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</si>
  <si>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</si>
  <si>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</si>
  <si>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</si>
  <si>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</si>
  <si>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</si>
  <si>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</si>
  <si>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</si>
  <si>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</si>
  <si>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</si>
  <si>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</si>
  <si>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</si>
  <si>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</si>
  <si>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</si>
  <si>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</si>
  <si>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</si>
  <si>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</si>
  <si>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</si>
  <si>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</si>
  <si>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</si>
  <si>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</si>
  <si>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</si>
  <si>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</si>
  <si>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</si>
  <si>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</si>
  <si>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</si>
  <si>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</si>
  <si>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</si>
  <si>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</si>
  <si>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</si>
  <si>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</si>
  <si>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</si>
  <si>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</si>
  <si>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</si>
  <si>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</si>
  <si>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</si>
  <si>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</si>
  <si>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</si>
  <si>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</si>
  <si>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</si>
  <si>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</si>
  <si>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</si>
  <si>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</si>
  <si>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</si>
  <si>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</si>
  <si>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</si>
  <si>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</si>
  <si>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</si>
  <si>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</si>
  <si>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</si>
  <si>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</si>
  <si>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</si>
  <si>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</si>
  <si>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</si>
  <si>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</si>
  <si>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</si>
  <si>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</si>
  <si>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</si>
  <si>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</si>
  <si>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</si>
  <si>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</si>
  <si>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</si>
  <si>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</si>
  <si>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</si>
  <si>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</si>
  <si>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</si>
  <si>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</si>
  <si>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</si>
  <si>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</si>
  <si>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</si>
  <si>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</si>
  <si>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</si>
  <si>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</si>
  <si>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</si>
  <si>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</si>
  <si>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</si>
  <si>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</si>
  <si>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</si>
  <si>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</si>
  <si>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</si>
  <si>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</si>
  <si>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</si>
  <si>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</si>
  <si>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</si>
  <si>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</si>
  <si>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</si>
  <si>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</si>
  <si>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</si>
  <si>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</si>
  <si>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</si>
  <si>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</si>
  <si>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</si>
  <si>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</si>
  <si>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</si>
  <si>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</si>
  <si>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</si>
  <si>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</si>
  <si>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</si>
  <si>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</si>
  <si>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</si>
  <si>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</si>
  <si>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</si>
  <si>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</si>
  <si>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</si>
  <si>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</si>
  <si>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</si>
  <si>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</si>
  <si>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</si>
  <si>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</si>
  <si>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</si>
  <si>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</si>
  <si>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</si>
  <si>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</si>
  <si>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</si>
  <si>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</si>
  <si>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</si>
  <si>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</si>
  <si>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</si>
  <si>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</si>
  <si>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</si>
  <si>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</si>
  <si>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</si>
  <si>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</si>
  <si>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</si>
  <si>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</si>
  <si>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</si>
  <si>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</si>
  <si>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</si>
  <si>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</si>
  <si>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</si>
  <si>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</si>
  <si>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</si>
  <si>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</si>
  <si>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</si>
  <si>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</si>
  <si>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</si>
  <si>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</si>
  <si>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</si>
  <si>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</si>
  <si>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</si>
  <si>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</si>
  <si>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</si>
  <si>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</si>
  <si>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</si>
  <si>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</si>
  <si>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</si>
  <si>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</si>
  <si>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</si>
  <si>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</si>
  <si>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</si>
  <si>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</si>
  <si>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</si>
  <si>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</si>
  <si>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</si>
  <si>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</si>
  <si>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</si>
  <si>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</si>
  <si>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</si>
  <si>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</si>
  <si>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</si>
  <si>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</si>
  <si>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</si>
  <si>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</si>
  <si>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</si>
  <si>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</si>
  <si>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</si>
  <si>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</si>
  <si>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</si>
  <si>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</si>
  <si>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</si>
  <si>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</si>
  <si>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</si>
  <si>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</si>
  <si>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</si>
  <si>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</si>
  <si>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</si>
  <si>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</si>
  <si>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</si>
  <si>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</si>
  <si>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</si>
  <si>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</si>
  <si>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</si>
  <si>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</si>
  <si>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</si>
  <si>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</si>
  <si>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</si>
  <si>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</si>
  <si>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</si>
  <si>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</si>
  <si>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</si>
  <si>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</si>
  <si>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</si>
  <si>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</si>
  <si>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</si>
  <si>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</si>
  <si>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</si>
  <si>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</si>
  <si>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</si>
  <si>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</si>
  <si>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</si>
  <si>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</si>
  <si>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</si>
  <si>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</si>
  <si>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</si>
  <si>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</si>
  <si>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</si>
  <si>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</si>
  <si>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</si>
  <si>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</si>
  <si>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</si>
  <si>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</si>
  <si>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</si>
  <si>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</si>
  <si>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</si>
  <si>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</si>
  <si>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</si>
  <si>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</si>
  <si>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</si>
  <si>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</si>
  <si>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</si>
  <si>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</si>
  <si>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</si>
  <si>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</si>
  <si>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</si>
  <si>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</si>
  <si>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</si>
  <si>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</si>
  <si>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</si>
  <si>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</si>
  <si>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</si>
  <si>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</si>
  <si>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</si>
  <si>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</si>
  <si>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</si>
  <si>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</si>
  <si>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</si>
  <si>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</si>
  <si>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</si>
  <si>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</si>
  <si>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</si>
  <si>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</si>
  <si>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</si>
  <si>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</si>
  <si>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</si>
  <si>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</si>
  <si>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</si>
  <si>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</si>
  <si>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</si>
  <si>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</si>
  <si>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</si>
  <si>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</si>
  <si>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</si>
  <si>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</si>
  <si>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</si>
  <si>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</si>
  <si>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</si>
  <si>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</si>
  <si>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</si>
  <si>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</si>
  <si>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</si>
  <si>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</si>
  <si>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</si>
  <si>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</si>
  <si>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</si>
  <si>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</si>
  <si>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</si>
  <si>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</si>
  <si>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</si>
  <si>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</si>
  <si>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</si>
  <si>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</si>
  <si>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</si>
  <si>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</si>
  <si>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</si>
  <si>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</si>
  <si>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</si>
  <si>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</si>
  <si>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</si>
  <si>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</si>
  <si>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</si>
  <si>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</si>
  <si>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</si>
  <si>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</si>
  <si>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</si>
  <si>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</si>
  <si>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</si>
  <si>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</si>
  <si>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</si>
  <si>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</si>
  <si>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</si>
  <si>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</si>
  <si>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</si>
  <si>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</si>
  <si>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</si>
  <si>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</si>
  <si>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</si>
  <si>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</si>
  <si>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</si>
  <si>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</si>
  <si>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</si>
  <si>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</si>
  <si>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</si>
  <si>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</si>
  <si>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</si>
  <si>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</si>
  <si>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</si>
  <si>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</si>
  <si>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</si>
  <si>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</si>
  <si>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</si>
  <si>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</si>
  <si>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</si>
  <si>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</si>
  <si>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</si>
  <si>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</si>
  <si>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</si>
  <si>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</si>
  <si>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</si>
  <si>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</si>
  <si>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</si>
  <si>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</si>
  <si>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</si>
  <si>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</si>
  <si>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</si>
  <si>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</si>
  <si>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</si>
  <si>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</si>
  <si>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</si>
  <si>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</si>
  <si>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</si>
  <si>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</si>
  <si>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</si>
  <si>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</si>
  <si>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</si>
  <si>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</si>
  <si>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</si>
  <si>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</si>
  <si>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</si>
  <si>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</si>
  <si>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</si>
  <si>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</si>
  <si>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</si>
  <si>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</si>
  <si>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</si>
  <si>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</si>
  <si>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</si>
  <si>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</si>
  <si>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</si>
  <si>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</si>
  <si>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</si>
  <si>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</si>
  <si>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</si>
  <si>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</si>
  <si>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</si>
  <si>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</si>
  <si>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</si>
  <si>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</si>
  <si>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</si>
  <si>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</si>
  <si>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</si>
  <si>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</si>
  <si>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</si>
  <si>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</si>
  <si>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</si>
  <si>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</si>
  <si>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</si>
  <si>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</si>
  <si>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</si>
  <si>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Proficiency-based Outcomes in Languages Other than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</si>
</sst>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38100</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28575</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47625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57150</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57150</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57150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47625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0"/>
      <c r="T1" s="550"/>
      <c r="U1" s="550"/>
      <c r="V1" s="550"/>
      <c r="W1" s="550"/>
      <c r="X1" s="550"/>
      <c r="Y1" s="9"/>
    </row>
    <row r="2" spans="1:27" ht="8.25" customHeight="1" x14ac:dyDescent="0.25">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x14ac:dyDescent="0.25">
      <c r="A3" s="10"/>
      <c r="B3" s="568" t="s">
        <v>0</v>
      </c>
      <c r="C3" s="569"/>
      <c r="D3" s="569"/>
      <c r="E3" s="570"/>
      <c r="F3" s="565"/>
      <c r="G3" s="565"/>
      <c r="H3" s="392"/>
      <c r="I3" s="397" t="s">
        <v>1</v>
      </c>
      <c r="J3" s="396"/>
      <c r="K3" s="565"/>
      <c r="L3" s="565"/>
      <c r="M3" s="565"/>
      <c r="N3" s="565"/>
      <c r="O3" s="565"/>
      <c r="P3" s="565"/>
      <c r="R3" s="558"/>
      <c r="S3" s="559"/>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8" t="s">
        <v>2</v>
      </c>
      <c r="C5" s="569"/>
      <c r="D5" s="569"/>
      <c r="E5" s="570"/>
      <c r="F5" s="393">
        <v>2023</v>
      </c>
      <c r="G5" s="41"/>
      <c r="H5" s="41"/>
      <c r="I5" s="397" t="s">
        <v>3</v>
      </c>
      <c r="J5" s="15"/>
      <c r="K5" s="567">
        <v>189</v>
      </c>
      <c r="L5" s="567"/>
      <c r="M5" s="567"/>
      <c r="N5" s="567"/>
      <c r="O5" s="567"/>
      <c r="P5" s="567"/>
      <c r="R5" s="554"/>
      <c r="S5" s="555"/>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8"/>
      <c r="C7" s="570"/>
      <c r="D7" s="570"/>
      <c r="E7" s="570"/>
      <c r="F7" s="12"/>
      <c r="G7" s="12"/>
      <c r="H7" s="12"/>
      <c r="I7" s="397" t="s">
        <v>4</v>
      </c>
      <c r="J7" s="396"/>
      <c r="K7" s="565" t="s">
        <v>6592</v>
      </c>
      <c r="L7" s="565"/>
      <c r="M7" s="565"/>
      <c r="N7" s="565"/>
      <c r="O7" s="565"/>
      <c r="P7" s="565"/>
      <c r="Q7" s="566"/>
      <c r="R7" s="566"/>
      <c r="S7" s="566"/>
      <c r="T7" s="566"/>
      <c r="U7" s="566"/>
      <c r="V7" s="566"/>
      <c r="W7" s="566"/>
      <c r="X7" s="566"/>
      <c r="Y7" s="566"/>
      <c r="Z7" s="566"/>
      <c r="AA7" s="566"/>
    </row>
    <row r="8" spans="1:27" ht="12" customHeight="1" thickBot="1" x14ac:dyDescent="0.3">
      <c r="A8" s="10"/>
      <c r="B8" s="397"/>
      <c r="C8" s="398"/>
      <c r="D8" s="398"/>
      <c r="E8" s="399"/>
      <c r="F8" s="12"/>
      <c r="G8" s="12"/>
      <c r="H8" s="12"/>
      <c r="I8" s="397"/>
      <c r="J8" s="396"/>
      <c r="K8" s="397"/>
      <c r="L8" s="397"/>
      <c r="M8" s="397"/>
      <c r="N8" s="397"/>
      <c r="O8" s="397"/>
      <c r="P8" s="397"/>
      <c r="R8" s="556"/>
      <c r="S8" s="55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4"/>
      <c r="S9" s="564"/>
      <c r="T9" s="564"/>
      <c r="U9" s="564"/>
      <c r="V9" s="564"/>
      <c r="W9" s="564"/>
      <c r="X9" s="372"/>
      <c r="Y9" s="373"/>
      <c r="Z9" s="373"/>
      <c r="AA9" s="583"/>
    </row>
    <row r="10" spans="1:27" ht="11.1" customHeight="1" x14ac:dyDescent="0.25">
      <c r="A10" s="16"/>
      <c r="B10" s="374"/>
      <c r="C10" s="571" t="s">
        <v>5</v>
      </c>
      <c r="D10" s="572"/>
      <c r="E10" s="572"/>
      <c r="F10" s="572"/>
      <c r="G10" s="572"/>
      <c r="H10" s="572"/>
      <c r="I10" s="572"/>
      <c r="J10" s="572"/>
      <c r="K10" s="573"/>
      <c r="L10" s="167"/>
      <c r="M10" s="167"/>
      <c r="N10" s="167"/>
      <c r="O10" s="167"/>
      <c r="P10" s="562" t="s">
        <v>6</v>
      </c>
      <c r="Q10" s="325"/>
      <c r="R10" s="13"/>
      <c r="S10" s="13"/>
      <c r="T10" s="13"/>
      <c r="U10" s="13"/>
      <c r="V10" s="560"/>
      <c r="W10" s="168"/>
      <c r="X10" s="1"/>
      <c r="Y10" s="1"/>
      <c r="Z10" s="1"/>
      <c r="AA10" s="584"/>
    </row>
    <row r="11" spans="1:27" ht="16.5" thickBot="1" x14ac:dyDescent="0.3">
      <c r="A11" s="16"/>
      <c r="B11" s="374"/>
      <c r="C11" s="574"/>
      <c r="D11" s="575"/>
      <c r="E11" s="575"/>
      <c r="F11" s="575"/>
      <c r="G11" s="575"/>
      <c r="H11" s="575"/>
      <c r="I11" s="575"/>
      <c r="J11" s="575"/>
      <c r="K11" s="576"/>
      <c r="L11" s="69"/>
      <c r="M11" s="69"/>
      <c r="N11" s="69"/>
      <c r="O11" s="169"/>
      <c r="P11" s="563"/>
      <c r="Q11" s="326"/>
      <c r="R11" s="13"/>
      <c r="S11" s="13"/>
      <c r="T11" s="13"/>
      <c r="U11" s="13"/>
      <c r="V11" s="561"/>
      <c r="W11" s="168"/>
      <c r="X11" s="1"/>
      <c r="Y11" s="1"/>
      <c r="Z11" s="1"/>
      <c r="AA11" s="584"/>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5"/>
    </row>
    <row r="13" spans="1:27" ht="30" customHeight="1" x14ac:dyDescent="0.25">
      <c r="A13" s="17"/>
      <c r="B13" s="375"/>
      <c r="C13" s="328">
        <v>1</v>
      </c>
      <c r="D13" s="551" t="s">
        <v>7</v>
      </c>
      <c r="E13" s="551"/>
      <c r="F13" s="551"/>
      <c r="G13" s="552"/>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39"/>
      <c r="E14" s="540"/>
      <c r="F14" s="540"/>
      <c r="G14" s="542"/>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39"/>
      <c r="E15" s="540"/>
      <c r="F15" s="540"/>
      <c r="G15" s="542"/>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39"/>
      <c r="E16" s="540"/>
      <c r="F16" s="540"/>
      <c r="G16" s="542"/>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4" t="s">
        <v>14</v>
      </c>
      <c r="D18" s="525"/>
      <c r="E18" s="525"/>
      <c r="F18" s="525"/>
      <c r="G18" s="525"/>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35" t="s">
        <v>15</v>
      </c>
      <c r="E19" s="435"/>
      <c r="F19" s="435"/>
      <c r="G19" s="43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4"/>
      <c r="E20" s="535"/>
      <c r="F20" s="535"/>
      <c r="G20" s="536"/>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4"/>
      <c r="E21" s="535"/>
      <c r="F21" s="535"/>
      <c r="G21" s="536"/>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4"/>
      <c r="E22" s="535"/>
      <c r="F22" s="535"/>
      <c r="G22" s="536"/>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4"/>
      <c r="E23" s="535"/>
      <c r="F23" s="535"/>
      <c r="G23" s="536"/>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4"/>
      <c r="E24" s="535"/>
      <c r="F24" s="535"/>
      <c r="G24" s="536"/>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4"/>
      <c r="E25" s="535"/>
      <c r="F25" s="535"/>
      <c r="G25" s="536"/>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4" t="s">
        <v>14</v>
      </c>
      <c r="D27" s="525"/>
      <c r="E27" s="525"/>
      <c r="F27" s="525"/>
      <c r="G27" s="525"/>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7" t="s">
        <v>16</v>
      </c>
      <c r="E28" s="577"/>
      <c r="F28" s="577"/>
      <c r="G28" s="577"/>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4"/>
      <c r="E29" s="535"/>
      <c r="F29" s="535"/>
      <c r="G29" s="536"/>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4"/>
      <c r="E30" s="535"/>
      <c r="F30" s="535"/>
      <c r="G30" s="536"/>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3"/>
      <c r="E31" s="593"/>
      <c r="F31" s="593"/>
      <c r="G31" s="593"/>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7"/>
      <c r="E32" s="548"/>
      <c r="F32" s="548"/>
      <c r="G32" s="548"/>
      <c r="H32" s="548"/>
      <c r="I32" s="548"/>
      <c r="J32" s="548"/>
      <c r="K32" s="549"/>
      <c r="L32" s="68"/>
      <c r="M32" s="68"/>
      <c r="N32" s="6"/>
      <c r="O32" s="179"/>
      <c r="P32" s="297"/>
      <c r="Q32" s="333"/>
      <c r="R32" s="77"/>
      <c r="S32" s="14"/>
      <c r="T32" s="19"/>
      <c r="U32" s="19"/>
      <c r="V32" s="19"/>
      <c r="W32" s="177"/>
      <c r="X32" s="1"/>
      <c r="Y32" s="1"/>
      <c r="Z32" s="1"/>
      <c r="AA32" s="460"/>
    </row>
    <row r="33" spans="1:27" ht="12.75" customHeight="1" x14ac:dyDescent="0.25">
      <c r="A33" s="23"/>
      <c r="B33" s="380"/>
      <c r="C33" s="589" t="s">
        <v>14</v>
      </c>
      <c r="D33" s="590"/>
      <c r="E33" s="590"/>
      <c r="F33" s="590"/>
      <c r="G33" s="590"/>
      <c r="H33" s="591"/>
      <c r="I33" s="591"/>
      <c r="J33" s="591"/>
      <c r="K33" s="592"/>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6" t="s">
        <v>17</v>
      </c>
      <c r="E34" s="546"/>
      <c r="F34" s="546"/>
      <c r="G34" s="546"/>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4"/>
      <c r="E35" s="535"/>
      <c r="F35" s="535"/>
      <c r="G35" s="536"/>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4"/>
      <c r="E36" s="535"/>
      <c r="F36" s="535"/>
      <c r="G36" s="536"/>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4"/>
      <c r="E37" s="535"/>
      <c r="F37" s="535"/>
      <c r="G37" s="536"/>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4"/>
      <c r="E38" s="535"/>
      <c r="F38" s="535"/>
      <c r="G38" s="536"/>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4" t="s">
        <v>14</v>
      </c>
      <c r="D40" s="525"/>
      <c r="E40" s="525"/>
      <c r="F40" s="525"/>
      <c r="G40" s="525"/>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7" t="s">
        <v>21</v>
      </c>
      <c r="E41" s="587"/>
      <c r="F41" s="587"/>
      <c r="G41" s="587"/>
      <c r="H41" s="587"/>
      <c r="I41" s="587"/>
      <c r="J41" s="587"/>
      <c r="K41" s="588"/>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3" t="s">
        <v>22</v>
      </c>
      <c r="E42" s="544"/>
      <c r="F42" s="544"/>
      <c r="G42" s="544"/>
      <c r="H42" s="544"/>
      <c r="I42" s="544"/>
      <c r="J42" s="544"/>
      <c r="K42" s="54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3" t="s">
        <v>23</v>
      </c>
      <c r="E43" s="544"/>
      <c r="F43" s="544"/>
      <c r="G43" s="544"/>
      <c r="H43" s="544"/>
      <c r="I43" s="544"/>
      <c r="J43" s="544"/>
      <c r="K43" s="545"/>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8" t="s">
        <v>24</v>
      </c>
      <c r="E44" s="529"/>
      <c r="F44" s="529"/>
      <c r="G44" s="529"/>
      <c r="H44" s="529"/>
      <c r="I44" s="529"/>
      <c r="J44" s="529"/>
      <c r="K44" s="53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8" t="s">
        <v>25</v>
      </c>
      <c r="E45" s="529"/>
      <c r="F45" s="529"/>
      <c r="G45" s="529"/>
      <c r="H45" s="529"/>
      <c r="I45" s="529"/>
      <c r="J45" s="529"/>
      <c r="K45" s="53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8" t="s">
        <v>26</v>
      </c>
      <c r="E46" s="529"/>
      <c r="F46" s="529"/>
      <c r="G46" s="529"/>
      <c r="H46" s="529"/>
      <c r="I46" s="529"/>
      <c r="J46" s="529"/>
      <c r="K46" s="53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1" t="s">
        <v>27</v>
      </c>
      <c r="E47" s="532"/>
      <c r="F47" s="532"/>
      <c r="G47" s="532"/>
      <c r="H47" s="532"/>
      <c r="I47" s="532"/>
      <c r="J47" s="532"/>
      <c r="K47" s="53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7" t="s">
        <v>14</v>
      </c>
      <c r="D49" s="538"/>
      <c r="E49" s="538"/>
      <c r="F49" s="538"/>
      <c r="G49" s="538"/>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4"/>
      <c r="E51" s="535"/>
      <c r="F51" s="535"/>
      <c r="G51" s="536"/>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4"/>
      <c r="E52" s="535"/>
      <c r="F52" s="535"/>
      <c r="G52" s="536"/>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4"/>
      <c r="E53" s="535"/>
      <c r="F53" s="535"/>
      <c r="G53" s="536"/>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4"/>
      <c r="E54" s="535"/>
      <c r="F54" s="535"/>
      <c r="G54" s="536"/>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4"/>
      <c r="E55" s="535"/>
      <c r="F55" s="535"/>
      <c r="G55" s="536"/>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4"/>
      <c r="E56" s="535"/>
      <c r="F56" s="535"/>
      <c r="G56" s="536"/>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4" t="s">
        <v>14</v>
      </c>
      <c r="D58" s="525"/>
      <c r="E58" s="525"/>
      <c r="F58" s="525"/>
      <c r="G58" s="525"/>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9"/>
      <c r="E60" s="540"/>
      <c r="F60" s="540"/>
      <c r="G60" s="540"/>
      <c r="H60" s="541"/>
      <c r="I60" s="541"/>
      <c r="J60" s="542"/>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9"/>
      <c r="E61" s="540"/>
      <c r="F61" s="540"/>
      <c r="G61" s="540"/>
      <c r="H61" s="541"/>
      <c r="I61" s="541"/>
      <c r="J61" s="542"/>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9"/>
      <c r="E62" s="540"/>
      <c r="F62" s="540"/>
      <c r="G62" s="540"/>
      <c r="H62" s="541"/>
      <c r="I62" s="541"/>
      <c r="J62" s="542"/>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9"/>
      <c r="E63" s="540"/>
      <c r="F63" s="540"/>
      <c r="G63" s="540"/>
      <c r="H63" s="541"/>
      <c r="I63" s="541"/>
      <c r="J63" s="542"/>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82"/>
      <c r="E64" s="582"/>
      <c r="F64" s="582"/>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4" t="s">
        <v>14</v>
      </c>
      <c r="D65" s="525"/>
      <c r="E65" s="525"/>
      <c r="F65" s="525"/>
      <c r="G65" s="525"/>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6"/>
      <c r="E67" s="527"/>
      <c r="F67" s="527"/>
      <c r="G67" s="527"/>
      <c r="H67" s="527"/>
      <c r="I67" s="527"/>
      <c r="J67" s="52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4" t="s">
        <v>14</v>
      </c>
      <c r="D72" s="525"/>
      <c r="E72" s="525"/>
      <c r="F72" s="525"/>
      <c r="G72" s="525"/>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6"/>
      <c r="E74" s="527"/>
      <c r="F74" s="527"/>
      <c r="G74" s="527"/>
      <c r="H74" s="527"/>
      <c r="I74" s="527"/>
      <c r="J74" s="527"/>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4" t="s">
        <v>14</v>
      </c>
      <c r="D79" s="525"/>
      <c r="E79" s="525"/>
      <c r="F79" s="525"/>
      <c r="G79" s="525"/>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0"/>
      <c r="J81" s="581"/>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8" t="s">
        <v>35</v>
      </c>
      <c r="E85" s="578"/>
      <c r="F85" s="578"/>
      <c r="G85" s="578"/>
      <c r="H85" s="578"/>
      <c r="I85" s="578"/>
      <c r="J85" s="578"/>
      <c r="K85" s="579"/>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6"/>
      <c r="E86" s="526"/>
      <c r="F86" s="526"/>
      <c r="G86" s="526"/>
      <c r="H86" s="527"/>
      <c r="I86" s="527"/>
      <c r="J86" s="527"/>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7" t="s">
        <v>14</v>
      </c>
      <c r="D89" s="538"/>
      <c r="E89" s="538"/>
      <c r="F89" s="538"/>
      <c r="G89" s="538"/>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6" t="s">
        <v>36</v>
      </c>
      <c r="D91" s="546"/>
      <c r="E91" s="546"/>
      <c r="F91" s="546"/>
      <c r="G91" s="546"/>
      <c r="H91" s="546"/>
      <c r="I91" s="546"/>
      <c r="J91" s="546"/>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disablePrompts="1"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361950</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438150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438150</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361950</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21" t="s">
        <v>776</v>
      </c>
      <c r="K1" s="522" t="s">
        <v>6510</v>
      </c>
      <c r="L1" s="523"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C409-B72F-4532-87D0-4E6BA22B34F5}">
  <dimension ref="A1:AA104"/>
  <sheetViews>
    <sheetView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0"/>
      <c r="T1" s="550"/>
      <c r="U1" s="550"/>
      <c r="V1" s="550"/>
      <c r="W1" s="550"/>
      <c r="X1" s="550"/>
      <c r="Y1" s="9"/>
    </row>
    <row r="2" spans="1:27" ht="8.25" customHeight="1" x14ac:dyDescent="0.25">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x14ac:dyDescent="0.25">
      <c r="A3" s="10"/>
      <c r="B3" s="568" t="s">
        <v>0</v>
      </c>
      <c r="C3" s="569"/>
      <c r="D3" s="569"/>
      <c r="E3" s="570"/>
      <c r="F3" s="565"/>
      <c r="G3" s="565"/>
      <c r="H3" s="392"/>
      <c r="I3" s="407" t="s">
        <v>1</v>
      </c>
      <c r="J3" s="410"/>
      <c r="K3" s="565"/>
      <c r="L3" s="565"/>
      <c r="M3" s="565"/>
      <c r="N3" s="565"/>
      <c r="O3" s="565"/>
      <c r="P3" s="565"/>
      <c r="R3" s="558"/>
      <c r="S3" s="559"/>
      <c r="T3" s="13"/>
      <c r="U3" s="13"/>
      <c r="V3" s="13"/>
      <c r="W3" s="13"/>
      <c r="X3" s="14"/>
      <c r="Y3" s="13"/>
      <c r="Z3" s="1"/>
      <c r="AA3" s="1"/>
    </row>
    <row r="4" spans="1:27" ht="7.35" customHeight="1" x14ac:dyDescent="0.25">
      <c r="A4" s="10"/>
      <c r="B4" s="10"/>
      <c r="C4" s="40"/>
      <c r="D4" s="40"/>
      <c r="E4" s="40"/>
      <c r="F4" s="41"/>
      <c r="G4" s="41"/>
      <c r="H4" s="41"/>
      <c r="I4" s="407"/>
      <c r="J4" s="410"/>
      <c r="K4" s="41"/>
      <c r="L4" s="41"/>
      <c r="M4" s="41"/>
      <c r="N4" s="41"/>
      <c r="O4" s="12"/>
      <c r="R4" s="1"/>
      <c r="S4" s="410"/>
      <c r="T4" s="13"/>
      <c r="U4" s="13"/>
      <c r="V4" s="13"/>
      <c r="W4" s="13"/>
      <c r="X4" s="14"/>
      <c r="Y4" s="13"/>
      <c r="Z4" s="1"/>
      <c r="AA4" s="1"/>
    </row>
    <row r="5" spans="1:27" ht="28.5" customHeight="1" x14ac:dyDescent="0.25">
      <c r="A5" s="10"/>
      <c r="B5" s="568" t="s">
        <v>2</v>
      </c>
      <c r="C5" s="569"/>
      <c r="D5" s="569"/>
      <c r="E5" s="570"/>
      <c r="F5" s="393">
        <v>2023</v>
      </c>
      <c r="G5" s="41"/>
      <c r="H5" s="41"/>
      <c r="I5" s="407" t="s">
        <v>3</v>
      </c>
      <c r="J5" s="15"/>
      <c r="K5" s="567">
        <v>189</v>
      </c>
      <c r="L5" s="567"/>
      <c r="M5" s="567"/>
      <c r="N5" s="567"/>
      <c r="O5" s="567"/>
      <c r="P5" s="567"/>
      <c r="R5" s="554"/>
      <c r="S5" s="555"/>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10"/>
      <c r="T6" s="13"/>
      <c r="U6" s="13"/>
      <c r="V6" s="13"/>
      <c r="W6" s="13"/>
      <c r="X6" s="14"/>
      <c r="Y6" s="13"/>
    </row>
    <row r="7" spans="1:27" ht="28.5" customHeight="1" x14ac:dyDescent="0.25">
      <c r="A7" s="10"/>
      <c r="B7" s="568"/>
      <c r="C7" s="570"/>
      <c r="D7" s="570"/>
      <c r="E7" s="570"/>
      <c r="F7" s="12"/>
      <c r="G7" s="12"/>
      <c r="H7" s="12"/>
      <c r="I7" s="407" t="s">
        <v>4</v>
      </c>
      <c r="J7" s="410"/>
      <c r="K7" s="565" t="s">
        <v>6592</v>
      </c>
      <c r="L7" s="565"/>
      <c r="M7" s="565"/>
      <c r="N7" s="565"/>
      <c r="O7" s="565"/>
      <c r="P7" s="565"/>
      <c r="Q7" s="566"/>
      <c r="R7" s="566"/>
      <c r="S7" s="566"/>
      <c r="T7" s="566"/>
      <c r="U7" s="566"/>
      <c r="V7" s="566"/>
      <c r="W7" s="566"/>
      <c r="X7" s="566"/>
      <c r="Y7" s="566"/>
      <c r="Z7" s="566"/>
      <c r="AA7" s="566"/>
    </row>
    <row r="8" spans="1:27" ht="12" customHeight="1" thickBot="1" x14ac:dyDescent="0.3">
      <c r="A8" s="10"/>
      <c r="B8" s="407"/>
      <c r="C8" s="408"/>
      <c r="D8" s="408"/>
      <c r="E8" s="409"/>
      <c r="F8" s="12"/>
      <c r="G8" s="12"/>
      <c r="H8" s="12"/>
      <c r="I8" s="407"/>
      <c r="J8" s="410"/>
      <c r="K8" s="407"/>
      <c r="L8" s="407"/>
      <c r="M8" s="407"/>
      <c r="N8" s="407"/>
      <c r="O8" s="407"/>
      <c r="P8" s="407"/>
      <c r="R8" s="556"/>
      <c r="S8" s="55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4"/>
      <c r="S9" s="564"/>
      <c r="T9" s="564"/>
      <c r="U9" s="564"/>
      <c r="V9" s="564"/>
      <c r="W9" s="564"/>
      <c r="X9" s="372"/>
      <c r="Y9" s="373"/>
      <c r="Z9" s="373"/>
      <c r="AA9" s="583"/>
    </row>
    <row r="10" spans="1:27" ht="11.1" customHeight="1" x14ac:dyDescent="0.25">
      <c r="A10" s="16"/>
      <c r="B10" s="374"/>
      <c r="C10" s="571" t="s">
        <v>5</v>
      </c>
      <c r="D10" s="572"/>
      <c r="E10" s="572"/>
      <c r="F10" s="572"/>
      <c r="G10" s="572"/>
      <c r="H10" s="572"/>
      <c r="I10" s="572"/>
      <c r="J10" s="572"/>
      <c r="K10" s="573"/>
      <c r="L10" s="167"/>
      <c r="M10" s="167"/>
      <c r="N10" s="167"/>
      <c r="O10" s="167"/>
      <c r="P10" s="562" t="s">
        <v>6</v>
      </c>
      <c r="Q10" s="325"/>
      <c r="R10" s="13"/>
      <c r="S10" s="13"/>
      <c r="T10" s="13"/>
      <c r="U10" s="13"/>
      <c r="V10" s="560"/>
      <c r="W10" s="168"/>
      <c r="X10" s="1"/>
      <c r="Y10" s="1"/>
      <c r="Z10" s="1"/>
      <c r="AA10" s="584"/>
    </row>
    <row r="11" spans="1:27" ht="16.5" thickBot="1" x14ac:dyDescent="0.3">
      <c r="A11" s="16"/>
      <c r="B11" s="374"/>
      <c r="C11" s="574"/>
      <c r="D11" s="575"/>
      <c r="E11" s="575"/>
      <c r="F11" s="575"/>
      <c r="G11" s="575"/>
      <c r="H11" s="575"/>
      <c r="I11" s="575"/>
      <c r="J11" s="575"/>
      <c r="K11" s="576"/>
      <c r="L11" s="69"/>
      <c r="M11" s="69"/>
      <c r="N11" s="69"/>
      <c r="O11" s="169"/>
      <c r="P11" s="563"/>
      <c r="Q11" s="326"/>
      <c r="R11" s="13"/>
      <c r="S11" s="13"/>
      <c r="T11" s="13"/>
      <c r="U11" s="13"/>
      <c r="V11" s="561"/>
      <c r="W11" s="168"/>
      <c r="X11" s="1"/>
      <c r="Y11" s="1"/>
      <c r="Z11" s="1"/>
      <c r="AA11" s="584"/>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5"/>
    </row>
    <row r="13" spans="1:27" ht="30" customHeight="1" x14ac:dyDescent="0.25">
      <c r="A13" s="17"/>
      <c r="B13" s="375"/>
      <c r="C13" s="328">
        <v>1</v>
      </c>
      <c r="D13" s="551" t="s">
        <v>7</v>
      </c>
      <c r="E13" s="551"/>
      <c r="F13" s="551"/>
      <c r="G13" s="552"/>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39"/>
      <c r="E14" s="540"/>
      <c r="F14" s="540"/>
      <c r="G14" s="542"/>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39"/>
      <c r="E15" s="540"/>
      <c r="F15" s="540"/>
      <c r="G15" s="542"/>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39"/>
      <c r="E16" s="540"/>
      <c r="F16" s="540"/>
      <c r="G16" s="542"/>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4" t="s">
        <v>14</v>
      </c>
      <c r="D18" s="525"/>
      <c r="E18" s="525"/>
      <c r="F18" s="525"/>
      <c r="G18" s="525"/>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4"/>
      <c r="E20" s="535"/>
      <c r="F20" s="535"/>
      <c r="G20" s="536"/>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4"/>
      <c r="E21" s="535"/>
      <c r="F21" s="535"/>
      <c r="G21" s="536"/>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4"/>
      <c r="E22" s="535"/>
      <c r="F22" s="535"/>
      <c r="G22" s="536"/>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4"/>
      <c r="E23" s="535"/>
      <c r="F23" s="535"/>
      <c r="G23" s="536"/>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4"/>
      <c r="E24" s="535"/>
      <c r="F24" s="535"/>
      <c r="G24" s="536"/>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4"/>
      <c r="E25" s="535"/>
      <c r="F25" s="535"/>
      <c r="G25" s="536"/>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4" t="s">
        <v>14</v>
      </c>
      <c r="D27" s="525"/>
      <c r="E27" s="525"/>
      <c r="F27" s="525"/>
      <c r="G27" s="525"/>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7" t="s">
        <v>16</v>
      </c>
      <c r="E28" s="577"/>
      <c r="F28" s="577"/>
      <c r="G28" s="577"/>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4"/>
      <c r="E29" s="535"/>
      <c r="F29" s="535"/>
      <c r="G29" s="536"/>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4"/>
      <c r="E30" s="535"/>
      <c r="F30" s="535"/>
      <c r="G30" s="536"/>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3"/>
      <c r="E31" s="593"/>
      <c r="F31" s="593"/>
      <c r="G31" s="593"/>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7"/>
      <c r="E32" s="548"/>
      <c r="F32" s="548"/>
      <c r="G32" s="548"/>
      <c r="H32" s="548"/>
      <c r="I32" s="548"/>
      <c r="J32" s="548"/>
      <c r="K32" s="549"/>
      <c r="L32" s="68"/>
      <c r="M32" s="68"/>
      <c r="N32" s="6"/>
      <c r="O32" s="179"/>
      <c r="P32" s="297"/>
      <c r="Q32" s="333"/>
      <c r="R32" s="77"/>
      <c r="S32" s="14"/>
      <c r="T32" s="19"/>
      <c r="U32" s="19"/>
      <c r="V32" s="19"/>
      <c r="W32" s="177"/>
      <c r="X32" s="1"/>
      <c r="Y32" s="1"/>
      <c r="Z32" s="1"/>
      <c r="AA32" s="460"/>
    </row>
    <row r="33" spans="1:27" ht="12.75" customHeight="1" x14ac:dyDescent="0.25">
      <c r="A33" s="23"/>
      <c r="B33" s="380"/>
      <c r="C33" s="589" t="s">
        <v>14</v>
      </c>
      <c r="D33" s="590"/>
      <c r="E33" s="590"/>
      <c r="F33" s="590"/>
      <c r="G33" s="590"/>
      <c r="H33" s="591"/>
      <c r="I33" s="591"/>
      <c r="J33" s="591"/>
      <c r="K33" s="592"/>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6" t="s">
        <v>17</v>
      </c>
      <c r="E34" s="546"/>
      <c r="F34" s="546"/>
      <c r="G34" s="546"/>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4"/>
      <c r="E35" s="535"/>
      <c r="F35" s="535"/>
      <c r="G35" s="536"/>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4"/>
      <c r="E36" s="535"/>
      <c r="F36" s="535"/>
      <c r="G36" s="536"/>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4"/>
      <c r="E37" s="535"/>
      <c r="F37" s="535"/>
      <c r="G37" s="536"/>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4"/>
      <c r="E38" s="535"/>
      <c r="F38" s="535"/>
      <c r="G38" s="536"/>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4" t="s">
        <v>14</v>
      </c>
      <c r="D40" s="525"/>
      <c r="E40" s="525"/>
      <c r="F40" s="525"/>
      <c r="G40" s="525"/>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7" t="s">
        <v>21</v>
      </c>
      <c r="E41" s="587"/>
      <c r="F41" s="587"/>
      <c r="G41" s="587"/>
      <c r="H41" s="587"/>
      <c r="I41" s="587"/>
      <c r="J41" s="587"/>
      <c r="K41" s="588"/>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3" t="s">
        <v>22</v>
      </c>
      <c r="E42" s="544"/>
      <c r="F42" s="544"/>
      <c r="G42" s="544"/>
      <c r="H42" s="544"/>
      <c r="I42" s="544"/>
      <c r="J42" s="544"/>
      <c r="K42" s="54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3" t="s">
        <v>23</v>
      </c>
      <c r="E43" s="544"/>
      <c r="F43" s="544"/>
      <c r="G43" s="544"/>
      <c r="H43" s="544"/>
      <c r="I43" s="544"/>
      <c r="J43" s="544"/>
      <c r="K43" s="545"/>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28" t="s">
        <v>24</v>
      </c>
      <c r="E44" s="529"/>
      <c r="F44" s="529"/>
      <c r="G44" s="529"/>
      <c r="H44" s="529"/>
      <c r="I44" s="529"/>
      <c r="J44" s="529"/>
      <c r="K44" s="53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8" t="s">
        <v>25</v>
      </c>
      <c r="E45" s="529"/>
      <c r="F45" s="529"/>
      <c r="G45" s="529"/>
      <c r="H45" s="529"/>
      <c r="I45" s="529"/>
      <c r="J45" s="529"/>
      <c r="K45" s="53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8" t="s">
        <v>26</v>
      </c>
      <c r="E46" s="529"/>
      <c r="F46" s="529"/>
      <c r="G46" s="529"/>
      <c r="H46" s="529"/>
      <c r="I46" s="529"/>
      <c r="J46" s="529"/>
      <c r="K46" s="53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1" t="s">
        <v>27</v>
      </c>
      <c r="E47" s="532"/>
      <c r="F47" s="532"/>
      <c r="G47" s="532"/>
      <c r="H47" s="532"/>
      <c r="I47" s="532"/>
      <c r="J47" s="532"/>
      <c r="K47" s="53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7" t="s">
        <v>14</v>
      </c>
      <c r="D49" s="538"/>
      <c r="E49" s="538"/>
      <c r="F49" s="538"/>
      <c r="G49" s="538"/>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4"/>
      <c r="E51" s="535"/>
      <c r="F51" s="535"/>
      <c r="G51" s="536"/>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4"/>
      <c r="E52" s="535"/>
      <c r="F52" s="535"/>
      <c r="G52" s="536"/>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4"/>
      <c r="E53" s="535"/>
      <c r="F53" s="535"/>
      <c r="G53" s="536"/>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4"/>
      <c r="E54" s="535"/>
      <c r="F54" s="535"/>
      <c r="G54" s="536"/>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4"/>
      <c r="E55" s="535"/>
      <c r="F55" s="535"/>
      <c r="G55" s="536"/>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4"/>
      <c r="E56" s="535"/>
      <c r="F56" s="535"/>
      <c r="G56" s="536"/>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4" t="s">
        <v>14</v>
      </c>
      <c r="D58" s="525"/>
      <c r="E58" s="525"/>
      <c r="F58" s="525"/>
      <c r="G58" s="525"/>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9"/>
      <c r="E60" s="540"/>
      <c r="F60" s="540"/>
      <c r="G60" s="540"/>
      <c r="H60" s="541"/>
      <c r="I60" s="541"/>
      <c r="J60" s="542"/>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9"/>
      <c r="E61" s="540"/>
      <c r="F61" s="540"/>
      <c r="G61" s="540"/>
      <c r="H61" s="541"/>
      <c r="I61" s="541"/>
      <c r="J61" s="542"/>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9"/>
      <c r="E62" s="540"/>
      <c r="F62" s="540"/>
      <c r="G62" s="540"/>
      <c r="H62" s="541"/>
      <c r="I62" s="541"/>
      <c r="J62" s="542"/>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9"/>
      <c r="E63" s="540"/>
      <c r="F63" s="540"/>
      <c r="G63" s="540"/>
      <c r="H63" s="541"/>
      <c r="I63" s="541"/>
      <c r="J63" s="542"/>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82"/>
      <c r="E64" s="582"/>
      <c r="F64" s="582"/>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4" t="s">
        <v>14</v>
      </c>
      <c r="D65" s="525"/>
      <c r="E65" s="525"/>
      <c r="F65" s="525"/>
      <c r="G65" s="525"/>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6"/>
      <c r="E67" s="527"/>
      <c r="F67" s="527"/>
      <c r="G67" s="527"/>
      <c r="H67" s="527"/>
      <c r="I67" s="527"/>
      <c r="J67" s="52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4" t="s">
        <v>14</v>
      </c>
      <c r="D72" s="525"/>
      <c r="E72" s="525"/>
      <c r="F72" s="525"/>
      <c r="G72" s="525"/>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6"/>
      <c r="E74" s="527"/>
      <c r="F74" s="527"/>
      <c r="G74" s="527"/>
      <c r="H74" s="527"/>
      <c r="I74" s="527"/>
      <c r="J74" s="527"/>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4" t="s">
        <v>14</v>
      </c>
      <c r="D79" s="525"/>
      <c r="E79" s="525"/>
      <c r="F79" s="525"/>
      <c r="G79" s="525"/>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0"/>
      <c r="J81" s="581"/>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8" t="s">
        <v>35</v>
      </c>
      <c r="E85" s="578"/>
      <c r="F85" s="578"/>
      <c r="G85" s="578"/>
      <c r="H85" s="578"/>
      <c r="I85" s="578"/>
      <c r="J85" s="578"/>
      <c r="K85" s="579"/>
      <c r="L85" s="406"/>
      <c r="M85" s="406"/>
      <c r="N85" s="406"/>
      <c r="O85" s="190"/>
      <c r="P85" s="341" t="s">
        <v>11</v>
      </c>
      <c r="Q85" s="332"/>
      <c r="R85" s="8"/>
      <c r="S85" s="8"/>
      <c r="T85" s="8"/>
      <c r="U85" s="8"/>
      <c r="V85" s="8"/>
      <c r="W85" s="177"/>
      <c r="X85" s="1"/>
      <c r="Y85" s="1"/>
      <c r="Z85" s="1"/>
      <c r="AA85" s="376" t="s">
        <v>12</v>
      </c>
    </row>
    <row r="86" spans="1:27" ht="12.6" customHeight="1" x14ac:dyDescent="0.25">
      <c r="A86" s="3"/>
      <c r="B86" s="377"/>
      <c r="C86" s="309"/>
      <c r="D86" s="526"/>
      <c r="E86" s="526"/>
      <c r="F86" s="526"/>
      <c r="G86" s="526"/>
      <c r="H86" s="527"/>
      <c r="I86" s="527"/>
      <c r="J86" s="527"/>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7" t="s">
        <v>14</v>
      </c>
      <c r="D89" s="538"/>
      <c r="E89" s="538"/>
      <c r="F89" s="538"/>
      <c r="G89" s="538"/>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6" t="s">
        <v>36</v>
      </c>
      <c r="D91" s="546"/>
      <c r="E91" s="546"/>
      <c r="F91" s="546"/>
      <c r="G91" s="546"/>
      <c r="H91" s="546"/>
      <c r="I91" s="546"/>
      <c r="J91" s="546"/>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A4B9BBCA-E451-4400-97DC-90CE53530F82}">
      <formula1>"Yes"</formula1>
    </dataValidation>
    <dataValidation type="list" allowBlank="1" showInputMessage="1" showErrorMessage="1" sqref="D35:G38" xr:uid="{FBD9D70A-58B4-41ED-85B3-DE77ADF893F5}">
      <formula1>lstLn4</formula1>
    </dataValidation>
    <dataValidation allowBlank="1" showErrorMessage="1" error="Please enter a numeric value." prompt="IMPORTANT - if you are contributing to MTRS you must click the MTRS box - 9% will be calculated automatically_x000a_" sqref="P26" xr:uid="{6BF96BAA-1294-4913-B69A-B1D6A6410A25}"/>
    <dataValidation type="list" allowBlank="1" showInputMessage="1" showErrorMessage="1" sqref="D29:G31" xr:uid="{E713905C-AC99-4659-9C8F-6EC2F7E8417B}">
      <formula1>lstLn3</formula1>
    </dataValidation>
    <dataValidation type="list" allowBlank="1" showInputMessage="1" showErrorMessage="1" sqref="D20:G25" xr:uid="{0EC392E8-85A7-4CAE-A357-2BC0B08FCCD8}">
      <formula1>lstLn2</formula1>
    </dataValidation>
    <dataValidation type="list" allowBlank="1" showInputMessage="1" showErrorMessage="1" sqref="D14:G16" xr:uid="{6B7136AB-6E93-44EE-B263-81FD3811AAF2}">
      <formula1>lstLn1</formula1>
    </dataValidation>
    <dataValidation type="list" allowBlank="1" showInputMessage="1" showErrorMessage="1" sqref="D86:J87" xr:uid="{6E24CC3A-620B-4C07-A168-C4DB9499A135}">
      <formula1>Line_11</formula1>
    </dataValidation>
    <dataValidation type="list" allowBlank="1" showInputMessage="1" showErrorMessage="1" sqref="D67:J70" xr:uid="{38B635B8-DDAB-4BDE-A7B5-8BAB52498B98}">
      <formula1>Line8Travel</formula1>
    </dataValidation>
    <dataValidation type="list" allowBlank="1" showInputMessage="1" showErrorMessage="1" sqref="D74:J77" xr:uid="{D4986F71-BFCA-4B79-B4D8-C74F046C05FC}">
      <formula1>Line9OtherCosts</formula1>
    </dataValidation>
    <dataValidation type="list" allowBlank="1" showInputMessage="1" showErrorMessage="1" sqref="J51:J56 J35:J38" xr:uid="{4783D081-DC9F-4C12-989B-3584523B886B}">
      <formula1>",per hour, per day, flat"</formula1>
    </dataValidation>
    <dataValidation type="list" allowBlank="1" showInputMessage="1" showErrorMessage="1" sqref="D60:J63" xr:uid="{D3B65A95-CE9C-4135-92E5-9687F593B647}">
      <formula1>lstLn7</formula1>
    </dataValidation>
    <dataValidation type="list" allowBlank="1" showInputMessage="1" showErrorMessage="1" sqref="D51:G56" xr:uid="{5C0474C2-6D47-411A-B72D-729366BF4973}">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C28FD102-6C0F-4B6F-A07E-C37260E6028B}">
      <formula1>0</formula1>
      <formula2>10000000</formula2>
    </dataValidation>
    <dataValidation type="whole" allowBlank="1" showInputMessage="1" showErrorMessage="1" error="Please enter a numeric value." sqref="P35:Q39 P29:Q31" xr:uid="{40F35CAE-95EC-4E5C-84AA-A4D8B43D644E}">
      <formula1>0</formula1>
      <formula2>10000000</formula2>
    </dataValidation>
    <dataValidation allowBlank="1" showErrorMessage="1" prompt="_x000a_" sqref="P43:P47 Q41:Q47" xr:uid="{2FA2A41D-79B5-465E-8B31-69156B5E3CA3}"/>
  </dataValidations>
  <hyperlinks>
    <hyperlink ref="S1:X1" location="'Table of Contents'!A1" tooltip="Back to Table of Contents" display="Back to Table of Contents" xr:uid="{BD543CD6-A8B3-4D8C-B1BB-17E96135E3A7}"/>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361950</xdr:rowOff>
                  </from>
                  <to>
                    <xdr:col>10</xdr:col>
                    <xdr:colOff>447675</xdr:colOff>
                    <xdr:row>14</xdr:row>
                    <xdr:rowOff>38100</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438150</xdr:colOff>
                    <xdr:row>29</xdr:row>
                    <xdr:rowOff>28575</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133350</xdr:colOff>
                    <xdr:row>34</xdr:row>
                    <xdr:rowOff>180975</xdr:rowOff>
                  </from>
                  <to>
                    <xdr:col>10</xdr:col>
                    <xdr:colOff>438150</xdr:colOff>
                    <xdr:row>36</xdr:row>
                    <xdr:rowOff>47625</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57150</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57150</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133350</xdr:colOff>
                    <xdr:row>18</xdr:row>
                    <xdr:rowOff>361950</xdr:rowOff>
                  </from>
                  <to>
                    <xdr:col>10</xdr:col>
                    <xdr:colOff>447675</xdr:colOff>
                    <xdr:row>20</xdr:row>
                    <xdr:rowOff>57150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133350</xdr:colOff>
                    <xdr:row>19</xdr:row>
                    <xdr:rowOff>180975</xdr:rowOff>
                  </from>
                  <to>
                    <xdr:col>10</xdr:col>
                    <xdr:colOff>447675</xdr:colOff>
                    <xdr:row>21</xdr:row>
                    <xdr:rowOff>47625</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40"/>
      <c r="H1" s="640"/>
    </row>
    <row r="2" spans="1:10" ht="15.75" x14ac:dyDescent="0.25">
      <c r="A2" s="197"/>
      <c r="B2" s="625" t="s">
        <v>37</v>
      </c>
      <c r="C2" s="626"/>
      <c r="D2" s="626"/>
      <c r="E2" s="626"/>
      <c r="F2" s="626"/>
      <c r="G2" s="626"/>
      <c r="H2" s="627"/>
    </row>
    <row r="3" spans="1:10" x14ac:dyDescent="0.2">
      <c r="A3" s="197"/>
      <c r="B3" s="628" t="s">
        <v>38</v>
      </c>
      <c r="C3" s="629"/>
      <c r="D3" s="629"/>
      <c r="E3" s="629"/>
      <c r="F3" s="629"/>
      <c r="G3" s="629"/>
      <c r="H3" s="630"/>
    </row>
    <row r="4" spans="1:10" x14ac:dyDescent="0.2">
      <c r="A4" s="197"/>
      <c r="B4" s="200"/>
      <c r="C4" s="201"/>
      <c r="D4" s="201"/>
      <c r="E4" s="201"/>
      <c r="F4" s="201"/>
      <c r="G4" s="201"/>
      <c r="H4" s="202"/>
    </row>
    <row r="5" spans="1:10" x14ac:dyDescent="0.2">
      <c r="A5" s="197"/>
      <c r="B5" s="631" t="s">
        <v>39</v>
      </c>
      <c r="C5" s="632"/>
      <c r="D5" s="632"/>
      <c r="E5" s="632"/>
      <c r="F5" s="632"/>
      <c r="G5" s="632"/>
      <c r="H5" s="633"/>
    </row>
    <row r="6" spans="1:10" x14ac:dyDescent="0.2">
      <c r="A6" s="197"/>
      <c r="B6" s="197"/>
      <c r="C6" s="197"/>
      <c r="D6" s="197"/>
      <c r="E6" s="197"/>
      <c r="F6" s="197"/>
      <c r="G6" s="197"/>
      <c r="H6" s="197"/>
    </row>
    <row r="7" spans="1:10" x14ac:dyDescent="0.2">
      <c r="A7" s="197"/>
      <c r="B7" s="620" t="s">
        <v>40</v>
      </c>
      <c r="C7" s="621"/>
      <c r="D7" s="621"/>
      <c r="E7" s="621"/>
      <c r="F7" s="621"/>
      <c r="G7" s="621"/>
      <c r="H7" s="622"/>
    </row>
    <row r="8" spans="1:10" ht="5.25" customHeight="1" x14ac:dyDescent="0.2">
      <c r="A8" s="197"/>
      <c r="B8" s="60"/>
      <c r="C8" s="157"/>
      <c r="D8" s="157"/>
      <c r="E8" s="157"/>
      <c r="F8" s="157"/>
      <c r="G8" s="157"/>
      <c r="H8" s="158"/>
    </row>
    <row r="9" spans="1:10" ht="54.75" customHeight="1" x14ac:dyDescent="0.2">
      <c r="A9" s="197"/>
      <c r="B9" s="54" t="s">
        <v>41</v>
      </c>
      <c r="C9" s="634" t="s">
        <v>42</v>
      </c>
      <c r="D9" s="634"/>
      <c r="E9" s="634"/>
      <c r="F9" s="634"/>
      <c r="G9" s="634"/>
      <c r="H9" s="635"/>
    </row>
    <row r="10" spans="1:10" ht="22.35" customHeight="1" x14ac:dyDescent="0.2">
      <c r="A10" s="197"/>
      <c r="B10" s="54" t="s">
        <v>43</v>
      </c>
      <c r="C10" s="634" t="s">
        <v>44</v>
      </c>
      <c r="D10" s="634"/>
      <c r="E10" s="634"/>
      <c r="F10" s="634"/>
      <c r="G10" s="634"/>
      <c r="H10" s="635"/>
    </row>
    <row r="11" spans="1:10" ht="23.25" customHeight="1" x14ac:dyDescent="0.2">
      <c r="A11" s="197"/>
      <c r="B11" s="54" t="s">
        <v>45</v>
      </c>
      <c r="C11" s="618" t="s">
        <v>46</v>
      </c>
      <c r="D11" s="618"/>
      <c r="E11" s="618"/>
      <c r="F11" s="618"/>
      <c r="G11" s="618"/>
      <c r="H11" s="619"/>
    </row>
    <row r="12" spans="1:10" ht="61.5" customHeight="1" x14ac:dyDescent="0.2">
      <c r="A12" s="197"/>
      <c r="B12" s="55" t="s">
        <v>47</v>
      </c>
      <c r="C12" s="636" t="s">
        <v>48</v>
      </c>
      <c r="D12" s="636"/>
      <c r="E12" s="636"/>
      <c r="F12" s="636"/>
      <c r="G12" s="636"/>
      <c r="H12" s="637"/>
    </row>
    <row r="13" spans="1:10" s="198" customFormat="1" x14ac:dyDescent="0.2">
      <c r="A13" s="203"/>
      <c r="B13" s="55"/>
      <c r="C13" s="638"/>
      <c r="D13" s="638"/>
      <c r="E13" s="638"/>
      <c r="F13" s="638"/>
      <c r="G13" s="638"/>
      <c r="H13" s="639"/>
    </row>
    <row r="14" spans="1:10" x14ac:dyDescent="0.2">
      <c r="A14" s="197"/>
      <c r="B14" s="652" t="s">
        <v>49</v>
      </c>
      <c r="C14" s="623" t="s">
        <v>50</v>
      </c>
      <c r="D14" s="624"/>
      <c r="E14" s="654" t="str">
        <f>valDistrName</f>
        <v>Org Name</v>
      </c>
      <c r="F14" s="655"/>
      <c r="G14" s="485" t="s">
        <v>51</v>
      </c>
      <c r="H14" s="486">
        <v>305</v>
      </c>
      <c r="J14" s="73"/>
    </row>
    <row r="15" spans="1:10" x14ac:dyDescent="0.2">
      <c r="A15" s="197"/>
      <c r="B15" s="653"/>
      <c r="C15" s="688" t="s">
        <v>52</v>
      </c>
      <c r="D15" s="689"/>
      <c r="E15" s="204" t="str">
        <f>valorg4code</f>
        <v xml:space="preserve">Org </v>
      </c>
      <c r="F15" s="487"/>
      <c r="G15" s="487" t="s">
        <v>53</v>
      </c>
      <c r="H15" s="488" t="s">
        <v>54</v>
      </c>
    </row>
    <row r="16" spans="1:10" x14ac:dyDescent="0.2">
      <c r="A16" s="197"/>
      <c r="B16" s="652" t="s">
        <v>55</v>
      </c>
      <c r="C16" s="623" t="s">
        <v>56</v>
      </c>
      <c r="D16" s="624"/>
      <c r="E16" s="654" t="str">
        <f>valAddr1</f>
        <v>Address 1</v>
      </c>
      <c r="F16" s="655"/>
      <c r="G16" s="655"/>
      <c r="H16" s="656"/>
    </row>
    <row r="17" spans="1:8" x14ac:dyDescent="0.2">
      <c r="A17" s="197"/>
      <c r="B17" s="653"/>
      <c r="C17" s="688"/>
      <c r="D17" s="689"/>
      <c r="E17" s="690" t="str">
        <f>valCtyStZip</f>
        <v>Town, State  Zip</v>
      </c>
      <c r="F17" s="691"/>
      <c r="G17" s="489"/>
      <c r="H17" s="490" t="s">
        <v>57</v>
      </c>
    </row>
    <row r="18" spans="1:8" ht="20.100000000000001" customHeight="1" x14ac:dyDescent="0.2">
      <c r="A18" s="197"/>
      <c r="B18" s="56" t="s">
        <v>58</v>
      </c>
      <c r="C18" s="692" t="s">
        <v>59</v>
      </c>
      <c r="D18" s="693"/>
      <c r="E18" s="699"/>
      <c r="F18" s="700"/>
      <c r="G18" s="700"/>
      <c r="H18" s="701"/>
    </row>
    <row r="19" spans="1:8" ht="17.100000000000001" customHeight="1" x14ac:dyDescent="0.2">
      <c r="A19" s="197"/>
      <c r="B19" s="652" t="s">
        <v>60</v>
      </c>
      <c r="C19" s="702" t="s">
        <v>61</v>
      </c>
      <c r="D19" s="703"/>
      <c r="E19" s="706" t="s">
        <v>62</v>
      </c>
      <c r="F19" s="707"/>
      <c r="G19" s="707"/>
      <c r="H19" s="708"/>
    </row>
    <row r="20" spans="1:8" ht="7.35" customHeight="1" x14ac:dyDescent="0.2">
      <c r="A20" s="197"/>
      <c r="B20" s="653"/>
      <c r="C20" s="704"/>
      <c r="D20" s="705"/>
      <c r="E20" s="709"/>
      <c r="F20" s="710"/>
      <c r="G20" s="710"/>
      <c r="H20" s="711"/>
    </row>
    <row r="21" spans="1:8" ht="20.100000000000001" customHeight="1" x14ac:dyDescent="0.2">
      <c r="A21" s="197"/>
      <c r="B21" s="680" t="s">
        <v>63</v>
      </c>
      <c r="C21" s="694" t="s">
        <v>64</v>
      </c>
      <c r="D21" s="695"/>
      <c r="E21" s="205" t="s">
        <v>65</v>
      </c>
      <c r="F21" s="659"/>
      <c r="G21" s="660"/>
      <c r="H21" s="661"/>
    </row>
    <row r="22" spans="1:8" ht="20.100000000000001" customHeight="1" x14ac:dyDescent="0.2">
      <c r="A22" s="197"/>
      <c r="B22" s="681"/>
      <c r="C22" s="657" t="s">
        <v>66</v>
      </c>
      <c r="D22" s="658"/>
      <c r="E22" s="205" t="s">
        <v>67</v>
      </c>
      <c r="F22" s="659"/>
      <c r="G22" s="660"/>
      <c r="H22" s="661"/>
    </row>
    <row r="23" spans="1:8" ht="20.100000000000001" customHeight="1" x14ac:dyDescent="0.2">
      <c r="A23" s="197"/>
      <c r="B23" s="681"/>
      <c r="C23" s="401"/>
      <c r="D23" s="402"/>
      <c r="E23" s="206" t="s">
        <v>68</v>
      </c>
      <c r="F23" s="659"/>
      <c r="G23" s="660"/>
      <c r="H23" s="661"/>
    </row>
    <row r="24" spans="1:8" ht="20.100000000000001" customHeight="1" x14ac:dyDescent="0.2">
      <c r="A24" s="197"/>
      <c r="B24" s="682"/>
      <c r="C24" s="712"/>
      <c r="D24" s="713"/>
      <c r="E24" s="207" t="s">
        <v>69</v>
      </c>
      <c r="F24" s="685"/>
      <c r="G24" s="686"/>
      <c r="H24" s="687"/>
    </row>
    <row r="25" spans="1:8" x14ac:dyDescent="0.2">
      <c r="A25" s="197"/>
      <c r="B25" s="57"/>
      <c r="C25" s="58"/>
      <c r="D25" s="58"/>
      <c r="E25" s="59"/>
      <c r="F25" s="203"/>
      <c r="G25" s="203"/>
      <c r="H25" s="203"/>
    </row>
    <row r="26" spans="1:8" x14ac:dyDescent="0.2">
      <c r="A26" s="197"/>
      <c r="B26" s="675" t="s">
        <v>70</v>
      </c>
      <c r="C26" s="676"/>
      <c r="D26" s="676"/>
      <c r="E26" s="676"/>
      <c r="F26" s="676"/>
      <c r="G26" s="491"/>
      <c r="H26" s="492"/>
    </row>
    <row r="27" spans="1:8" ht="54" customHeight="1" x14ac:dyDescent="0.2">
      <c r="B27" s="677" t="s">
        <v>71</v>
      </c>
      <c r="C27" s="678"/>
      <c r="D27" s="678"/>
      <c r="E27" s="678"/>
      <c r="F27" s="678"/>
      <c r="G27" s="678"/>
      <c r="H27" s="679"/>
    </row>
    <row r="28" spans="1:8" ht="237.6" customHeight="1" x14ac:dyDescent="0.2">
      <c r="B28" s="662"/>
      <c r="C28" s="663"/>
      <c r="D28" s="663"/>
      <c r="E28" s="663"/>
      <c r="F28" s="663"/>
      <c r="G28" s="663"/>
      <c r="H28" s="664"/>
    </row>
    <row r="29" spans="1:8" s="208" customFormat="1" ht="11.25" customHeight="1" x14ac:dyDescent="0.2">
      <c r="B29" s="209"/>
      <c r="C29" s="493"/>
      <c r="D29" s="493"/>
      <c r="E29" s="493"/>
      <c r="F29" s="493"/>
      <c r="G29" s="493"/>
      <c r="H29" s="494"/>
    </row>
    <row r="30" spans="1:8" x14ac:dyDescent="0.2">
      <c r="B30" s="670" t="s">
        <v>72</v>
      </c>
      <c r="C30" s="671"/>
      <c r="D30" s="671"/>
      <c r="E30" s="671"/>
      <c r="F30" s="671"/>
      <c r="G30" s="671"/>
      <c r="H30" s="672"/>
    </row>
    <row r="31" spans="1:8" ht="7.5" customHeight="1" x14ac:dyDescent="0.2">
      <c r="B31" s="210"/>
      <c r="C31" s="211"/>
      <c r="D31" s="211"/>
      <c r="E31" s="211"/>
      <c r="F31" s="211"/>
      <c r="G31" s="211"/>
      <c r="H31" s="212"/>
    </row>
    <row r="32" spans="1:8" x14ac:dyDescent="0.2">
      <c r="B32" s="60" t="s">
        <v>41</v>
      </c>
      <c r="C32" s="650" t="s">
        <v>73</v>
      </c>
      <c r="D32" s="650"/>
      <c r="E32" s="650"/>
      <c r="F32" s="650"/>
      <c r="G32" s="650"/>
      <c r="H32" s="651"/>
    </row>
    <row r="33" spans="1:13" ht="12.75" customHeight="1" x14ac:dyDescent="0.2">
      <c r="B33" s="64" t="s">
        <v>74</v>
      </c>
      <c r="C33" s="650" t="s">
        <v>75</v>
      </c>
      <c r="D33" s="650"/>
      <c r="E33" s="650"/>
      <c r="F33" s="650"/>
      <c r="G33" s="650"/>
      <c r="H33" s="651"/>
    </row>
    <row r="34" spans="1:13" x14ac:dyDescent="0.2">
      <c r="B34" s="60" t="s">
        <v>76</v>
      </c>
      <c r="C34" s="650" t="s">
        <v>77</v>
      </c>
      <c r="D34" s="650"/>
      <c r="E34" s="650"/>
      <c r="F34" s="650"/>
      <c r="G34" s="650"/>
      <c r="H34" s="651"/>
    </row>
    <row r="35" spans="1:13" x14ac:dyDescent="0.2">
      <c r="B35" s="60" t="s">
        <v>47</v>
      </c>
      <c r="C35" s="650" t="s">
        <v>78</v>
      </c>
      <c r="D35" s="650"/>
      <c r="E35" s="650"/>
      <c r="F35" s="650"/>
      <c r="G35" s="650"/>
      <c r="H35" s="651"/>
    </row>
    <row r="36" spans="1:13" x14ac:dyDescent="0.2">
      <c r="B36" s="673"/>
      <c r="C36" s="674"/>
      <c r="D36" s="495"/>
      <c r="E36" s="641"/>
      <c r="F36" s="641"/>
      <c r="G36" s="496"/>
      <c r="H36" s="497"/>
      <c r="L36" s="213"/>
    </row>
    <row r="37" spans="1:13" ht="6.75" customHeight="1" x14ac:dyDescent="0.2">
      <c r="A37" s="203"/>
      <c r="B37" s="642"/>
      <c r="C37" s="642"/>
      <c r="D37" s="214"/>
      <c r="E37" s="646"/>
      <c r="F37" s="646"/>
      <c r="G37" s="197"/>
      <c r="H37" s="197"/>
      <c r="L37" s="66"/>
    </row>
    <row r="38" spans="1:13" x14ac:dyDescent="0.2">
      <c r="B38" s="647"/>
      <c r="C38" s="648"/>
      <c r="D38" s="649"/>
      <c r="E38" s="498" t="s">
        <v>79</v>
      </c>
      <c r="F38" s="498" t="s">
        <v>80</v>
      </c>
      <c r="G38" s="498" t="s">
        <v>81</v>
      </c>
      <c r="H38" s="61" t="s">
        <v>82</v>
      </c>
    </row>
    <row r="39" spans="1:13" x14ac:dyDescent="0.2">
      <c r="B39" s="215"/>
      <c r="C39" s="216"/>
      <c r="D39" s="217"/>
      <c r="E39" s="696" t="s">
        <v>83</v>
      </c>
      <c r="F39" s="499" t="s">
        <v>84</v>
      </c>
      <c r="G39" s="499"/>
      <c r="H39" s="159"/>
    </row>
    <row r="40" spans="1:13" ht="12.75" customHeight="1" x14ac:dyDescent="0.2">
      <c r="B40" s="215"/>
      <c r="C40" s="160" t="s">
        <v>85</v>
      </c>
      <c r="D40" s="217"/>
      <c r="E40" s="697"/>
      <c r="F40" s="161" t="s">
        <v>86</v>
      </c>
      <c r="G40" s="161" t="s">
        <v>87</v>
      </c>
      <c r="H40" s="161" t="s">
        <v>88</v>
      </c>
    </row>
    <row r="41" spans="1:13" ht="12.75" customHeight="1" x14ac:dyDescent="0.2">
      <c r="B41" s="215"/>
      <c r="C41" s="216"/>
      <c r="D41" s="217"/>
      <c r="E41" s="697"/>
      <c r="F41" s="162" t="s">
        <v>89</v>
      </c>
      <c r="G41" s="162" t="s">
        <v>90</v>
      </c>
      <c r="H41" s="162" t="s">
        <v>89</v>
      </c>
    </row>
    <row r="42" spans="1:13" ht="12.75" customHeight="1" x14ac:dyDescent="0.2">
      <c r="B42" s="218"/>
      <c r="C42" s="500"/>
      <c r="D42" s="501"/>
      <c r="E42" s="698"/>
      <c r="F42" s="502" t="s">
        <v>91</v>
      </c>
      <c r="G42" s="503"/>
      <c r="H42" s="503"/>
    </row>
    <row r="43" spans="1:13" ht="12.75" hidden="1" customHeight="1" x14ac:dyDescent="0.2">
      <c r="B43" s="218"/>
      <c r="C43" s="500"/>
      <c r="D43" s="501"/>
      <c r="E43" s="403"/>
      <c r="F43" s="250"/>
      <c r="G43" s="503"/>
      <c r="H43" s="503"/>
    </row>
    <row r="44" spans="1:13" ht="20.100000000000001" customHeight="1" x14ac:dyDescent="0.2">
      <c r="B44" s="219" t="s">
        <v>92</v>
      </c>
      <c r="C44" s="668" t="s">
        <v>93</v>
      </c>
      <c r="D44" s="669"/>
      <c r="E44" s="220"/>
      <c r="F44" s="220"/>
      <c r="G44" s="504">
        <f>IF(F44 ="",H44-E44,H44-F44)</f>
        <v>0</v>
      </c>
      <c r="H44" s="504">
        <f>valTILn1</f>
        <v>0</v>
      </c>
      <c r="I44" s="683"/>
      <c r="J44" s="684"/>
      <c r="K44" s="684"/>
      <c r="L44" s="684"/>
      <c r="M44" s="684"/>
    </row>
    <row r="45" spans="1:13" ht="20.100000000000001" customHeight="1" x14ac:dyDescent="0.2">
      <c r="B45" s="89" t="s">
        <v>94</v>
      </c>
      <c r="C45" s="230" t="s">
        <v>95</v>
      </c>
      <c r="D45" s="231"/>
      <c r="E45" s="221"/>
      <c r="F45" s="221"/>
      <c r="G45" s="505">
        <f>IF(F45 ="",H45-E45,H45-F45)</f>
        <v>0</v>
      </c>
      <c r="H45" s="505">
        <f>valTILn2</f>
        <v>0</v>
      </c>
      <c r="J45" s="73"/>
    </row>
    <row r="46" spans="1:13" ht="20.100000000000001" customHeight="1" x14ac:dyDescent="0.2">
      <c r="B46" s="89" t="s">
        <v>96</v>
      </c>
      <c r="C46" s="230" t="s">
        <v>97</v>
      </c>
      <c r="D46" s="231"/>
      <c r="E46" s="221"/>
      <c r="F46" s="221"/>
      <c r="G46" s="505">
        <f t="shared" ref="G46:G55" si="0">IF(F46 ="",H46-E46,H46-F46)</f>
        <v>0</v>
      </c>
      <c r="H46" s="505">
        <f>valTILn3</f>
        <v>0</v>
      </c>
    </row>
    <row r="47" spans="1:13" ht="20.100000000000001" customHeight="1" x14ac:dyDescent="0.2">
      <c r="B47" s="89" t="s">
        <v>98</v>
      </c>
      <c r="C47" s="230" t="s">
        <v>99</v>
      </c>
      <c r="D47" s="231"/>
      <c r="E47" s="221"/>
      <c r="F47" s="221"/>
      <c r="G47" s="505">
        <f t="shared" si="0"/>
        <v>0</v>
      </c>
      <c r="H47" s="505">
        <f>valTILn4</f>
        <v>0</v>
      </c>
    </row>
    <row r="48" spans="1:13" ht="20.100000000000001" customHeight="1" x14ac:dyDescent="0.2">
      <c r="B48" s="88" t="s">
        <v>100</v>
      </c>
      <c r="C48" s="232" t="s">
        <v>101</v>
      </c>
      <c r="D48" s="506" t="s">
        <v>10</v>
      </c>
      <c r="E48" s="507"/>
      <c r="F48" s="507"/>
      <c r="G48" s="505">
        <f t="shared" si="0"/>
        <v>0</v>
      </c>
      <c r="H48" s="505">
        <f>valTILn5a</f>
        <v>0</v>
      </c>
      <c r="K48" s="6"/>
    </row>
    <row r="49" spans="1:11" ht="20.100000000000001" customHeight="1" x14ac:dyDescent="0.2">
      <c r="B49" s="222"/>
      <c r="C49" s="508" t="s">
        <v>102</v>
      </c>
      <c r="D49" s="233" t="s">
        <v>103</v>
      </c>
      <c r="E49" s="223"/>
      <c r="F49" s="224"/>
      <c r="G49" s="505">
        <f t="shared" si="0"/>
        <v>0</v>
      </c>
      <c r="H49" s="505">
        <f>valTILn5b</f>
        <v>0</v>
      </c>
      <c r="K49" s="74"/>
    </row>
    <row r="50" spans="1:11" ht="20.100000000000001" customHeight="1" x14ac:dyDescent="0.2">
      <c r="B50" s="89" t="s">
        <v>104</v>
      </c>
      <c r="C50" s="230" t="s">
        <v>105</v>
      </c>
      <c r="D50" s="231"/>
      <c r="E50" s="221"/>
      <c r="F50" s="221"/>
      <c r="G50" s="505">
        <f t="shared" si="0"/>
        <v>0</v>
      </c>
      <c r="H50" s="505">
        <f>valTILn6</f>
        <v>0</v>
      </c>
      <c r="K50" s="74"/>
    </row>
    <row r="51" spans="1:11" ht="20.100000000000001" customHeight="1" x14ac:dyDescent="0.2">
      <c r="B51" s="89" t="s">
        <v>106</v>
      </c>
      <c r="C51" s="230" t="s">
        <v>107</v>
      </c>
      <c r="D51" s="231"/>
      <c r="E51" s="221"/>
      <c r="F51" s="221"/>
      <c r="G51" s="505">
        <f t="shared" si="0"/>
        <v>0</v>
      </c>
      <c r="H51" s="505">
        <f>valTILn7</f>
        <v>0</v>
      </c>
      <c r="K51" s="74"/>
    </row>
    <row r="52" spans="1:11" ht="20.100000000000001" customHeight="1" x14ac:dyDescent="0.2">
      <c r="B52" s="89" t="s">
        <v>108</v>
      </c>
      <c r="C52" s="230" t="s">
        <v>109</v>
      </c>
      <c r="D52" s="231"/>
      <c r="E52" s="221"/>
      <c r="F52" s="221"/>
      <c r="G52" s="505">
        <f t="shared" si="0"/>
        <v>0</v>
      </c>
      <c r="H52" s="505">
        <f>valTILn8</f>
        <v>0</v>
      </c>
      <c r="K52" s="74"/>
    </row>
    <row r="53" spans="1:11" ht="20.100000000000001" customHeight="1" x14ac:dyDescent="0.2">
      <c r="B53" s="89" t="s">
        <v>110</v>
      </c>
      <c r="C53" s="230" t="s">
        <v>103</v>
      </c>
      <c r="D53" s="231"/>
      <c r="E53" s="221"/>
      <c r="F53" s="221"/>
      <c r="G53" s="505">
        <f t="shared" si="0"/>
        <v>0</v>
      </c>
      <c r="H53" s="505">
        <f>valTILn9</f>
        <v>0</v>
      </c>
      <c r="K53" s="74"/>
    </row>
    <row r="54" spans="1:11" ht="20.100000000000001" customHeight="1" x14ac:dyDescent="0.2">
      <c r="B54" s="89" t="s">
        <v>111</v>
      </c>
      <c r="C54" s="230" t="s">
        <v>112</v>
      </c>
      <c r="D54" s="231"/>
      <c r="E54" s="221"/>
      <c r="F54" s="221"/>
      <c r="G54" s="505">
        <f t="shared" si="0"/>
        <v>0</v>
      </c>
      <c r="H54" s="505">
        <f>valTILn10</f>
        <v>0</v>
      </c>
      <c r="K54" s="74"/>
    </row>
    <row r="55" spans="1:11" ht="20.100000000000001" customHeight="1" thickBot="1" x14ac:dyDescent="0.25">
      <c r="B55" s="90" t="s">
        <v>113</v>
      </c>
      <c r="C55" s="509" t="s">
        <v>114</v>
      </c>
      <c r="D55" s="509"/>
      <c r="E55" s="510"/>
      <c r="F55" s="511"/>
      <c r="G55" s="505">
        <f t="shared" si="0"/>
        <v>0</v>
      </c>
      <c r="H55" s="50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43" t="s">
        <v>118</v>
      </c>
      <c r="C58" s="644"/>
      <c r="D58" s="644"/>
      <c r="E58" s="644"/>
      <c r="F58" s="644"/>
      <c r="G58" s="644"/>
      <c r="H58" s="645"/>
      <c r="K58" s="74"/>
    </row>
    <row r="59" spans="1:11" ht="20.100000000000001" customHeight="1" x14ac:dyDescent="0.2">
      <c r="B59" s="89"/>
      <c r="C59" s="613" t="s">
        <v>119</v>
      </c>
      <c r="D59" s="613"/>
      <c r="E59" s="609"/>
      <c r="F59" s="665" t="s">
        <v>120</v>
      </c>
      <c r="G59" s="666"/>
      <c r="H59" s="667"/>
      <c r="K59" s="74"/>
    </row>
    <row r="60" spans="1:11" ht="20.100000000000001" customHeight="1" x14ac:dyDescent="0.2">
      <c r="B60" s="89"/>
      <c r="C60" s="613" t="s">
        <v>121</v>
      </c>
      <c r="D60" s="613"/>
      <c r="E60" s="609"/>
      <c r="F60" s="603"/>
      <c r="G60" s="604"/>
      <c r="H60" s="605"/>
      <c r="K60" s="6"/>
    </row>
    <row r="61" spans="1:11" ht="20.100000000000001" customHeight="1" x14ac:dyDescent="0.2">
      <c r="B61" s="89"/>
      <c r="C61" s="613" t="s">
        <v>122</v>
      </c>
      <c r="D61" s="613"/>
      <c r="E61" s="609"/>
      <c r="F61" s="603"/>
      <c r="G61" s="604"/>
      <c r="H61" s="605"/>
      <c r="K61" s="6"/>
    </row>
    <row r="62" spans="1:11" ht="20.100000000000001" customHeight="1" x14ac:dyDescent="0.2">
      <c r="B62" s="226"/>
      <c r="C62" s="613" t="s">
        <v>123</v>
      </c>
      <c r="D62" s="613"/>
      <c r="E62" s="609"/>
      <c r="F62" s="603"/>
      <c r="G62" s="604"/>
      <c r="H62" s="605"/>
      <c r="K62" s="6"/>
    </row>
    <row r="63" spans="1:11" ht="20.100000000000001" customHeight="1" x14ac:dyDescent="0.2">
      <c r="A63" s="197"/>
      <c r="B63" s="197"/>
      <c r="C63" s="197"/>
      <c r="D63" s="197"/>
      <c r="E63" s="197"/>
      <c r="F63" s="197"/>
      <c r="G63" s="197"/>
      <c r="H63" s="197"/>
    </row>
    <row r="64" spans="1:11" ht="20.100000000000001" customHeight="1" x14ac:dyDescent="0.2">
      <c r="A64" s="197"/>
      <c r="B64" s="606" t="s">
        <v>124</v>
      </c>
      <c r="C64" s="538"/>
      <c r="D64" s="538"/>
      <c r="E64" s="538"/>
      <c r="F64" s="538"/>
      <c r="G64" s="538"/>
      <c r="H64" s="607"/>
    </row>
    <row r="65" spans="1:8" ht="20.100000000000001" customHeight="1" x14ac:dyDescent="0.2">
      <c r="A65" s="197"/>
      <c r="B65" s="62" t="s">
        <v>125</v>
      </c>
      <c r="C65" s="63" t="s">
        <v>84</v>
      </c>
      <c r="D65" s="227"/>
      <c r="E65" s="608" t="s">
        <v>126</v>
      </c>
      <c r="F65" s="609"/>
      <c r="G65" s="614"/>
      <c r="H65" s="615"/>
    </row>
    <row r="66" spans="1:8" ht="20.100000000000001" customHeight="1" x14ac:dyDescent="0.2">
      <c r="B66" s="62" t="s">
        <v>43</v>
      </c>
      <c r="C66" s="63" t="s">
        <v>127</v>
      </c>
      <c r="D66" s="228"/>
      <c r="E66" s="608" t="s">
        <v>128</v>
      </c>
      <c r="F66" s="609"/>
      <c r="G66" s="616"/>
      <c r="H66" s="617"/>
    </row>
    <row r="67" spans="1:8" ht="6.75" customHeight="1" x14ac:dyDescent="0.25">
      <c r="B67" s="610"/>
      <c r="C67" s="611"/>
      <c r="D67" s="611"/>
      <c r="E67" s="611"/>
      <c r="F67" s="611"/>
      <c r="G67" s="611"/>
      <c r="H67" s="612"/>
    </row>
    <row r="68" spans="1:8" ht="20.100000000000001" customHeight="1" x14ac:dyDescent="0.2">
      <c r="B68" s="65"/>
      <c r="C68" s="595" t="s">
        <v>129</v>
      </c>
      <c r="D68" s="595"/>
      <c r="E68" s="596"/>
      <c r="F68" s="597" t="s">
        <v>120</v>
      </c>
      <c r="G68" s="598"/>
      <c r="H68" s="599"/>
    </row>
    <row r="69" spans="1:8" ht="20.100000000000001" customHeight="1" x14ac:dyDescent="0.2">
      <c r="B69" s="65"/>
      <c r="C69" s="595" t="s">
        <v>121</v>
      </c>
      <c r="D69" s="595"/>
      <c r="E69" s="596"/>
      <c r="F69" s="600"/>
      <c r="G69" s="601"/>
      <c r="H69" s="602"/>
    </row>
    <row r="70" spans="1:8" ht="20.100000000000001" customHeight="1" x14ac:dyDescent="0.2">
      <c r="B70" s="65"/>
      <c r="C70" s="595" t="s">
        <v>122</v>
      </c>
      <c r="D70" s="595"/>
      <c r="E70" s="596"/>
      <c r="F70" s="600"/>
      <c r="G70" s="601"/>
      <c r="H70" s="602"/>
    </row>
    <row r="71" spans="1:8" ht="20.100000000000001" customHeight="1" x14ac:dyDescent="0.2">
      <c r="B71" s="65"/>
      <c r="C71" s="595" t="s">
        <v>123</v>
      </c>
      <c r="D71" s="595"/>
      <c r="E71" s="596"/>
      <c r="F71" s="600"/>
      <c r="G71" s="601"/>
      <c r="H71" s="602"/>
    </row>
    <row r="72" spans="1:8" x14ac:dyDescent="0.2">
      <c r="A72" s="197"/>
      <c r="B72" s="197"/>
      <c r="C72" s="197"/>
      <c r="D72" s="197"/>
      <c r="E72" s="197"/>
      <c r="F72" s="594"/>
      <c r="G72" s="594"/>
      <c r="H72" s="594"/>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130</v>
      </c>
      <c r="C2" s="715"/>
      <c r="D2" s="715"/>
      <c r="E2" s="715"/>
      <c r="F2" s="715"/>
      <c r="G2" s="715"/>
      <c r="H2" s="715"/>
      <c r="I2" s="715"/>
      <c r="J2" s="512"/>
    </row>
    <row r="4" spans="1:11" x14ac:dyDescent="0.25">
      <c r="B4" s="117" t="s">
        <v>131</v>
      </c>
      <c r="C4" s="719" t="str">
        <f>valDistrName</f>
        <v>Org Name</v>
      </c>
      <c r="D4" s="719"/>
      <c r="E4" s="719"/>
      <c r="F4" s="719"/>
      <c r="G4" s="118"/>
      <c r="H4" s="118"/>
      <c r="I4" s="118"/>
      <c r="J4" s="118"/>
    </row>
    <row r="5" spans="1:11" x14ac:dyDescent="0.25">
      <c r="B5" s="119"/>
      <c r="C5" s="120"/>
      <c r="D5" s="513"/>
      <c r="E5" s="513"/>
      <c r="F5" s="120"/>
      <c r="G5" s="121"/>
      <c r="H5" s="121"/>
      <c r="I5" s="121"/>
      <c r="J5" s="121"/>
    </row>
    <row r="6" spans="1:11" x14ac:dyDescent="0.25">
      <c r="B6" s="117" t="s">
        <v>132</v>
      </c>
      <c r="C6" s="719" t="s">
        <v>133</v>
      </c>
      <c r="D6" s="719"/>
      <c r="E6" s="719"/>
      <c r="F6" s="719"/>
      <c r="G6" s="118"/>
      <c r="H6" s="118"/>
      <c r="I6" s="118"/>
      <c r="J6" s="118"/>
    </row>
    <row r="7" spans="1:11" ht="13.5" customHeight="1" x14ac:dyDescent="0.25">
      <c r="B7" s="119"/>
      <c r="C7" s="122"/>
      <c r="D7" s="514"/>
      <c r="E7" s="514"/>
      <c r="F7" s="122"/>
      <c r="G7" s="124"/>
      <c r="H7" s="124"/>
      <c r="I7" s="124"/>
      <c r="J7" s="124"/>
    </row>
    <row r="8" spans="1:11" s="125" customFormat="1" ht="12.75" x14ac:dyDescent="0.2">
      <c r="B8" s="720"/>
      <c r="C8" s="718" t="s">
        <v>134</v>
      </c>
      <c r="D8" s="718"/>
      <c r="E8" s="718"/>
      <c r="F8" s="718"/>
      <c r="G8" s="718"/>
      <c r="H8" s="718"/>
      <c r="I8" s="718"/>
      <c r="J8" s="261"/>
      <c r="K8" s="266"/>
    </row>
    <row r="9" spans="1:11" s="125" customFormat="1" ht="12.75" x14ac:dyDescent="0.2">
      <c r="B9" s="721"/>
      <c r="C9" s="718" t="s">
        <v>6</v>
      </c>
      <c r="D9" s="718" t="s">
        <v>135</v>
      </c>
      <c r="E9" s="718"/>
      <c r="F9" s="718" t="s">
        <v>136</v>
      </c>
      <c r="G9" s="718"/>
      <c r="H9" s="718" t="s">
        <v>137</v>
      </c>
      <c r="I9" s="718"/>
      <c r="J9" s="261"/>
      <c r="K9" s="266"/>
    </row>
    <row r="10" spans="1:11" s="125" customFormat="1" ht="18" customHeight="1" x14ac:dyDescent="0.2">
      <c r="B10" s="722"/>
      <c r="C10" s="718"/>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SUM('Goal 1'!H35:H38)</f>
        <v>0</v>
      </c>
      <c r="E14" s="249">
        <f>SUM('Goal 1'!P35:P38)</f>
        <v>0</v>
      </c>
      <c r="F14" s="129">
        <f>SUM('Goal 1'!M35:M38)</f>
        <v>0</v>
      </c>
      <c r="G14" s="249">
        <f>SUM('Goal 1'!N35:N38)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15" t="s">
        <v>152</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3" t="s">
        <v>153</v>
      </c>
      <c r="C28" s="724"/>
      <c r="D28" s="724"/>
      <c r="E28" s="724"/>
      <c r="F28" s="724"/>
      <c r="G28" s="724"/>
      <c r="H28" s="724"/>
      <c r="I28" s="724"/>
      <c r="J28" s="51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6" t="s">
        <v>154</v>
      </c>
      <c r="C34" s="138" t="e">
        <f t="shared" si="1"/>
        <v>#REF!</v>
      </c>
      <c r="D34" s="138"/>
      <c r="E34" s="138"/>
      <c r="F34" s="138"/>
      <c r="G34" s="138"/>
      <c r="H34" s="138"/>
      <c r="I34" s="138"/>
      <c r="J34" s="265"/>
      <c r="K34" s="1"/>
    </row>
    <row r="35" spans="2:11" ht="18" customHeight="1" x14ac:dyDescent="0.25">
      <c r="B35" s="717"/>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8" t="s">
        <v>605</v>
      </c>
      <c r="B4" s="518" t="str">
        <f>VLOOKUP(valDistr,dataDistr,9,FALSE)&amp;", "&amp;VLOOKUP(valDistr,dataDistr,10,FALSE)&amp;" "&amp;VLOOKUP(valDistr,dataDistr,11,FALSE)</f>
        <v>Town, State  Zip</v>
      </c>
      <c r="C4" s="518"/>
      <c r="D4" s="518"/>
      <c r="E4" s="51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9" t="s">
        <v>716</v>
      </c>
    </row>
    <row r="158" spans="1:1" x14ac:dyDescent="0.25">
      <c r="A158" s="247"/>
    </row>
    <row r="159" spans="1:1" x14ac:dyDescent="0.25">
      <c r="A159" s="246" t="s">
        <v>717</v>
      </c>
    </row>
    <row r="160" spans="1:1" x14ac:dyDescent="0.25">
      <c r="A160" s="520"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ED560D5-7280-4524-BA06-D13446C14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Goal 1</vt:lpstr>
      <vt:lpstr>Goal 2</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'Goal 1'!Print_Area</vt:lpstr>
      <vt:lpstr>'Summary Sheet'!Print_Area</vt:lpstr>
      <vt:lpstr>'Title I Amendment'!Print_Area</vt:lpstr>
      <vt:lpstr>'Goal 1'!Print_Titles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FC189 Proficiency based Outcomes in Languages Other than English FY23 Part II</dc:title>
  <dc:subject/>
  <dc:creator>DESE</dc:creator>
  <cp:keywords/>
  <dc:description/>
  <cp:lastModifiedBy>Zou, Dong (EOE)</cp:lastModifiedBy>
  <cp:revision/>
  <dcterms:created xsi:type="dcterms:W3CDTF">2017-03-16T18:10:20Z</dcterms:created>
  <dcterms:modified xsi:type="dcterms:W3CDTF">2022-08-17T22:32:11Z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17 2022</vt:lpwstr>
  </property>
</Properties>
</file>