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4889\"/>
    </mc:Choice>
  </mc:AlternateContent>
  <xr:revisionPtr revIDLastSave="0" documentId="13_ncr:1_{0DACAB64-1364-496C-8EB7-FEAC00E6290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<sst xmlns="http://schemas.openxmlformats.org/spreadsheetml/2006/main" count="24223" uniqueCount="6594">
  <si>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</si>
  <si>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</si>
  <si>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</si>
  <si>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</si>
  <si>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</si>
  <si>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</si>
  <si>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</si>
  <si>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</si>
  <si>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</si>
  <si>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</si>
  <si>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</si>
  <si>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</si>
  <si>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</si>
  <si>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</si>
  <si>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</si>
  <si>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</si>
  <si>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</si>
  <si>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</si>
  <si>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</si>
  <si>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</si>
  <si>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</si>
  <si>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</si>
  <si>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</si>
  <si>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</si>
  <si>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</si>
  <si>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</si>
  <si>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</si>
  <si>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</si>
  <si>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</si>
  <si>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</si>
  <si>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</si>
  <si>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</si>
  <si>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</si>
  <si>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</si>
  <si>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</si>
  <si>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</si>
  <si>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</si>
  <si>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</si>
  <si>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</si>
  <si>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</si>
  <si>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</si>
  <si>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</si>
  <si>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</si>
  <si>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</si>
  <si>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</si>
  <si>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</si>
  <si>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</si>
  <si>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</si>
  <si>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</si>
  <si>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</si>
  <si>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</si>
  <si>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</si>
  <si>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</si>
  <si>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</si>
  <si>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</si>
  <si>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</si>
  <si>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</si>
  <si>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</si>
  <si>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</si>
  <si>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</si>
  <si>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</si>
  <si>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</si>
  <si>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</si>
  <si>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</si>
  <si>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</si>
  <si>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</si>
  <si>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</si>
  <si>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</si>
  <si>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</si>
  <si>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</si>
  <si>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</si>
  <si>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</si>
  <si>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</si>
  <si>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</si>
  <si>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</si>
  <si>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</si>
  <si>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</si>
  <si>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</si>
  <si>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</si>
  <si>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</si>
  <si>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</si>
  <si>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</si>
  <si>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</si>
  <si>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</si>
  <si>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</si>
  <si>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</si>
  <si>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</si>
  <si>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</si>
  <si>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</si>
  <si>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</si>
  <si>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</si>
  <si>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</si>
  <si>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</si>
  <si>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</si>
  <si>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</si>
  <si>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</si>
  <si>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</si>
  <si>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</si>
  <si>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</si>
  <si>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</si>
  <si>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</si>
  <si>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</si>
  <si>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</si>
  <si>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</si>
  <si>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</si>
  <si>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</si>
  <si>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</si>
  <si>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</si>
  <si>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</si>
  <si>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</si>
  <si>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</si>
  <si>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</si>
  <si>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</si>
  <si>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</si>
  <si>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</si>
  <si>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</si>
  <si>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</si>
  <si>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</si>
  <si>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</si>
  <si>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</si>
  <si>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</si>
  <si>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</si>
  <si>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</si>
  <si>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</si>
  <si>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</si>
  <si>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</si>
  <si>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</si>
  <si>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</si>
  <si>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</si>
  <si>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</si>
  <si>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</si>
  <si>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</si>
  <si>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</si>
  <si>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</si>
  <si>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</si>
  <si>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</si>
  <si>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</si>
  <si>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</si>
  <si>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</si>
  <si>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</si>
  <si>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</si>
  <si>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</si>
  <si>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</si>
  <si>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</si>
  <si>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</si>
  <si>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</si>
  <si>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</si>
  <si>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</si>
  <si>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</si>
  <si>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</si>
  <si>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</si>
  <si>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</si>
  <si>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</si>
  <si>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</si>
  <si>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</si>
  <si>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</si>
  <si>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</si>
  <si>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</si>
  <si>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</si>
  <si>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</si>
  <si>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</si>
  <si>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</si>
  <si>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</si>
  <si>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</si>
  <si>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</si>
  <si>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</si>
  <si>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</si>
  <si>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</si>
  <si>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</si>
  <si>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</si>
  <si>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</si>
  <si>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</si>
  <si>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</si>
  <si>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</si>
  <si>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</si>
  <si>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</si>
  <si>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</si>
  <si>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</si>
  <si>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</si>
  <si>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</si>
  <si>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</si>
  <si>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</si>
  <si>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</si>
  <si>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</si>
  <si>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</si>
  <si>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</si>
  <si>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</si>
  <si>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</si>
  <si>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</si>
  <si>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</si>
  <si>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</si>
  <si>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</si>
  <si>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</si>
  <si>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</si>
  <si>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</si>
  <si>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</si>
  <si>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</si>
  <si>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</si>
  <si>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</si>
  <si>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</si>
  <si>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</si>
  <si>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</si>
  <si>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</si>
  <si>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</si>
  <si>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</si>
  <si>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</si>
  <si>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</si>
  <si>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</si>
  <si>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</si>
  <si>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</si>
  <si>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</si>
  <si>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</si>
  <si>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</si>
  <si>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</si>
  <si>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</si>
  <si>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</si>
  <si>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</si>
  <si>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</si>
  <si>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</si>
  <si>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</si>
  <si>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</si>
  <si>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</si>
  <si>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</si>
  <si>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</si>
  <si>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</si>
  <si>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</si>
  <si>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</si>
  <si>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</si>
  <si>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</si>
  <si>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</si>
  <si>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</si>
  <si>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</si>
  <si>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</si>
  <si>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</si>
  <si>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</si>
  <si>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</si>
  <si>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</si>
  <si>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</si>
  <si>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</si>
  <si>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</si>
  <si>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</si>
  <si>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</si>
  <si>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</si>
  <si>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</si>
  <si>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</si>
  <si>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</si>
  <si>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</si>
  <si>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</si>
  <si>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</si>
  <si>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</si>
  <si>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</si>
  <si>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</si>
  <si>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</si>
  <si>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</si>
  <si>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</si>
  <si>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</si>
  <si>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</si>
  <si>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</si>
  <si>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</si>
  <si>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</si>
  <si>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</si>
  <si>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</si>
  <si>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</si>
  <si>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</si>
  <si>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</si>
  <si>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</si>
  <si>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</si>
  <si>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</si>
  <si>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</si>
  <si>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</si>
  <si>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</si>
  <si>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</si>
  <si>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</si>
  <si>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</si>
  <si>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</si>
  <si>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</si>
  <si>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</si>
  <si>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</si>
  <si>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</si>
  <si>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</si>
  <si>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</si>
  <si>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</si>
  <si>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</si>
  <si>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</si>
  <si>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</si>
  <si>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</si>
  <si>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</si>
  <si>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</si>
  <si>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</si>
  <si>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</si>
  <si>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</si>
  <si>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</si>
  <si>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</si>
  <si>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</si>
  <si>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</si>
  <si>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</si>
  <si>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</si>
  <si>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</si>
  <si>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</si>
  <si>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</si>
  <si>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</si>
  <si>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</si>
  <si>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</si>
  <si>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</si>
  <si>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</si>
  <si>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</si>
  <si>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</si>
  <si>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</si>
  <si>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</si>
  <si>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</si>
  <si>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</si>
  <si>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</si>
  <si>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</si>
  <si>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</si>
  <si>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</si>
  <si>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</si>
  <si>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</si>
  <si>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</si>
  <si>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</si>
  <si>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</si>
  <si>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</si>
  <si>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</si>
  <si>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</si>
  <si>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</si>
  <si>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</si>
  <si>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</si>
  <si>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</si>
  <si>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</si>
  <si>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</si>
  <si>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</si>
  <si>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</si>
  <si>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</si>
  <si>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</si>
  <si>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</si>
  <si>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</si>
  <si>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</si>
  <si>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</si>
  <si>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</si>
  <si>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</si>
  <si>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</si>
  <si>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</si>
  <si>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</si>
  <si>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</si>
  <si>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</si>
  <si>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</si>
  <si>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</si>
  <si>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</si>
  <si>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</si>
  <si>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</si>
  <si>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</si>
  <si>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</si>
  <si>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</si>
  <si>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</si>
  <si>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</si>
  <si>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</si>
  <si>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</si>
  <si>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</si>
  <si>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</si>
  <si>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</si>
  <si>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</si>
  <si>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</si>
  <si>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</si>
  <si>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</si>
  <si>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</si>
  <si>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</si>
  <si>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</si>
  <si>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</si>
  <si>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</si>
  <si>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</si>
  <si>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</si>
  <si>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</si>
  <si>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</si>
  <si>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</si>
  <si>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</si>
  <si>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</si>
  <si>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</si>
  <si>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</si>
  <si>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</si>
  <si>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</si>
  <si>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</si>
  <si>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</si>
  <si>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</si>
  <si>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</si>
  <si>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</si>
  <si>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</si>
  <si>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</si>
  <si>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</si>
  <si>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</si>
  <si>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</si>
  <si>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</si>
  <si>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</si>
  <si>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</si>
  <si>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</si>
  <si>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</si>
  <si>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</si>
  <si>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</si>
  <si>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</si>
  <si>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</si>
  <si>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</si>
  <si>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</si>
  <si>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</si>
  <si>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</si>
  <si>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</si>
  <si>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</si>
  <si>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</si>
  <si>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</si>
  <si>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</si>
  <si>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</si>
  <si>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</si>
  <si>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</si>
  <si>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</si>
  <si>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</si>
  <si>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</si>
  <si>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</si>
  <si>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</si>
  <si>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</si>
  <si>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</si>
  <si>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</si>
  <si>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</si>
  <si>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</si>
  <si>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</si>
  <si>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</si>
  <si>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</si>
  <si>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</si>
  <si>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</si>
  <si>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</si>
  <si>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</si>
  <si>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</si>
  <si>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</si>
  <si>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</si>
  <si>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</si>
  <si>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</si>
  <si>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</si>
  <si>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</si>
  <si>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</si>
  <si>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</si>
  <si>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</si>
  <si>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</si>
  <si>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</si>
  <si>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</si>
  <si>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</si>
  <si>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</si>
  <si>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</si>
  <si>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</si>
  <si>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</si>
  <si>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</si>
  <si>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</si>
  <si>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</si>
  <si>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</si>
  <si>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</si>
  <si>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</si>
  <si>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</si>
  <si>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</si>
  <si>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</si>
  <si>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</si>
  <si>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</si>
  <si>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</si>
  <si>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</si>
  <si>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</si>
  <si>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</si>
  <si>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</si>
  <si>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</si>
  <si>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</si>
  <si>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</si>
  <si>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</si>
  <si>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</si>
  <si>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</si>
  <si>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</si>
  <si>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</si>
  <si>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</si>
  <si>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</si>
  <si>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</si>
  <si>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</si>
  <si>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</si>
  <si>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</si>
  <si>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</si>
  <si>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</si>
  <si>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</si>
  <si>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</si>
  <si>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</si>
  <si>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</si>
  <si>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</si>
  <si>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</si>
  <si>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</si>
  <si>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</si>
  <si>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</si>
  <si>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</si>
  <si>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</si>
  <si>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</si>
  <si>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</si>
  <si>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</si>
  <si>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</si>
  <si>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</si>
  <si>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</si>
  <si>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</si>
  <si>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</si>
  <si>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</si>
  <si>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</si>
  <si>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</si>
  <si>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</si>
  <si>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</si>
  <si>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</si>
  <si>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</si>
  <si>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</si>
  <si>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</si>
  <si>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</si>
  <si>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</si>
  <si>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</si>
  <si>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</si>
  <si>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</si>
  <si>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</si>
  <si>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</si>
  <si>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</si>
  <si>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</si>
  <si>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</si>
  <si>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</si>
  <si>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</si>
  <si>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</si>
  <si>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</si>
  <si>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</si>
  <si>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</si>
  <si>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</si>
  <si>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</si>
  <si>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</si>
  <si>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</si>
  <si>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</si>
  <si>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</si>
  <si>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</si>
  <si>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</si>
  <si>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</si>
  <si>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</si>
  <si>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</si>
  <si>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</si>
  <si>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</si>
  <si>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</si>
  <si>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</si>
  <si>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</si>
  <si>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</si>
  <si>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</si>
  <si>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</si>
  <si>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</si>
  <si>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</si>
  <si>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</si>
  <si>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</si>
  <si>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</si>
  <si>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</si>
  <si>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</si>
  <si>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</si>
  <si>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</si>
  <si>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</si>
  <si>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</si>
  <si>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</si>
  <si>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</si>
  <si>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</si>
  <si>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</si>
  <si>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</si>
  <si>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</si>
  <si>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</si>
  <si>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</si>
  <si>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</si>
  <si>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</si>
  <si>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</si>
  <si>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</si>
  <si>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</si>
  <si>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</si>
  <si>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</si>
  <si>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</si>
  <si>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</si>
  <si>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</si>
  <si>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</si>
  <si>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</si>
  <si>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</si>
  <si>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</si>
  <si>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</si>
  <si>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</si>
  <si>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</si>
  <si>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</si>
  <si>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</si>
  <si>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</si>
  <si>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</si>
  <si>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</si>
  <si>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</si>
  <si>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</si>
  <si>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</si>
  <si>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</si>
  <si>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</si>
  <si>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</si>
  <si>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</si>
  <si>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</si>
  <si>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</si>
  <si>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</si>
  <si>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</si>
  <si>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</si>
  <si>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</si>
  <si>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</si>
  <si>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</si>
  <si>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</si>
  <si>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</si>
  <si>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</si>
  <si>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</si>
  <si>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</si>
  <si>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</si>
  <si>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</si>
  <si>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</si>
  <si>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</si>
  <si>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</si>
  <si>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</si>
  <si>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</si>
  <si>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</si>
  <si>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</si>
  <si>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</si>
  <si>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</si>
  <si>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</si>
  <si>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</si>
  <si>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</si>
  <si>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</si>
  <si>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</si>
  <si>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</si>
  <si>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</si>
  <si>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</si>
  <si>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</si>
  <si>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</si>
  <si>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</si>
  <si>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</si>
  <si>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</si>
  <si>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</si>
  <si>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</si>
  <si>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</si>
  <si>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</si>
  <si>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</si>
  <si>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</si>
  <si>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</si>
  <si>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</si>
  <si>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</si>
  <si>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</si>
  <si>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</si>
  <si>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</si>
  <si>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</si>
  <si>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</si>
  <si>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</si>
  <si>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</si>
  <si>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</si>
  <si>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</si>
  <si>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</si>
  <si>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</si>
  <si>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</si>
  <si>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</si>
  <si>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</si>
  <si>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</si>
  <si>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</si>
  <si>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</si>
  <si>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</si>
  <si>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</si>
  <si>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</si>
  <si>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</si>
  <si>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</si>
  <si>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</si>
  <si>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</si>
  <si>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</si>
  <si>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</si>
  <si>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</si>
  <si>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</si>
  <si>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</si>
  <si>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</si>
  <si>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</si>
  <si>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</si>
  <si>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</si>
  <si>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</si>
  <si>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</si>
  <si>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</si>
  <si>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</si>
  <si>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</si>
  <si>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</si>
  <si>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</si>
  <si>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</si>
  <si>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</si>
  <si>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</si>
  <si>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</si>
  <si>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</si>
  <si>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</si>
  <si>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</si>
  <si>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</si>
  <si>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</si>
  <si>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</si>
  <si>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</si>
  <si>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</si>
  <si>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</si>
  <si>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</si>
  <si>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</si>
  <si>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</si>
  <si>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</si>
  <si>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</si>
  <si>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</si>
  <si>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</si>
  <si>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</si>
  <si>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</si>
  <si>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</si>
  <si>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</si>
  <si>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</si>
  <si>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</si>
  <si>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</si>
  <si>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</si>
  <si>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</si>
  <si>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</si>
  <si>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</si>
  <si>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</si>
  <si>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</si>
  <si>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</si>
  <si>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</si>
  <si>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</si>
  <si>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</si>
  <si>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</si>
  <si>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</si>
  <si>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</si>
  <si>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</si>
  <si>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</si>
  <si>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</si>
  <si>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</si>
  <si>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</si>
  <si>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</si>
  <si>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</si>
  <si>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</si>
  <si>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</si>
  <si>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</si>
  <si>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</si>
  <si>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</si>
  <si>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</si>
  <si>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</si>
  <si>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</si>
  <si>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</si>
  <si>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</si>
  <si>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</si>
  <si>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</si>
  <si>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</si>
  <si>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</si>
  <si>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</si>
  <si>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</si>
  <si>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</si>
  <si>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</si>
  <si>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</si>
  <si>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</si>
  <si>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</si>
  <si>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</si>
  <si>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</si>
  <si>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</si>
  <si>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</si>
  <si>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</si>
  <si>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</si>
  <si>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</si>
  <si>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</si>
  <si>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</si>
  <si>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</si>
  <si>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</si>
  <si>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</si>
  <si>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</si>
  <si>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</si>
  <si>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</si>
  <si>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</si>
  <si>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</si>
  <si>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</si>
  <si>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</si>
  <si>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</si>
  <si>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</si>
  <si>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</si>
  <si>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</si>
  <si>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</si>
  <si>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</si>
  <si>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</si>
  <si>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</si>
  <si>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</si>
  <si>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</si>
  <si>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</si>
  <si>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</si>
  <si>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</si>
  <si>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</si>
  <si>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</si>
  <si>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</si>
  <si>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</si>
  <si>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</si>
  <si>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</si>
  <si>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</si>
  <si>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</si>
  <si>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</si>
  <si>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</si>
  <si>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</si>
  <si>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</si>
  <si>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</si>
  <si>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</si>
  <si>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</si>
  <si>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</si>
  <si>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</si>
  <si>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</si>
  <si>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</si>
  <si>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</si>
  <si>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</si>
  <si>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</si>
  <si>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</si>
  <si>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</si>
  <si>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</si>
  <si>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</si>
  <si>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</si>
  <si>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</si>
  <si>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</si>
  <si>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</si>
  <si>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</si>
  <si>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</si>
  <si>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</si>
  <si>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</si>
  <si>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</si>
  <si>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</si>
  <si>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</si>
  <si>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</si>
  <si>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</si>
  <si>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</si>
  <si>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</si>
  <si>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</si>
  <si>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</si>
  <si>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</si>
  <si>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</si>
  <si>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</si>
  <si>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</si>
  <si>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</si>
  <si>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</si>
  <si>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</si>
  <si>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</si>
  <si>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</si>
  <si>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</si>
  <si>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</si>
  <si>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</si>
  <si>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</si>
  <si>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</si>
  <si>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</si>
  <si>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</si>
  <si>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</si>
  <si>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</si>
  <si>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</si>
  <si>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</si>
  <si>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</si>
  <si>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</si>
  <si>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</si>
  <si>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</si>
  <si>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</si>
  <si>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</si>
  <si>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</si>
  <si>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</si>
  <si>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</si>
  <si>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</si>
  <si>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</si>
  <si>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</si>
  <si>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</si>
  <si>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</si>
  <si>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</si>
  <si>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</si>
  <si>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</si>
  <si>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</si>
  <si>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</si>
  <si>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</si>
  <si>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</si>
  <si>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</si>
  <si>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</si>
  <si>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</si>
  <si>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</si>
  <si>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</si>
  <si>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</si>
  <si>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</si>
  <si>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</si>
  <si>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</si>
  <si>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</si>
  <si>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</si>
  <si>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</si>
  <si>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</si>
  <si>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</si>
  <si>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</si>
  <si>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</si>
  <si>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</si>
  <si>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</si>
  <si>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</si>
  <si>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</si>
  <si>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</si>
  <si>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</si>
  <si>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</si>
  <si>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</si>
  <si>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</si>
  <si>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</si>
  <si>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</si>
  <si>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</si>
  <si>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</si>
  <si>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</si>
  <si>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</si>
  <si>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</si>
  <si>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</si>
  <si>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</si>
  <si>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</si>
  <si>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</si>
  <si>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</si>
  <si>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</si>
  <si>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</si>
  <si>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</si>
  <si>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</si>
  <si>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</si>
  <si>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</si>
  <si>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</si>
  <si>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</si>
  <si>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</si>
  <si>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</si>
  <si>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</si>
  <si>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</si>
  <si>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</si>
  <si>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</si>
  <si>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</si>
  <si>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</si>
  <si>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</si>
  <si>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</si>
  <si>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</si>
  <si>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</si>
  <si>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</si>
  <si>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</si>
  <si>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</si>
  <si>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</si>
  <si>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</si>
  <si>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</si>
  <si>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</si>
  <si>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</si>
  <si>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</si>
  <si>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</si>
  <si>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</si>
  <si>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</si>
  <si>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</si>
  <si>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</si>
  <si>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</si>
  <si>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</si>
  <si>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</si>
  <si>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</si>
  <si>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</si>
  <si>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</si>
  <si>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</si>
  <si>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</si>
  <si>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</si>
  <si>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</si>
  <si>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</si>
  <si>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</si>
  <si>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</si>
  <si>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</si>
  <si>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</si>
  <si>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</si>
  <si>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</si>
  <si>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</si>
  <si>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</si>
  <si>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</si>
  <si>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</si>
  <si>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</si>
  <si>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</si>
  <si>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</si>
  <si>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</si>
  <si>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</si>
  <si>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</si>
  <si>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</si>
  <si>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</si>
  <si>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</si>
  <si>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</si>
  <si>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</si>
  <si>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</si>
  <si>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</si>
  <si>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</si>
  <si>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</si>
  <si>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</si>
  <si>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</si>
  <si>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</si>
  <si>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</si>
  <si>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</si>
  <si>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</si>
  <si>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</si>
  <si>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</si>
  <si>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</si>
  <si>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</si>
  <si>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</si>
  <si>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</si>
  <si>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</si>
  <si>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</si>
  <si>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</si>
  <si>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</si>
  <si>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</si>
  <si>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</si>
  <si>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</si>
  <si>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</si>
  <si>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</si>
  <si>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</si>
  <si>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</si>
  <si>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</si>
  <si>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</si>
  <si>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</si>
  <si>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</si>
  <si>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</si>
  <si>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</si>
  <si>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</si>
  <si>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</si>
  <si>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</si>
  <si>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</si>
  <si>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</si>
  <si>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</si>
  <si>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</si>
  <si>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</si>
  <si>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</si>
  <si>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</si>
  <si>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</si>
  <si>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</si>
  <si>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</si>
  <si>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</si>
  <si>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</si>
  <si>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</si>
  <si>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</si>
  <si>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</si>
  <si>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</si>
  <si>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</si>
  <si>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</si>
  <si>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</si>
  <si>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</si>
  <si>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</si>
  <si>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</si>
  <si>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</si>
  <si>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</si>
  <si>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</si>
  <si>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</si>
  <si>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</si>
  <si>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</si>
  <si>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</si>
  <si>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</si>
  <si>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</si>
  <si>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</si>
  <si>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</si>
  <si>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</si>
  <si>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</si>
  <si>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</si>
  <si>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</si>
  <si>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</si>
  <si>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</si>
  <si>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</si>
  <si>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</si>
  <si>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</si>
  <si>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</si>
  <si>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</si>
  <si>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</si>
  <si>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</si>
  <si>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</si>
  <si>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</si>
  <si>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</si>
  <si>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</si>
  <si>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</si>
  <si>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</si>
  <si>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</si>
  <si>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</si>
  <si>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</si>
  <si>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</si>
  <si>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</si>
  <si>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</si>
  <si>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</si>
  <si>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</si>
  <si>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</si>
  <si>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</si>
  <si>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</si>
  <si>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</si>
  <si>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</si>
  <si>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</si>
  <si>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</si>
  <si>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</si>
  <si>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</si>
  <si>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</si>
  <si>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</si>
  <si>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</si>
  <si>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</si>
  <si>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</si>
  <si>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</si>
  <si>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</si>
  <si>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</si>
  <si>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</si>
  <si>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</si>
  <si>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</si>
  <si>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</si>
  <si>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</si>
  <si>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</si>
  <si>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</si>
  <si>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</si>
  <si>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</si>
  <si>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</si>
  <si>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</si>
  <si>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</si>
  <si>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</si>
  <si>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</si>
  <si>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</si>
  <si>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</si>
  <si>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</si>
  <si>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</si>
  <si>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</si>
  <si>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</si>
  <si>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</si>
  <si>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</si>
  <si>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</si>
  <si>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</si>
  <si>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</si>
  <si>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</si>
  <si>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</si>
  <si>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</si>
  <si>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</si>
  <si>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</si>
  <si>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</si>
  <si>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</si>
  <si>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</si>
  <si>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</si>
  <si>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</si>
  <si>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</si>
  <si>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</si>
  <si>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</si>
  <si>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</si>
  <si>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</si>
  <si>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</si>
  <si>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</si>
  <si>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</si>
  <si>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</si>
  <si>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</si>
  <si>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</si>
  <si>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</si>
  <si>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</si>
  <si>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</si>
  <si>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</si>
  <si>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</si>
  <si>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</si>
  <si>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</si>
  <si>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</si>
  <si>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</si>
  <si>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</si>
  <si>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</si>
  <si>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</si>
  <si>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</si>
  <si>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</si>
  <si>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</si>
  <si>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</si>
  <si>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</si>
  <si>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</si>
  <si>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</si>
  <si>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</si>
  <si>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</si>
  <si>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</si>
  <si>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</si>
  <si>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</si>
  <si>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</si>
  <si>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</si>
  <si>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</si>
  <si>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</si>
  <si>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</si>
  <si>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</si>
  <si>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</si>
  <si>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</si>
  <si>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</si>
  <si>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</si>
  <si>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</si>
  <si>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</si>
  <si>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</si>
  <si>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</si>
  <si>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</si>
  <si>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</si>
  <si>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</si>
  <si>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</si>
  <si>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</si>
  <si>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</si>
  <si>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</si>
  <si>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</si>
  <si>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</si>
  <si>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</si>
  <si>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</si>
  <si>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</si>
  <si>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</si>
  <si>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</si>
  <si>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</si>
  <si>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</si>
  <si>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</si>
  <si>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</si>
  <si>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</si>
  <si>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</si>
  <si>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</si>
  <si>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</si>
  <si>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</si>
  <si>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</si>
  <si>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</si>
  <si>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</si>
  <si>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</si>
  <si>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</si>
  <si>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</si>
  <si>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</si>
  <si>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</si>
  <si>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</si>
  <si>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</si>
  <si>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</si>
  <si>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</si>
  <si>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</si>
  <si>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</si>
  <si>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</si>
  <si>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</si>
  <si>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</si>
  <si>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</si>
  <si>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</si>
  <si>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</si>
  <si>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</si>
  <si>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</si>
  <si>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</si>
  <si>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</si>
  <si>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</si>
  <si>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</si>
  <si>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</si>
  <si>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</si>
  <si>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</si>
  <si>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</si>
  <si>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</si>
  <si>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</si>
  <si>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</si>
  <si>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</si>
  <si>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</si>
  <si>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</si>
  <si>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</si>
  <si>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</si>
  <si>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</si>
  <si>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</si>
  <si>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</si>
  <si>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</si>
  <si>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</si>
  <si>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</si>
  <si>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</si>
  <si>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</si>
  <si>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</si>
  <si>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</si>
  <si>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</si>
  <si>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</si>
  <si>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</si>
  <si>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</si>
  <si>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</si>
  <si>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</si>
  <si>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</si>
  <si>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</si>
  <si>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</si>
  <si>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</si>
  <si>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</si>
  <si>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</si>
  <si>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</si>
  <si>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</si>
  <si>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</si>
  <si>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</si>
  <si>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</si>
  <si>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</si>
  <si>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</si>
  <si>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</si>
  <si>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</si>
  <si>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</si>
  <si>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</si>
  <si>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</si>
  <si>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</si>
  <si>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</si>
  <si>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</si>
  <si>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</si>
  <si>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</si>
  <si>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</si>
  <si>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</si>
  <si>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</si>
  <si>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</si>
  <si>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</si>
  <si>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</si>
  <si>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</si>
  <si>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</si>
  <si>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</si>
  <si>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</si>
  <si>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</si>
  <si>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</si>
  <si>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</si>
  <si>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</si>
  <si>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</si>
  <si>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</si>
  <si>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</si>
  <si>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</si>
  <si>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</si>
  <si>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</si>
  <si>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</si>
  <si>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</si>
  <si>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</si>
  <si>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</si>
  <si>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</si>
  <si>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</si>
  <si>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</si>
  <si>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</si>
  <si>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</si>
  <si>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</si>
  <si>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</si>
  <si>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</si>
  <si>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</si>
  <si>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</si>
  <si>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</si>
  <si>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</si>
  <si>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</si>
  <si>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</si>
  <si>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</si>
  <si>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</si>
  <si>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</si>
  <si>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</si>
  <si>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</si>
  <si>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</si>
  <si>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</si>
  <si>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</si>
  <si>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</si>
  <si>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</si>
  <si>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</si>
  <si>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</si>
  <si>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</si>
  <si>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</si>
  <si>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</si>
  <si>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</si>
  <si>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</si>
  <si>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</si>
  <si>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</si>
  <si>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</si>
  <si>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</si>
  <si>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</si>
  <si>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</si>
  <si>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</si>
  <si>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</si>
  <si>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</si>
  <si>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</si>
  <si>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</si>
  <si>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</si>
  <si>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</si>
  <si>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</si>
  <si>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</si>
  <si>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</si>
  <si>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</si>
  <si>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</si>
  <si>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</si>
  <si>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</si>
  <si>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</si>
  <si>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</si>
  <si>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</si>
  <si>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</si>
  <si>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</si>
  <si>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</si>
  <si>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</si>
  <si>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</si>
  <si>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</si>
  <si>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</si>
  <si>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</si>
  <si>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</si>
  <si>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</si>
  <si>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</si>
  <si>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</si>
  <si>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</si>
  <si>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</si>
  <si>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</si>
  <si>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</si>
  <si>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</si>
  <si>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</si>
  <si>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</si>
  <si>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</si>
  <si>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</si>
  <si>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</si>
  <si>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</si>
  <si>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</si>
  <si>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</si>
  <si>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</si>
  <si>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</si>
  <si>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</si>
  <si>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</si>
  <si>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</si>
  <si>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</si>
  <si>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</si>
  <si>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</si>
  <si>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</si>
  <si>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</si>
  <si>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</si>
  <si>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</si>
  <si>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</si>
  <si>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</si>
  <si>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</si>
  <si>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</si>
  <si>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</si>
  <si>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</si>
  <si>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</si>
  <si>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</si>
  <si>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</si>
  <si>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</si>
  <si>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</si>
  <si>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</si>
  <si>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</si>
  <si>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</si>
  <si>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</si>
  <si>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</si>
  <si>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</si>
  <si>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</si>
  <si>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</si>
  <si>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</si>
  <si>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</si>
  <si>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</si>
  <si>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</si>
  <si>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</si>
  <si>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</si>
  <si>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</si>
  <si>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</si>
  <si>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</si>
  <si>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</si>
  <si>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</si>
  <si>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</si>
  <si>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</si>
  <si>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</si>
  <si>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</si>
  <si>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</si>
  <si>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</si>
  <si>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</si>
  <si>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</si>
  <si>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</si>
  <si>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</si>
  <si>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</si>
  <si>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</si>
  <si>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</si>
  <si>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</si>
  <si>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</si>
  <si>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</si>
  <si>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</si>
  <si>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</si>
  <si>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</si>
  <si>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</si>
  <si>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</si>
  <si>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</si>
  <si>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</si>
  <si>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</si>
  <si>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</si>
  <si>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</si>
  <si>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</si>
  <si>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</si>
  <si>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</si>
  <si>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</si>
  <si>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</si>
  <si>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</si>
  <si>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</si>
  <si>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</si>
  <si>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</si>
  <si>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</si>
  <si>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</si>
  <si>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</si>
  <si>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</si>
  <si>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</si>
  <si>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</si>
  <si>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</si>
  <si>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</si>
  <si>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</si>
  <si>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</si>
  <si>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</si>
  <si>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</si>
  <si>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</si>
  <si>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</si>
  <si>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</si>
  <si>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</si>
  <si>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</si>
  <si>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</si>
  <si>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</si>
  <si>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</si>
  <si>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</si>
  <si>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</si>
  <si>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</si>
  <si>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</si>
  <si>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</si>
  <si>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</si>
  <si>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</si>
  <si>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</si>
  <si>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</si>
  <si>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</si>
  <si>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</si>
  <si>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</si>
  <si>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</si>
  <si>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</si>
  <si>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</si>
  <si>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</si>
  <si>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</si>
  <si>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</si>
  <si>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</si>
  <si>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</si>
  <si>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</si>
  <si>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</si>
  <si>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</si>
  <si>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</si>
  <si>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</si>
  <si>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</si>
  <si>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</si>
  <si>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</si>
  <si>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</si>
  <si>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</si>
  <si>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</si>
  <si>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</si>
  <si>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</si>
  <si>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</si>
  <si>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</si>
  <si>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</si>
  <si>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</si>
  <si>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</si>
  <si>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</si>
  <si>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</si>
  <si>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</si>
  <si>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</si>
  <si>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</si>
  <si>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</si>
  <si>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</si>
  <si>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</si>
  <si>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</si>
  <si>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</si>
  <si>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</si>
  <si>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</si>
  <si>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</si>
  <si>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</si>
  <si>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</si>
  <si>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</si>
  <si>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</si>
  <si>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</si>
  <si>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</si>
  <si>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</si>
  <si>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</si>
  <si>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</si>
  <si>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</si>
  <si>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</si>
  <si>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</si>
  <si>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</si>
  <si>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</si>
  <si>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</si>
  <si>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</si>
  <si>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</si>
  <si>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</si>
  <si>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</si>
  <si>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</si>
  <si>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</si>
  <si>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</si>
  <si>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</si>
  <si>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</si>
  <si>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</si>
  <si>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</si>
  <si>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</si>
  <si>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</si>
  <si>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</si>
  <si>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</si>
  <si>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</si>
  <si>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</si>
  <si>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</si>
  <si>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</si>
  <si>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</si>
  <si>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</si>
  <si>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</si>
  <si>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</si>
  <si>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</si>
  <si>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</si>
  <si>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</si>
  <si>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</si>
  <si>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</si>
  <si>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</si>
  <si>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</si>
  <si>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</si>
  <si>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</si>
  <si>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</si>
  <si>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</si>
  <si>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</si>
  <si>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</si>
  <si>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</si>
  <si>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</si>
  <si>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</si>
  <si>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</si>
  <si>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</si>
  <si>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</si>
  <si>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</si>
  <si>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</si>
  <si>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</si>
  <si>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</si>
  <si>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</si>
  <si>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</si>
  <si>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</si>
  <si>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</si>
  <si>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</si>
  <si>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</si>
  <si>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</si>
  <si>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</si>
  <si>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</si>
  <si>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</si>
  <si>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</si>
  <si>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</si>
  <si>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</si>
  <si>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</si>
  <si>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</si>
  <si>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</si>
  <si>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</si>
  <si>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</si>
  <si>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</si>
  <si>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</si>
  <si>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</si>
  <si>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</si>
  <si>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</si>
  <si>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</si>
  <si>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</si>
  <si>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</si>
  <si>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</si>
  <si>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</si>
  <si>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</si>
  <si>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</si>
  <si>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</si>
  <si>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</si>
  <si>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</si>
  <si>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</si>
  <si>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</si>
  <si>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</si>
  <si>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</si>
  <si>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</si>
  <si>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</si>
  <si>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</si>
  <si>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</si>
  <si>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</si>
  <si>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</si>
  <si>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</si>
  <si>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</si>
  <si>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</si>
  <si>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</si>
  <si>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</si>
  <si>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</si>
  <si>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</si>
  <si>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</si>
  <si>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</si>
  <si>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</si>
  <si>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</si>
  <si>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</si>
  <si>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</si>
  <si>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</si>
  <si>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</si>
  <si>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</si>
  <si>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</si>
  <si>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</si>
  <si>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</si>
  <si>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</si>
  <si>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</si>
  <si>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</si>
  <si>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</si>
  <si>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</si>
  <si>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</si>
  <si>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</si>
  <si>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</si>
  <si>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</si>
  <si>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</si>
  <si>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</si>
  <si>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</si>
  <si>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</si>
  <si>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</si>
  <si>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</si>
  <si>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</si>
  <si>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</si>
  <si>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</si>
  <si>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</si>
  <si>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</si>
  <si>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</si>
  <si>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</si>
  <si>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</si>
  <si>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</si>
  <si>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</si>
  <si>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</si>
  <si>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</si>
  <si>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</si>
  <si>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</si>
  <si>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</si>
  <si>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</si>
  <si>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</si>
  <si>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</si>
  <si>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</si>
  <si>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</si>
  <si>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</si>
  <si>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</si>
  <si>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</si>
  <si>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</si>
  <si>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</si>
  <si>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</si>
  <si>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</si>
  <si>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</si>
  <si>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</si>
  <si>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</si>
  <si>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</si>
  <si>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</si>
  <si>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</si>
  <si>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</si>
  <si>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</si>
  <si>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</si>
  <si>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</si>
  <si>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</si>
  <si>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</si>
  <si>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</si>
  <si>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</si>
  <si>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</si>
  <si>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</si>
  <si>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</si>
  <si>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</si>
  <si>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</si>
  <si>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</si>
  <si>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</si>
  <si>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</si>
  <si>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</si>
  <si>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</si>
  <si>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</si>
  <si>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</si>
  <si>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</si>
  <si>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</si>
  <si>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</si>
  <si>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</si>
  <si>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</si>
  <si>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</si>
  <si>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</si>
  <si>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</si>
  <si>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</si>
  <si>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</si>
  <si>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</si>
  <si>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</si>
  <si>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</si>
  <si>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</si>
  <si>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</si>
  <si>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</si>
  <si>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</si>
  <si>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</si>
  <si>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</si>
  <si>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</si>
  <si>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</si>
  <si>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</si>
  <si>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</si>
  <si>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</si>
  <si>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</si>
  <si>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</si>
  <si>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</si>
  <si>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</si>
  <si>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</si>
  <si>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</si>
  <si>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</si>
  <si>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</si>
  <si>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</si>
  <si>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</si>
  <si>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</si>
  <si>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</si>
  <si>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</si>
  <si>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</si>
  <si>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</si>
  <si>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</si>
  <si>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</si>
  <si>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</si>
  <si>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</si>
  <si>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</si>
  <si>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</si>
  <si>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</si>
  <si>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</si>
  <si>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</si>
  <si>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</si>
  <si>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</si>
  <si>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</si>
  <si>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</si>
  <si>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</si>
  <si>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</si>
  <si>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</si>
  <si>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</si>
  <si>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</si>
  <si>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</si>
  <si>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</si>
  <si>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</si>
  <si>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</si>
  <si>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</si>
  <si>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</si>
  <si>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</si>
  <si>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</si>
  <si>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</si>
  <si>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</si>
  <si>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</si>
  <si>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</si>
  <si>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</si>
  <si>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</si>
  <si>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</si>
  <si>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</si>
  <si>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</si>
  <si>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</si>
  <si>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</si>
  <si>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</si>
  <si>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</si>
  <si>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</si>
  <si>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</si>
  <si>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</si>
  <si>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</si>
  <si>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</si>
  <si>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</si>
  <si>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</si>
  <si>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</si>
  <si>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</si>
  <si>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</si>
  <si>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</si>
  <si>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</si>
  <si>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</si>
  <si>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</si>
  <si>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</si>
  <si>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</si>
  <si>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</si>
  <si>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</si>
  <si>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</si>
  <si>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</si>
  <si>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</si>
  <si>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</si>
  <si>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</si>
  <si>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</si>
  <si>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</si>
  <si>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</si>
  <si>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</si>
  <si>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</si>
  <si>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</si>
  <si>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</si>
  <si>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</si>
  <si>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</si>
  <si>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</si>
  <si>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</si>
  <si>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</si>
  <si>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</si>
  <si>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</si>
  <si>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</si>
  <si>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</si>
  <si>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</si>
  <si>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</si>
  <si>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</si>
  <si>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</si>
  <si>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</si>
  <si>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</si>
  <si>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</si>
  <si>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</si>
  <si>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</si>
  <si>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</si>
  <si>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</si>
  <si>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</si>
  <si>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</si>
  <si>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</si>
  <si>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</si>
  <si>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</si>
  <si>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</si>
  <si>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</si>
  <si>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</si>
  <si>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</si>
  <si>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</si>
  <si>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</si>
  <si>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</si>
  <si>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</si>
  <si>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</si>
  <si>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</si>
  <si>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</si>
  <si>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</si>
  <si>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</si>
  <si>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</si>
  <si>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</si>
  <si>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</si>
  <si>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</si>
  <si>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</si>
  <si>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</si>
  <si>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</si>
  <si>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</si>
  <si>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</si>
  <si>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</si>
  <si>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</si>
  <si>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</si>
  <si>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</si>
  <si>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</si>
  <si>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</si>
  <si>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</si>
  <si>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</si>
  <si>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</si>
  <si>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</si>
  <si>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</si>
  <si>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</si>
  <si>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</si>
  <si>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</si>
  <si>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</si>
  <si>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</si>
  <si>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</si>
  <si>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</si>
  <si>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</si>
  <si>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</si>
  <si>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</si>
  <si>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</si>
  <si>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</si>
  <si>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</si>
  <si>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</si>
  <si>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</si>
  <si>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</si>
  <si>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</si>
  <si>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</si>
  <si>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</si>
  <si>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</si>
  <si>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</si>
  <si>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</si>
  <si>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</si>
  <si>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</si>
  <si>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</si>
  <si>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</si>
  <si>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</si>
  <si>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</si>
  <si>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</si>
  <si>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</si>
  <si>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</si>
  <si>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</si>
  <si>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</si>
  <si>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</si>
  <si>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</si>
  <si>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</si>
  <si>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</si>
  <si>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</si>
  <si>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</si>
  <si>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</si>
  <si>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</si>
  <si>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</si>
  <si>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</si>
  <si>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</si>
  <si>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</si>
  <si>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</si>
  <si>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</si>
  <si>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</si>
  <si>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</si>
  <si>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</si>
  <si>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</si>
  <si>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</si>
  <si>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</si>
  <si>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</si>
  <si>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</si>
  <si>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</si>
  <si>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</si>
  <si>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</si>
  <si>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</si>
  <si>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</si>
  <si>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</si>
  <si>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</si>
  <si>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</si>
  <si>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</si>
  <si>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</si>
  <si>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</si>
  <si>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</si>
  <si>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</si>
  <si>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</si>
  <si>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</si>
  <si>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</si>
  <si>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</si>
  <si>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</si>
  <si>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</si>
  <si>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</si>
  <si>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</si>
  <si>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</si>
  <si>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</si>
  <si>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</si>
  <si>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</si>
  <si>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</si>
  <si>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</si>
  <si>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</si>
  <si>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</si>
  <si>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</si>
  <si>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</si>
  <si>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</si>
  <si>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</si>
  <si>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</si>
  <si>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</si>
  <si>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</si>
  <si>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</si>
  <si>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</si>
  <si>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</si>
  <si>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</si>
  <si>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</si>
  <si>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</si>
  <si>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</si>
  <si>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</si>
  <si>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</si>
  <si>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</si>
  <si>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</si>
  <si>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</si>
  <si>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</si>
  <si>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</si>
  <si>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</si>
  <si>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</si>
  <si>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</si>
  <si>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</si>
  <si>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</si>
  <si>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</si>
  <si>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</si>
  <si>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</si>
  <si>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</si>
  <si>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</si>
  <si>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</si>
  <si>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</si>
  <si>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</si>
  <si>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</si>
  <si>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</si>
  <si>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</si>
  <si>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</si>
  <si>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</si>
  <si>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</si>
  <si>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</si>
  <si>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</si>
  <si>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</si>
  <si>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</si>
  <si>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</si>
  <si>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</si>
  <si>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</si>
  <si>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</si>
  <si>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</si>
  <si>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</si>
  <si>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</si>
  <si>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</si>
  <si>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</si>
  <si>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</si>
  <si>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</si>
  <si>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</si>
  <si>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</si>
  <si>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</si>
  <si>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</si>
  <si>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</si>
  <si>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</si>
  <si>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</si>
  <si>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</si>
  <si>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</si>
  <si>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</si>
  <si>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</si>
  <si>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</si>
  <si>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</si>
  <si>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</si>
  <si>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</si>
  <si>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</si>
  <si>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</si>
  <si>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</si>
  <si>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</si>
  <si>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</si>
  <si>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</si>
  <si>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</si>
  <si>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</si>
  <si>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</si>
  <si>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</si>
  <si>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</si>
  <si>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</si>
  <si>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</si>
  <si>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</si>
  <si>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</si>
  <si>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</si>
  <si>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</si>
  <si>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</si>
  <si>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</si>
  <si>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</si>
  <si>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</si>
  <si>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</si>
  <si>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</si>
  <si>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</si>
  <si>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</si>
  <si>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</si>
  <si>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</si>
  <si>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</si>
  <si>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</si>
  <si>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</si>
  <si>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</si>
  <si>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</si>
  <si>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</si>
  <si>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</si>
  <si>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</si>
  <si>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</si>
  <si>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</si>
  <si>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</si>
  <si>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</si>
  <si>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</si>
  <si>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</si>
  <si>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</si>
  <si>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</si>
  <si>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</si>
  <si>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</si>
  <si>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</si>
  <si>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</si>
  <si>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</si>
  <si>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</si>
  <si>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</si>
  <si>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</si>
  <si>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</si>
  <si>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</si>
  <si>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</si>
  <si>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</si>
  <si>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</si>
  <si>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</si>
  <si>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</si>
  <si>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</si>
  <si>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</si>
  <si>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</si>
  <si>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</si>
  <si>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</si>
  <si>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</si>
  <si>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</si>
  <si>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</si>
  <si>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</si>
  <si>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</si>
  <si>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</si>
  <si>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</si>
  <si>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</si>
  <si>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</si>
  <si>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</si>
  <si>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</si>
  <si>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</si>
  <si>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</si>
  <si>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</si>
  <si>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</si>
  <si>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</si>
  <si>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</si>
  <si>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</si>
  <si>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</si>
  <si>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</si>
  <si>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</si>
  <si>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</si>
  <si>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</si>
  <si>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</si>
  <si>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</si>
  <si>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</si>
  <si>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</si>
  <si>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</si>
  <si>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</si>
  <si>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</si>
  <si>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</si>
  <si>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</si>
  <si>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</si>
  <si>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</si>
  <si>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</si>
  <si>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</si>
  <si>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</si>
  <si>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</si>
  <si>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</si>
  <si>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</si>
  <si>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</si>
  <si>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</si>
  <si>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</si>
  <si>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</si>
  <si>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</si>
  <si>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</si>
  <si>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</si>
  <si>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</si>
  <si>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</si>
  <si>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</si>
  <si>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</si>
  <si>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</si>
  <si>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</si>
  <si>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</si>
  <si>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</si>
  <si>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</si>
  <si>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</si>
  <si>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</si>
  <si>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</si>
  <si>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</si>
  <si>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</si>
  <si>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</si>
  <si>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</si>
  <si>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</si>
  <si>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</si>
  <si>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</si>
  <si>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</si>
  <si>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</si>
  <si>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</si>
  <si>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</si>
  <si>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</si>
  <si>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</si>
  <si>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</si>
  <si>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</si>
  <si>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</si>
  <si>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</si>
  <si>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</si>
  <si>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</si>
  <si>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</si>
  <si>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</si>
  <si>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</si>
  <si>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</si>
  <si>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</si>
  <si>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</si>
  <si>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</si>
  <si>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</si>
  <si>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</si>
  <si>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</si>
  <si>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</si>
  <si>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</si>
  <si>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</si>
  <si>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</si>
  <si>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</si>
  <si>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</si>
  <si>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</si>
  <si>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</si>
  <si>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</si>
  <si>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</si>
  <si>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</si>
  <si>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</si>
  <si>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</si>
  <si>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</si>
  <si>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</si>
  <si>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</si>
  <si>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</si>
  <si>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</si>
  <si>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</si>
  <si>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</si>
  <si>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</si>
  <si>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</si>
  <si>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</si>
  <si>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</si>
  <si>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</si>
  <si>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</si>
  <si>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</si>
  <si>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</si>
  <si>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</si>
  <si>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</si>
  <si>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</si>
  <si>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</si>
  <si>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</si>
  <si>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</si>
  <si>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</si>
  <si>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</si>
  <si>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</si>
  <si>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</si>
  <si>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</si>
  <si>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</si>
  <si>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</si>
  <si>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</si>
  <si>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</si>
  <si>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</si>
  <si>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</si>
  <si>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</si>
  <si>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</si>
  <si>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</si>
  <si>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</si>
  <si>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</si>
  <si>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</si>
  <si>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</si>
  <si>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</si>
  <si>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</si>
  <si>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</si>
  <si>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</si>
  <si>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</si>
  <si>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</si>
  <si>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</si>
  <si>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</si>
  <si>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</si>
  <si>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</si>
  <si>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</si>
  <si>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</si>
  <si>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</si>
  <si>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</si>
  <si>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</si>
  <si>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</si>
  <si>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</si>
  <si>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</si>
  <si>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</si>
  <si>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</si>
  <si>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</si>
  <si>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</si>
  <si>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</si>
  <si>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</si>
  <si>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</si>
  <si>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</si>
  <si>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</si>
  <si>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</si>
  <si>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</si>
  <si>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</si>
  <si>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</si>
  <si>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</si>
  <si>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</si>
  <si>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</si>
  <si>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</si>
  <si>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</si>
  <si>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</si>
  <si>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</si>
  <si>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</si>
  <si>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</si>
  <si>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</si>
  <si>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</si>
  <si>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</si>
  <si>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</si>
  <si>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</si>
  <si>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</si>
  <si>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</si>
  <si>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</si>
  <si>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</si>
  <si>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</si>
  <si>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</si>
  <si>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</si>
  <si>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</si>
  <si>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</si>
  <si>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</si>
  <si>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</si>
  <si>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</si>
  <si>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</si>
  <si>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</si>
  <si>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</si>
  <si>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</si>
  <si>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</si>
  <si>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</si>
  <si>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</si>
  <si>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</si>
  <si>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</si>
  <si>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</si>
  <si>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</si>
  <si>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</si>
  <si>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</si>
  <si>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</si>
  <si>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</si>
  <si>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</si>
  <si>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</si>
  <si>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</si>
  <si>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</si>
  <si>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</si>
  <si>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</si>
  <si>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</si>
  <si>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</si>
  <si>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</si>
  <si>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</si>
  <si>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</si>
  <si>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</si>
  <si>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</si>
  <si>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</si>
  <si>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</si>
  <si>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</si>
  <si>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</si>
  <si>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</si>
  <si>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</si>
  <si>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</si>
  <si>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</si>
  <si>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</si>
  <si>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</si>
  <si>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</si>
  <si>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</si>
  <si>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</si>
  <si>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</si>
  <si>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</si>
  <si>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</si>
  <si>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</si>
  <si>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</si>
  <si>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</si>
  <si>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</si>
  <si>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</si>
  <si>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</si>
  <si>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</si>
  <si>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</si>
  <si>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</si>
  <si>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</si>
  <si>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</si>
  <si>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</si>
  <si>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</si>
  <si>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</si>
  <si>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</si>
  <si>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</si>
  <si>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</si>
  <si>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</si>
  <si>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</si>
  <si>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</si>
  <si>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</si>
  <si>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</si>
  <si>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</si>
  <si>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</si>
  <si>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</si>
  <si>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</si>
  <si>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</si>
  <si>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</si>
  <si>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</si>
  <si>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</si>
  <si>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</si>
  <si>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</si>
  <si>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</si>
  <si>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</si>
  <si>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</si>
  <si>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</si>
  <si>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</si>
  <si>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</si>
  <si>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</si>
  <si>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</si>
  <si>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</si>
  <si>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</si>
  <si>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</si>
  <si>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</si>
  <si>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</si>
  <si>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</si>
  <si>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</si>
  <si>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</si>
  <si>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</si>
  <si>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</si>
  <si>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</si>
  <si>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</si>
  <si>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</si>
  <si>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</si>
  <si>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</si>
  <si>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</si>
  <si>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</si>
  <si>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</si>
  <si>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</si>
  <si>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</si>
  <si>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</si>
  <si>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</si>
  <si>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</si>
  <si>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</si>
  <si>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</si>
  <si>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</si>
  <si>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</si>
  <si>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</si>
  <si>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</si>
  <si>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</si>
  <si>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</si>
  <si>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</si>
  <si>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</si>
  <si>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</si>
  <si>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</si>
  <si>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</si>
  <si>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</si>
  <si>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</si>
  <si>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</si>
  <si>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</si>
  <si>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</si>
  <si>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</si>
  <si>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</si>
  <si>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</si>
  <si>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</si>
  <si>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</si>
  <si>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</si>
  <si>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</si>
  <si>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</si>
  <si>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</si>
  <si>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</si>
  <si>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</si>
  <si>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</si>
  <si>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</si>
  <si>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</si>
  <si>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</si>
  <si>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</si>
  <si>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</si>
  <si>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</si>
  <si>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</si>
  <si>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</si>
  <si>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</si>
  <si>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</si>
  <si>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</si>
  <si>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</si>
  <si>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</si>
  <si>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</si>
  <si>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</si>
  <si>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</si>
  <si>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</si>
  <si>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</si>
  <si>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</si>
  <si>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</si>
  <si>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</si>
  <si>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</si>
  <si>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</si>
  <si>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</si>
  <si>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</si>
  <si>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</si>
  <si>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</si>
  <si>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</si>
  <si>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</si>
  <si>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</si>
  <si>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</si>
  <si>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</si>
  <si>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</si>
  <si>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</si>
  <si>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</si>
  <si>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</si>
  <si>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</si>
  <si>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</si>
  <si>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</si>
  <si>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</si>
  <si>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</si>
  <si>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</si>
  <si>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</si>
  <si>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</si>
  <si>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</si>
  <si>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</si>
  <si>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</si>
  <si>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</si>
  <si>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</si>
  <si>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</si>
  <si>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</si>
  <si>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</si>
  <si>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</si>
  <si>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</si>
  <si>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</si>
  <si>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</si>
  <si>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</si>
  <si>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</si>
  <si>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</si>
  <si>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</si>
  <si>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</si>
  <si>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</si>
  <si>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</si>
  <si>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</si>
  <si>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</si>
  <si>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</si>
  <si>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</si>
  <si>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</si>
  <si>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</si>
  <si>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</si>
  <si>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</si>
  <si>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</si>
  <si>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</si>
  <si>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</si>
  <si>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</si>
  <si>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</si>
  <si>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</si>
  <si>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</si>
  <si>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</si>
  <si>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</si>
  <si>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</si>
  <si>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</si>
  <si>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</si>
  <si>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</si>
  <si>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</si>
  <si>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</si>
  <si>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</si>
  <si>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</si>
  <si>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</si>
  <si>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</si>
  <si>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</si>
  <si>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</si>
  <si>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</si>
  <si>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</si>
  <si>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</si>
  <si>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</si>
  <si>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</si>
  <si>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</si>
  <si>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</si>
  <si>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</si>
  <si>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</si>
  <si>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</si>
  <si>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</si>
  <si>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</si>
  <si>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</si>
  <si>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</si>
  <si>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</si>
  <si>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</si>
  <si>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</si>
  <si>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</si>
  <si>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</si>
  <si>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</si>
  <si>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</si>
  <si>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</si>
  <si>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</si>
  <si>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</si>
  <si>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</si>
  <si>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</si>
  <si>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</si>
  <si>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</si>
  <si>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</si>
  <si>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</si>
  <si>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</si>
  <si>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</si>
  <si>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</si>
  <si>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</si>
  <si>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</si>
  <si>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</si>
  <si>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</si>
  <si>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</si>
  <si>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</si>
  <si>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</si>
  <si>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</si>
  <si>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</si>
  <si>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</si>
  <si>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</si>
  <si>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</si>
  <si>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</si>
  <si>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</si>
  <si>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</si>
  <si>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</si>
  <si>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</si>
  <si>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</si>
  <si>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</si>
  <si>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</si>
  <si>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</si>
  <si>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</si>
  <si>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</si>
  <si>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</si>
  <si>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</si>
  <si>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</si>
  <si>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</si>
  <si>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</si>
  <si>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</si>
  <si>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</si>
  <si>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</si>
  <si>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</si>
  <si>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</si>
  <si>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</si>
  <si>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</si>
  <si>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</si>
  <si>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</si>
  <si>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</si>
  <si>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</si>
  <si>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</si>
  <si>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</si>
  <si>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</si>
  <si>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</si>
  <si>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</si>
  <si>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</si>
  <si>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</si>
  <si>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</si>
  <si>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</si>
  <si>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</si>
  <si>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</si>
  <si>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</si>
  <si>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</si>
  <si>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</si>
  <si>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</si>
  <si>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</si>
  <si>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</si>
  <si>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</si>
  <si>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</si>
  <si>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</si>
  <si>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</si>
  <si>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</si>
  <si>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</si>
  <si>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</si>
  <si>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</si>
  <si>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</si>
  <si>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</si>
  <si>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</si>
  <si>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</si>
  <si>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</si>
  <si>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</si>
  <si>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</si>
  <si>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</si>
  <si>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</si>
  <si>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</si>
  <si>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</si>
  <si>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</si>
  <si>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</si>
  <si>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</si>
  <si>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</si>
  <si>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</si>
  <si>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</si>
  <si>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</si>
  <si>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</si>
  <si>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</si>
  <si>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</si>
  <si>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</si>
  <si>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</si>
  <si>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</si>
  <si>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</si>
  <si>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</si>
  <si>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</si>
  <si>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</si>
  <si>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</si>
  <si>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</si>
  <si>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</si>
  <si>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</si>
  <si>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</si>
  <si>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</si>
  <si>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</si>
  <si>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</si>
  <si>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</si>
  <si>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</si>
  <si>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</si>
  <si>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</si>
  <si>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</si>
  <si>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</si>
  <si>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</si>
  <si>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</si>
  <si>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</si>
  <si>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</si>
  <si>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</si>
  <si>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</si>
  <si>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</si>
  <si>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</si>
  <si>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</si>
  <si>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</si>
  <si>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</si>
  <si>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</si>
  <si>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</si>
  <si>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</si>
  <si>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</si>
  <si>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</si>
  <si>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</si>
  <si>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</si>
  <si>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</si>
  <si>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</si>
  <si>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</si>
  <si>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</si>
  <si>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</si>
  <si>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</si>
  <si>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</si>
  <si>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</si>
  <si>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</si>
  <si>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</si>
  <si>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</si>
  <si>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</si>
  <si>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</si>
  <si>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</si>
  <si>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</si>
  <si>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</si>
  <si>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</si>
  <si>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</si>
  <si>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</si>
  <si>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</si>
  <si>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</si>
  <si>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</si>
  <si>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</si>
  <si>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</si>
  <si>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</si>
  <si>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</si>
  <si>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</si>
  <si>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</si>
  <si>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</si>
  <si>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</si>
  <si>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</si>
  <si>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</si>
  <si>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</si>
  <si>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</si>
  <si>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</si>
  <si>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</si>
  <si>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</si>
  <si>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</si>
  <si>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</si>
  <si>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</si>
  <si>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</si>
  <si>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</si>
  <si>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</si>
  <si>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</si>
  <si>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</si>
  <si>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</si>
  <si>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</si>
  <si>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</si>
  <si>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</si>
  <si>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</si>
  <si>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</si>
  <si>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</si>
  <si>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</si>
  <si>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</si>
  <si>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</si>
  <si>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</si>
  <si>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</si>
  <si>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</si>
  <si>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</si>
  <si>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</si>
  <si>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</si>
  <si>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</si>
  <si>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</si>
  <si>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</si>
  <si>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</si>
  <si>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</si>
  <si>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</si>
  <si>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</si>
  <si>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</si>
  <si>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</si>
  <si>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</si>
  <si>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</si>
  <si>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</si>
  <si>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</si>
  <si>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</si>
  <si>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</si>
  <si>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</si>
  <si>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</si>
  <si>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</si>
  <si>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</si>
  <si>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</si>
  <si>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</si>
  <si>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</si>
  <si>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</si>
  <si>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</si>
  <si>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</si>
  <si>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</si>
  <si>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</si>
  <si>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</si>
  <si>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</si>
  <si>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</si>
  <si>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</si>
  <si>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</si>
  <si>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</si>
  <si>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</si>
  <si>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</si>
  <si>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</si>
  <si>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</si>
  <si>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</si>
  <si>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</si>
  <si>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</si>
  <si>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</si>
  <si>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</si>
  <si>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</si>
  <si>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</si>
  <si>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</si>
  <si>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</si>
  <si>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</si>
  <si>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</si>
  <si>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</si>
  <si>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</si>
  <si>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</si>
  <si>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</si>
  <si>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</si>
  <si>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</si>
  <si>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</si>
  <si>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</si>
  <si>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</si>
  <si>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</si>
  <si>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</si>
  <si>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</si>
  <si>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</si>
  <si>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</si>
  <si>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</si>
  <si>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</si>
  <si>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</si>
  <si>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</si>
  <si>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</si>
  <si>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</si>
  <si>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</si>
  <si>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</si>
  <si>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</si>
  <si>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</si>
  <si>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</si>
  <si>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</si>
  <si>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</si>
  <si>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</si>
  <si>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</si>
  <si>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</si>
  <si>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</si>
  <si>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</si>
  <si>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</si>
  <si>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</si>
  <si>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</si>
  <si>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</si>
  <si>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</si>
  <si>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</si>
  <si>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</si>
  <si>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</si>
  <si>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</si>
  <si>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</si>
  <si>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</si>
  <si>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</si>
  <si>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</si>
  <si>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</si>
  <si>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</si>
  <si>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</si>
  <si>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</si>
  <si>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</si>
  <si>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</si>
  <si>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</si>
  <si>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</si>
  <si>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</si>
  <si>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</si>
  <si>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</si>
  <si>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</si>
  <si>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</si>
  <si>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</si>
  <si>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</si>
  <si>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</si>
  <si>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</si>
  <si>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</si>
  <si>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</si>
  <si>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</si>
  <si>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</si>
  <si>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</si>
  <si>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</si>
  <si>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</si>
  <si>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</si>
  <si>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</si>
  <si>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</si>
  <si>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</si>
  <si>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</si>
  <si>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</si>
  <si>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</si>
  <si>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</si>
  <si>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</si>
  <si>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</si>
  <si>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</si>
  <si>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</si>
  <si>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</si>
  <si>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</si>
  <si>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</si>
  <si>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</si>
  <si>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</si>
  <si>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</si>
  <si>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</si>
  <si>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</si>
  <si>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</si>
  <si>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</si>
  <si>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</si>
  <si>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</si>
  <si>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</si>
  <si>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</si>
  <si>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</si>
  <si>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</si>
  <si>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</si>
  <si>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</si>
  <si>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</si>
  <si>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</si>
  <si>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</si>
  <si>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</si>
  <si>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</si>
  <si>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</si>
  <si>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</si>
  <si>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</si>
  <si>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</si>
  <si>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</si>
  <si>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</si>
  <si>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</si>
  <si>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</si>
  <si>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</si>
  <si>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</si>
  <si>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</si>
  <si>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</si>
  <si>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</si>
  <si>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</si>
  <si>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</si>
  <si>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</si>
  <si>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</si>
  <si>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</si>
  <si>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</si>
  <si>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</si>
  <si>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</si>
  <si>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</si>
  <si>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</si>
  <si>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</si>
  <si>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</si>
  <si>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</si>
  <si>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</si>
  <si>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</si>
  <si>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</si>
  <si>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</si>
  <si>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</si>
  <si>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</si>
  <si>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</si>
  <si>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</si>
  <si>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</si>
  <si>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</si>
  <si>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</si>
  <si>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</si>
  <si>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</si>
  <si>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</si>
  <si>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</si>
  <si>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</si>
  <si>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</si>
  <si>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</si>
  <si>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</si>
  <si>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</si>
  <si>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</si>
  <si>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</si>
  <si>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</si>
  <si>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</si>
  <si>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</si>
  <si>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</si>
  <si>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</si>
  <si>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</si>
  <si>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</si>
  <si>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</si>
  <si>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</si>
  <si>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</si>
  <si>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</si>
  <si>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</si>
  <si>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</si>
  <si>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</si>
  <si>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</si>
  <si>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</si>
  <si>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</si>
  <si>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</si>
  <si>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</si>
  <si>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</si>
  <si>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</si>
  <si>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</si>
  <si>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</si>
  <si>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</si>
  <si>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</si>
  <si>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</si>
  <si>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</si>
  <si>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</si>
  <si>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</si>
  <si>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</si>
  <si>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</si>
  <si>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</si>
  <si>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</si>
  <si>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</si>
  <si>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</si>
  <si>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</si>
  <si>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</si>
  <si>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</si>
  <si>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</si>
  <si>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</si>
  <si>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</si>
  <si>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</si>
  <si>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</si>
  <si>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</si>
  <si>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</si>
  <si>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</si>
  <si>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</si>
  <si>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</si>
  <si>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</si>
  <si>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</si>
  <si>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</si>
  <si>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</si>
  <si>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</si>
  <si>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</si>
  <si>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</si>
  <si>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</si>
  <si>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</si>
  <si>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</si>
  <si>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</si>
  <si>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</si>
  <si>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</si>
  <si>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</si>
  <si>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</si>
  <si>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</si>
  <si>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</si>
  <si>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</si>
  <si>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</si>
  <si>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</si>
  <si>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</si>
  <si>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</si>
  <si>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</si>
  <si>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</si>
  <si>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</si>
  <si>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</si>
  <si>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</si>
  <si>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</si>
  <si>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</si>
  <si>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</si>
  <si>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</si>
  <si>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</si>
  <si>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</si>
  <si>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</si>
  <si>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</si>
  <si>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</si>
  <si>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</si>
  <si>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</si>
  <si>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</si>
  <si>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</si>
  <si>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</si>
  <si>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</si>
  <si>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</si>
  <si>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</si>
  <si>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</si>
  <si>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</si>
  <si>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</si>
  <si>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</si>
  <si>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</si>
  <si>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</si>
  <si>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</si>
  <si>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</si>
  <si>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</si>
  <si>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</si>
  <si>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</si>
  <si>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</si>
  <si>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</si>
  <si>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</si>
  <si>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</si>
  <si>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</si>
  <si>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</si>
  <si>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</si>
  <si>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</si>
  <si>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</si>
  <si>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</si>
  <si>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</si>
  <si>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</si>
  <si>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</si>
  <si>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</si>
  <si>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</si>
  <si>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</si>
  <si>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</si>
  <si>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</si>
  <si>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</si>
  <si>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</si>
  <si>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</si>
  <si>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</si>
  <si>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</si>
  <si>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</si>
  <si>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</si>
  <si>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</si>
  <si>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</si>
  <si>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</si>
  <si>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</si>
  <si>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</si>
  <si>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</si>
  <si>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</si>
  <si>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</si>
  <si>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</si>
  <si>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</si>
  <si>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</si>
  <si>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</si>
  <si>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</si>
  <si>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</si>
  <si>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</si>
  <si>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</si>
  <si>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</si>
  <si>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</si>
  <si>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</si>
  <si>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</si>
  <si>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</si>
  <si>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</si>
  <si>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</si>
  <si>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</si>
  <si>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</si>
  <si>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</si>
  <si>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</si>
  <si>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</si>
  <si>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</si>
  <si>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</si>
  <si>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</si>
  <si>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</si>
  <si>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</si>
  <si>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</si>
  <si>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</si>
  <si>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</si>
  <si>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</si>
  <si>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</si>
  <si>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</si>
  <si>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</si>
  <si>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</si>
  <si>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</si>
  <si>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</si>
  <si>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</si>
  <si>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</si>
  <si>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</si>
  <si>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</si>
  <si>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</si>
  <si>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</si>
  <si>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</si>
  <si>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</si>
  <si>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</si>
  <si>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</si>
  <si>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</si>
  <si>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</si>
  <si>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</si>
  <si>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</si>
  <si>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</si>
  <si>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</si>
  <si>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</si>
  <si>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</si>
  <si>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</si>
  <si>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</si>
  <si>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</si>
  <si>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</si>
  <si>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</si>
  <si>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</si>
  <si>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</si>
  <si>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</si>
  <si>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</si>
  <si>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</si>
  <si>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</si>
  <si>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</si>
  <si>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</si>
  <si>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</si>
  <si>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</si>
  <si>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</si>
  <si>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</si>
  <si>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</si>
  <si>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</si>
  <si>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</si>
  <si>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</si>
  <si>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</si>
  <si>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</si>
  <si>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</si>
  <si>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</si>
  <si>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</si>
  <si>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</si>
  <si>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</si>
  <si>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</si>
  <si>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</si>
  <si>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</si>
  <si>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</si>
  <si>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</si>
  <si>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</si>
  <si>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</si>
  <si>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</si>
  <si>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</si>
  <si>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</si>
  <si>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</si>
  <si>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</si>
  <si>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</si>
  <si>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</si>
  <si>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</si>
  <si>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</si>
  <si>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</si>
  <si>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</si>
  <si>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</si>
  <si>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</si>
  <si>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</si>
  <si>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</si>
  <si>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</si>
  <si>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</si>
  <si>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</si>
  <si>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</si>
  <si>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</si>
  <si>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</si>
  <si>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</si>
  <si>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</si>
  <si>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</si>
  <si>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</si>
  <si>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</si>
  <si>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</si>
  <si>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</si>
  <si>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</si>
  <si>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</si>
  <si>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</si>
  <si>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</si>
  <si>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</si>
  <si>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</si>
  <si>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</si>
  <si>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</si>
  <si>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</si>
  <si>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</si>
  <si>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</si>
  <si>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</si>
  <si>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</si>
  <si>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</si>
  <si>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</si>
  <si>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</si>
  <si>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</si>
  <si>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</si>
  <si>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</si>
  <si>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</si>
  <si>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</si>
  <si>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</si>
  <si>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</si>
  <si>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</si>
  <si>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</si>
  <si>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</si>
  <si>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</si>
  <si>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</si>
  <si>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</si>
  <si>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</si>
  <si>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</si>
  <si>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</si>
  <si>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</si>
  <si>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</si>
  <si>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</si>
  <si>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</si>
  <si>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</si>
  <si>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</si>
  <si>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</si>
  <si>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</si>
  <si>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</si>
  <si>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</si>
  <si>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</si>
  <si>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</si>
  <si>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</si>
  <si>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</si>
  <si>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</si>
  <si>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</si>
  <si>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</si>
  <si>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</si>
  <si>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</si>
  <si>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</si>
  <si>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</si>
  <si>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</si>
  <si>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</si>
  <si>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</si>
  <si>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</si>
  <si>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</si>
  <si>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</si>
  <si>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</si>
  <si>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</si>
  <si>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</si>
  <si>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</si>
  <si>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</si>
  <si>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</si>
  <si>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</si>
  <si>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</si>
  <si>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</si>
  <si>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</si>
  <si>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</si>
  <si>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</si>
  <si>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</si>
  <si>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</si>
  <si>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</si>
  <si>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</si>
  <si>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</si>
  <si>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</si>
  <si>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</si>
  <si>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</si>
  <si>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</si>
  <si>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</si>
  <si>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</si>
  <si>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</si>
  <si>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</si>
  <si>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</si>
  <si>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</si>
  <si>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</si>
  <si>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</si>
  <si>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</si>
  <si>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</si>
  <si>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</si>
  <si>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</si>
  <si>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</si>
  <si>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</si>
  <si>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</si>
  <si>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</si>
  <si>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</si>
  <si>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</si>
  <si>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</si>
  <si>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</si>
  <si>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</si>
  <si>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</si>
  <si>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</si>
  <si>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</si>
  <si>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</si>
  <si>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</si>
  <si>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</si>
  <si>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</si>
  <si>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</si>
  <si>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</si>
  <si>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</si>
  <si>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</si>
  <si>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</si>
  <si>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</si>
  <si>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</si>
  <si>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</si>
  <si>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</si>
  <si>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</si>
  <si>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</si>
  <si>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</si>
  <si>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</si>
  <si>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</si>
  <si>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</si>
  <si>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</si>
  <si>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</si>
  <si>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</si>
  <si>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</si>
  <si>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</si>
  <si>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</si>
  <si>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</si>
  <si>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</si>
  <si>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</si>
  <si>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</si>
  <si>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</si>
  <si>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</si>
  <si>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</si>
  <si>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</si>
  <si>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</si>
  <si>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</si>
  <si>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</si>
  <si>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</si>
  <si>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</si>
  <si>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</si>
  <si>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</si>
  <si>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</si>
  <si>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</si>
  <si>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</si>
  <si>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</si>
  <si>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</si>
  <si>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</si>
  <si>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</si>
  <si>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</si>
  <si>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</si>
  <si>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</si>
  <si>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</si>
  <si>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</si>
  <si>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</si>
  <si>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</si>
  <si>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</si>
  <si>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</si>
  <si>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</si>
  <si>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</si>
  <si>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</si>
  <si>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</si>
  <si>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</si>
  <si>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</si>
  <si>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</si>
  <si>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</si>
  <si>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</si>
  <si>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</si>
  <si>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</si>
  <si>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</si>
  <si>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</si>
  <si>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</si>
  <si>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</si>
  <si>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</si>
  <si>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</si>
  <si>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</si>
  <si>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</si>
  <si>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</si>
  <si>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</si>
  <si>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</si>
  <si>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</si>
  <si>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</si>
  <si>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</si>
  <si>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</si>
  <si>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</si>
  <si>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</si>
  <si>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</si>
  <si>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</si>
  <si>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</si>
  <si>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</si>
  <si>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</si>
  <si>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</si>
  <si>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</si>
  <si>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</si>
  <si>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</si>
  <si>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</si>
  <si>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</si>
  <si>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</si>
  <si>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</si>
  <si>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</si>
  <si>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</si>
  <si>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</si>
  <si>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</si>
  <si>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</si>
  <si>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</si>
  <si>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</si>
  <si>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</si>
  <si>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</si>
  <si>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</si>
  <si>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</si>
  <si>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</si>
  <si>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</si>
  <si>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</si>
  <si>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</si>
  <si>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</si>
  <si>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</si>
  <si>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</si>
  <si>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</si>
  <si>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</si>
  <si>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</si>
  <si>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</si>
  <si>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</si>
  <si>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</si>
  <si>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</si>
  <si>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</si>
  <si>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</si>
  <si>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</si>
  <si>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</si>
  <si>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</si>
  <si>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</si>
  <si>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</si>
  <si>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</si>
  <si>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</si>
  <si>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</si>
  <si>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</si>
  <si>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</si>
  <si>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</si>
  <si>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</si>
  <si>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</si>
  <si>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</si>
  <si>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</si>
  <si>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</si>
  <si>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</si>
  <si>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</si>
  <si>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</si>
  <si>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</si>
  <si>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</si>
  <si>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</si>
  <si>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</si>
  <si>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</si>
  <si>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</si>
  <si>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</si>
  <si>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</si>
  <si>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</si>
  <si>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</si>
  <si>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</si>
  <si>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</si>
  <si>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</si>
  <si>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</si>
  <si>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</si>
  <si>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</si>
  <si>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</si>
  <si>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</si>
  <si>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</si>
  <si>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</si>
  <si>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</si>
  <si>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</si>
  <si>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</si>
  <si>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</si>
  <si>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</si>
  <si>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</si>
  <si>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</si>
  <si>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</si>
  <si>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</si>
  <si>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</si>
  <si>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</si>
  <si>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</si>
  <si>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</si>
  <si>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</si>
  <si>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</si>
  <si>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</si>
  <si>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</si>
  <si>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</si>
  <si>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</si>
  <si>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</si>
  <si>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</si>
  <si>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</si>
  <si>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</si>
  <si>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</si>
  <si>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</si>
  <si>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</si>
  <si>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</si>
  <si>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</si>
  <si>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</si>
  <si>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</si>
  <si>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</si>
  <si>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</si>
  <si>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</si>
  <si>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</si>
  <si>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</si>
  <si>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</si>
  <si>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</si>
  <si>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</si>
  <si>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</si>
  <si>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</si>
  <si>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</si>
  <si>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</si>
  <si>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</si>
  <si>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</si>
  <si>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</si>
  <si>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</si>
  <si>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</si>
  <si>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</si>
  <si>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</si>
  <si>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</si>
  <si>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</si>
  <si>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</si>
  <si>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</si>
  <si>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</si>
  <si>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</si>
  <si>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</si>
  <si>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</si>
  <si>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</si>
  <si>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</si>
  <si>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</si>
  <si>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</si>
  <si>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</si>
  <si>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</si>
  <si>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</si>
  <si>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</si>
  <si>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</si>
  <si>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</si>
  <si>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</si>
  <si>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</si>
  <si>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</si>
  <si>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</si>
  <si>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</si>
  <si>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</si>
  <si>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</si>
  <si>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</si>
  <si>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</si>
  <si>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</si>
  <si>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</si>
  <si>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</si>
  <si>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</si>
  <si>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</si>
  <si>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</si>
  <si>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</si>
  <si>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</si>
  <si>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</si>
  <si>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</si>
  <si>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</si>
  <si>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</si>
  <si>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</si>
  <si>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</si>
  <si>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</si>
  <si>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</si>
  <si>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</si>
  <si>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</si>
  <si>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</si>
  <si>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</si>
  <si>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</si>
  <si>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</si>
  <si>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</si>
  <si>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</si>
  <si>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</si>
  <si>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</si>
  <si>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</si>
  <si>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</si>
  <si>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</si>
  <si>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</si>
  <si>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</si>
  <si>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</si>
  <si>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</si>
  <si>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</si>
  <si>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</si>
  <si>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</si>
  <si>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</si>
  <si>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</si>
  <si>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</si>
  <si>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</si>
  <si>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</si>
  <si>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</si>
  <si>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</si>
  <si>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</si>
  <si>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</si>
  <si>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</si>
  <si>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</si>
  <si>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</si>
  <si>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</si>
  <si>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</si>
  <si>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</si>
  <si>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</si>
  <si>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</si>
  <si>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</si>
  <si>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</si>
  <si>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</si>
  <si>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</si>
  <si>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</si>
  <si>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</si>
  <si>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</si>
  <si>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</si>
  <si>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</si>
  <si>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</si>
  <si>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</si>
  <si>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</si>
  <si>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</si>
  <si>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</si>
  <si>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</si>
  <si>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</si>
  <si>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</si>
  <si>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</si>
  <si>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</si>
  <si>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</si>
  <si>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</si>
  <si>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</si>
  <si>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</si>
  <si>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</si>
  <si>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</si>
  <si>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</si>
  <si>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</si>
  <si>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</si>
  <si>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</si>
  <si>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</si>
  <si>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</si>
  <si>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</si>
  <si>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</si>
  <si>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</si>
  <si>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</si>
  <si>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</si>
  <si>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</si>
  <si>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</si>
  <si>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</si>
  <si>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</si>
  <si>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</si>
  <si>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</si>
  <si>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</si>
  <si>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</si>
  <si>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</si>
  <si>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</si>
  <si>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</si>
  <si>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</si>
  <si>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</si>
  <si>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</si>
  <si>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</si>
  <si>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</si>
  <si>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</si>
  <si>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</si>
  <si>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</si>
  <si>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</si>
  <si>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</si>
  <si>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</si>
  <si>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</si>
  <si>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</si>
  <si>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</si>
  <si>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</si>
  <si>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</si>
  <si>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</si>
  <si>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</si>
  <si>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</si>
  <si>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</si>
  <si>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</si>
  <si>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</si>
  <si>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</si>
  <si>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</si>
  <si>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</si>
  <si>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</si>
  <si>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</si>
  <si>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</si>
  <si>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</si>
  <si>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</si>
  <si>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</si>
  <si>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</si>
  <si>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</si>
  <si>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</si>
  <si>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</si>
  <si>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</si>
  <si>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</si>
  <si>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</si>
  <si>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</si>
  <si>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</si>
  <si>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</si>
  <si>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</si>
  <si>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</si>
  <si>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</si>
  <si>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</si>
  <si>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</si>
  <si>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</si>
  <si>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</si>
  <si>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</si>
  <si>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</si>
  <si>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</si>
  <si>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</si>
  <si>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</si>
  <si>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</si>
  <si>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</si>
  <si>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</si>
  <si>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</si>
  <si>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</si>
  <si>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</si>
  <si>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</si>
  <si>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</si>
  <si>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</si>
  <si>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</si>
  <si>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</si>
  <si>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</si>
  <si>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</si>
  <si>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</si>
  <si>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</si>
  <si>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</si>
  <si>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</si>
  <si>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</si>
  <si>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</si>
  <si>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</si>
  <si>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</si>
  <si>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</si>
  <si>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</si>
  <si>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</si>
  <si>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</si>
  <si>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</si>
  <si>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</si>
  <si>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</si>
  <si>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</si>
  <si>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</si>
  <si>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</si>
  <si>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</si>
  <si>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</si>
  <si>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</si>
  <si>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</si>
  <si>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</si>
  <si>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</si>
  <si>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</si>
  <si>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</si>
  <si>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</si>
  <si>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</si>
  <si>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</si>
  <si>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</si>
  <si>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</si>
  <si>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</si>
  <si>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</si>
  <si>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</si>
  <si>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</si>
  <si>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</si>
  <si>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</si>
  <si>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</si>
  <si>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</si>
  <si>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</si>
  <si>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</si>
  <si>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</si>
  <si>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</si>
  <si>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</si>
  <si>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</si>
  <si>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</si>
  <si>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</si>
  <si>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</si>
  <si>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</si>
  <si>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</si>
  <si>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</si>
  <si>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</si>
  <si>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</si>
  <si>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</si>
  <si>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</si>
  <si>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</si>
  <si>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</si>
  <si>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</si>
  <si>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</si>
  <si>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</si>
  <si>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</si>
  <si>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</si>
  <si>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</si>
  <si>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</si>
  <si>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</si>
  <si>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</si>
  <si>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</si>
  <si>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</si>
  <si>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</si>
  <si>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</si>
  <si>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</si>
  <si>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</si>
  <si>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</si>
  <si>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</si>
  <si>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</si>
  <si>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</si>
  <si>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</si>
  <si>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</si>
  <si>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</si>
  <si>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</si>
  <si>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</si>
  <si>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</si>
  <si>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</si>
  <si>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</si>
  <si>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</si>
  <si>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</si>
  <si>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</si>
  <si>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</si>
  <si>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</si>
  <si>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</si>
  <si>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</si>
  <si>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</si>
  <si>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</si>
  <si>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</si>
  <si>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</si>
  <si>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</si>
  <si>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</si>
  <si>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</si>
  <si>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</si>
  <si>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</si>
  <si>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</si>
  <si>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</si>
  <si>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</si>
  <si>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</si>
  <si>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</si>
  <si>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</si>
  <si>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</si>
  <si>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</si>
  <si>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</si>
  <si>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</si>
  <si>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</si>
  <si>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</si>
  <si>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</si>
  <si>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</si>
  <si>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</si>
  <si>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</si>
  <si>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</si>
  <si>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</si>
  <si>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</si>
  <si>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</si>
  <si>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</si>
  <si>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</si>
  <si>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</si>
  <si>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</si>
  <si>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</si>
  <si>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</si>
  <si>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</si>
  <si>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</si>
  <si>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</si>
  <si>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</si>
  <si>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</si>
  <si>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</si>
  <si>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</si>
  <si>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</si>
  <si>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</si>
  <si>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</si>
  <si>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</si>
  <si>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</si>
  <si>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</si>
  <si>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</si>
  <si>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</si>
  <si>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</si>
  <si>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</si>
  <si>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</si>
  <si>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</si>
  <si>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</si>
  <si>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</si>
  <si>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</si>
  <si>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</si>
  <si>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</si>
  <si>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</si>
  <si>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</si>
  <si>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</si>
  <si>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</si>
  <si>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</si>
  <si>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</si>
  <si>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</si>
  <si>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</si>
  <si>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</si>
  <si>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</si>
  <si>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</si>
  <si>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</si>
  <si>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</si>
  <si>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</si>
  <si>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</si>
  <si>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</si>
  <si>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</si>
  <si>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</si>
  <si>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</si>
  <si>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</si>
  <si>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</si>
  <si>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</si>
  <si>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</si>
  <si>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</si>
  <si>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</si>
  <si>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</si>
  <si>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</si>
  <si>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</si>
  <si>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</si>
  <si>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</si>
  <si>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</si>
  <si>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</si>
  <si>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</si>
  <si>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</si>
  <si>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</si>
  <si>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</si>
  <si>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</si>
  <si>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</si>
  <si>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</si>
  <si>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</si>
  <si>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</si>
  <si>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</si>
  <si>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</si>
  <si>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</si>
  <si>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</si>
  <si>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</si>
  <si>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</si>
  <si>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</si>
  <si>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</si>
  <si>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</si>
  <si>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</si>
  <si>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</si>
  <si>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</si>
  <si>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</si>
  <si>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</si>
  <si>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</si>
  <si>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</si>
  <si>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</si>
  <si>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</si>
  <si>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</si>
  <si>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</si>
  <si>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</si>
  <si>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</si>
  <si>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</si>
  <si>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</si>
  <si>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</si>
  <si>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</si>
  <si>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</si>
  <si>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</si>
  <si>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</si>
  <si>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</si>
  <si>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</si>
  <si>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</si>
  <si>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</si>
  <si>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</si>
  <si>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</si>
  <si>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</si>
  <si>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</si>
  <si>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</si>
  <si>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</si>
  <si>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</si>
  <si>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</si>
  <si>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</si>
  <si>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</si>
  <si>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</si>
  <si>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</si>
  <si>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</si>
  <si>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</si>
  <si>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</si>
  <si>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</si>
  <si>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</si>
  <si>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</si>
  <si>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</si>
  <si>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</si>
  <si>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</si>
  <si>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</si>
  <si>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</si>
  <si>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</si>
  <si>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</si>
  <si>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</si>
  <si>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</si>
  <si>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</si>
  <si>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</si>
  <si>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</si>
  <si>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</si>
  <si>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</si>
  <si>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</si>
  <si>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</si>
  <si>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</si>
  <si>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</si>
  <si>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</si>
  <si>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</si>
  <si>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</si>
  <si>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</si>
  <si>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</si>
  <si>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</si>
  <si>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</si>
  <si>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</si>
  <si>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</si>
  <si>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</si>
  <si>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</si>
  <si>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</si>
  <si>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</si>
  <si>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</si>
  <si>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</si>
  <si>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</si>
  <si>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</si>
  <si>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</si>
  <si>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</si>
  <si>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</si>
  <si>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</si>
  <si>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</si>
  <si>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</si>
  <si>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</si>
  <si>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</si>
  <si>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</si>
  <si>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</si>
  <si>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</si>
  <si>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</si>
  <si>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</si>
  <si>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</si>
  <si>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</si>
  <si>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</si>
  <si>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</si>
  <si>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</si>
  <si>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</si>
  <si>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</si>
  <si>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</si>
  <si>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</si>
  <si>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</si>
  <si>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</si>
  <si>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</si>
  <si>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</si>
  <si>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</si>
  <si>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</si>
  <si>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</si>
  <si>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</si>
  <si>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</si>
  <si>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</si>
  <si>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</si>
  <si>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</si>
  <si>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</si>
  <si>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</si>
  <si>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</si>
  <si>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</si>
  <si>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</si>
  <si>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</si>
  <si>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</si>
  <si>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</si>
  <si>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</si>
  <si>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</si>
  <si>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</si>
  <si>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</si>
  <si>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</si>
  <si>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</si>
  <si>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</si>
  <si>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</si>
  <si>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</si>
  <si>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</si>
  <si>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</si>
  <si>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</si>
  <si>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</si>
  <si>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</si>
  <si>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</si>
  <si>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</si>
  <si>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</si>
  <si>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</si>
  <si>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</si>
  <si>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</si>
  <si>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</si>
  <si>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</si>
  <si>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</si>
  <si>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</si>
  <si>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</si>
  <si>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</si>
  <si>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</si>
  <si>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</si>
  <si>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</si>
  <si>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</si>
  <si>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</si>
  <si>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</si>
  <si>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</si>
  <si>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</si>
  <si>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</si>
  <si>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</si>
  <si>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</si>
  <si>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</si>
  <si>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</si>
  <si>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</si>
  <si>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</si>
  <si>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</si>
  <si>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</si>
  <si>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</si>
  <si>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</si>
  <si>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</si>
  <si>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</si>
  <si>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</si>
  <si>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</si>
  <si>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</si>
  <si>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</si>
  <si>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</si>
  <si>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</si>
  <si>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</si>
  <si>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</si>
  <si>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</si>
  <si>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</si>
  <si>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</si>
  <si>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</si>
  <si>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</si>
  <si>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</si>
  <si>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</si>
  <si>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</si>
  <si>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</si>
  <si>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</si>
  <si>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</si>
  <si>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</si>
  <si>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</si>
  <si>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</si>
  <si>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</si>
  <si>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</si>
  <si>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</si>
  <si>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</si>
  <si>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</si>
  <si>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</si>
  <si>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</si>
  <si>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</si>
  <si>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</si>
  <si>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</si>
  <si>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</si>
  <si>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</si>
  <si>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</si>
  <si>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</si>
  <si>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</si>
  <si>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</si>
  <si>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</si>
  <si>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</si>
  <si>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</si>
  <si>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</si>
  <si>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</si>
  <si>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</si>
  <si>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</si>
  <si>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</si>
  <si>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</si>
  <si>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</si>
  <si>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</si>
  <si>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</si>
  <si>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</si>
  <si>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</si>
  <si>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</si>
  <si>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</si>
  <si>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</si>
  <si>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</si>
  <si>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</si>
  <si>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</si>
  <si>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</si>
  <si>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</si>
  <si>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</si>
  <si>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</si>
  <si>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</si>
  <si>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</si>
  <si>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</si>
  <si>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</si>
  <si>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</si>
  <si>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</si>
  <si>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</si>
  <si>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</si>
  <si>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</si>
  <si>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</si>
  <si>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</si>
  <si>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</si>
  <si>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</si>
  <si>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</si>
  <si>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</si>
  <si>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</si>
  <si>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</si>
  <si>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</si>
  <si>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</si>
  <si>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</si>
  <si>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</si>
  <si>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</si>
  <si>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</si>
  <si>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</si>
  <si>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</si>
  <si>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</si>
  <si>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</si>
  <si>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</si>
  <si>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</si>
  <si>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</si>
  <si>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</si>
  <si>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</si>
  <si>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</si>
  <si>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</si>
  <si>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</si>
  <si>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</si>
  <si>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</si>
  <si>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</si>
  <si>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</si>
  <si>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</si>
  <si>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</si>
  <si>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</si>
  <si>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</si>
  <si>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</si>
  <si>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</si>
  <si>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</si>
  <si>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</si>
  <si>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</si>
  <si>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</si>
  <si>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</si>
  <si>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</si>
  <si>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</si>
  <si>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</si>
  <si>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</si>
  <si>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</si>
  <si>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</si>
  <si>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</si>
  <si>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</si>
  <si>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</si>
  <si>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</si>
  <si>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</si>
  <si>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</si>
  <si>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</si>
  <si>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</si>
  <si>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</si>
  <si>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</si>
  <si>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</si>
  <si>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</si>
  <si>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</si>
  <si>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</si>
  <si>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</si>
  <si>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</si>
  <si>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</si>
  <si>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</si>
  <si>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</si>
  <si>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</si>
  <si>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</si>
  <si>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</si>
  <si>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</si>
  <si>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</si>
  <si>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</si>
  <si>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</si>
  <si>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</si>
  <si>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</si>
  <si>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</si>
  <si>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</si>
  <si>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</si>
  <si>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</si>
  <si>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</si>
  <si>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</si>
  <si>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</si>
  <si>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</si>
  <si>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</si>
  <si>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</si>
  <si>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</si>
  <si>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</si>
  <si>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</si>
  <si>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</si>
  <si>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</si>
  <si>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</si>
  <si>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</si>
  <si>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</si>
  <si>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</si>
  <si>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</si>
  <si>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</si>
  <si>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</si>
  <si>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</si>
  <si>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</si>
  <si>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</si>
  <si>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</si>
  <si>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</si>
  <si>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</si>
  <si>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</si>
  <si>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</si>
  <si>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</si>
  <si>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</si>
  <si>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</si>
  <si>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</si>
  <si>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</si>
  <si>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</si>
  <si>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</si>
  <si>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</si>
  <si>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</si>
  <si>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</si>
  <si>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</si>
  <si>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</si>
  <si>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</si>
  <si>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</si>
  <si>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</si>
  <si>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</si>
  <si>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</si>
  <si>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</si>
  <si>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</si>
  <si>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</si>
  <si>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</si>
  <si>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</si>
  <si>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</si>
  <si>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</si>
  <si>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</si>
  <si>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</si>
  <si>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</si>
  <si>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</si>
  <si>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</si>
  <si>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</si>
  <si>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</si>
  <si>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</si>
  <si>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</si>
  <si>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</si>
  <si>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</si>
  <si>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</si>
  <si>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</si>
  <si>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</si>
  <si>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</si>
  <si>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</si>
  <si>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</si>
  <si>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</si>
  <si>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</si>
  <si>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</si>
  <si>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</si>
  <si>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</si>
  <si>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</si>
  <si>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</si>
  <si>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</si>
  <si>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</si>
  <si>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</si>
  <si>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</si>
  <si>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</si>
  <si>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</si>
  <si>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</si>
  <si>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</si>
  <si>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</si>
  <si>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</si>
  <si>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</si>
  <si>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</si>
  <si>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</si>
  <si>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</si>
  <si>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</si>
  <si>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</si>
  <si>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</si>
  <si>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</si>
  <si>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</si>
  <si>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</si>
  <si>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</si>
  <si>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</si>
  <si>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</si>
  <si>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</si>
  <si>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</si>
  <si>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</si>
  <si>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</si>
  <si>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</si>
  <si>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</si>
  <si>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</si>
  <si>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</si>
  <si>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</si>
  <si>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</si>
  <si>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</si>
  <si>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</si>
  <si>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</si>
  <si>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</si>
  <si>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</si>
  <si>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</si>
  <si>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</si>
  <si>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</si>
  <si>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</si>
  <si>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</si>
  <si>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</si>
  <si>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</si>
  <si>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</si>
  <si>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</si>
  <si>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</si>
  <si>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</si>
  <si>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</si>
  <si>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</si>
  <si>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</si>
  <si>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</si>
  <si>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</si>
  <si>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</si>
  <si>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</si>
  <si>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</si>
  <si>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</si>
  <si>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</si>
  <si>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</si>
  <si>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</si>
  <si>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</si>
  <si>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</si>
  <si>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</si>
  <si>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</si>
  <si>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</si>
  <si>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</si>
  <si>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</si>
  <si>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</si>
  <si>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</si>
  <si>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</si>
  <si>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</si>
  <si>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</si>
  <si>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</si>
  <si>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</si>
  <si>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</si>
  <si>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</si>
  <si>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</si>
  <si>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</si>
  <si>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</si>
  <si>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</si>
  <si>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</si>
  <si>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</si>
  <si>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</si>
  <si>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</si>
  <si>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</si>
  <si>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</si>
  <si>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</si>
  <si>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</si>
  <si>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</si>
  <si>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</si>
  <si>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</si>
  <si>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</si>
  <si>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</si>
  <si>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</si>
  <si>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</si>
  <si>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</si>
  <si>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</si>
  <si>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</si>
  <si>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</si>
  <si>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</si>
  <si>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</si>
  <si>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</si>
  <si>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</si>
  <si>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</si>
  <si>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</si>
  <si>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</si>
  <si>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</si>
  <si>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</si>
  <si>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</si>
  <si>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</si>
  <si>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</si>
  <si>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</si>
  <si>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</si>
  <si>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</si>
  <si>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</si>
  <si>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</si>
  <si>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</si>
  <si>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</si>
  <si>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</si>
  <si>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</si>
  <si>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</si>
  <si>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</si>
  <si>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</si>
  <si>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</si>
  <si>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</si>
  <si>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</si>
  <si>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</si>
  <si>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</si>
  <si>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</si>
  <si>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</si>
  <si>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</si>
  <si>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</si>
  <si>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</si>
  <si>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</si>
  <si>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</si>
  <si>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</si>
  <si>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</si>
  <si>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</si>
  <si>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</si>
  <si>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</si>
  <si>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</si>
  <si>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</si>
  <si>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</si>
  <si>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</si>
  <si>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</si>
  <si>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</si>
  <si>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</si>
  <si>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</si>
  <si>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</si>
  <si>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</si>
  <si>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</si>
  <si>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</si>
  <si>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</si>
  <si>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</si>
  <si>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</si>
  <si>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</si>
  <si>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</si>
  <si>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</si>
  <si>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</si>
  <si>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</si>
  <si>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</si>
  <si>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</si>
  <si>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</si>
  <si>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</si>
  <si>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</si>
  <si>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</si>
  <si>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</si>
  <si>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</si>
  <si>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</si>
  <si>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</si>
  <si>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</si>
  <si>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</si>
  <si>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</si>
  <si>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</si>
  <si>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</si>
  <si>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</si>
  <si>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</si>
  <si>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</si>
  <si>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</si>
  <si>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</si>
  <si>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</si>
  <si>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</si>
  <si>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</si>
  <si>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</si>
  <si>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</si>
  <si>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</si>
  <si>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</si>
  <si>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</si>
  <si>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</si>
  <si>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</si>
  <si>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</si>
  <si>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</si>
  <si>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</si>
  <si>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</si>
  <si>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</si>
  <si>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</si>
  <si>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</si>
  <si>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</si>
  <si>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</si>
  <si>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</si>
  <si>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</si>
  <si>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</si>
  <si>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</si>
  <si>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</si>
  <si>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</si>
  <si>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</si>
  <si>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</si>
  <si>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</si>
  <si>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</si>
  <si>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</si>
  <si>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</si>
  <si>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</si>
  <si>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</si>
  <si>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</si>
  <si>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</si>
  <si>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</si>
  <si>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</si>
  <si>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</si>
  <si>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</si>
  <si>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</si>
  <si>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</si>
  <si>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</si>
  <si>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</si>
  <si>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</si>
  <si>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</si>
  <si>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</si>
  <si>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</si>
  <si>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</si>
  <si>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</si>
  <si>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</si>
  <si>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</si>
  <si>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</si>
  <si>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</si>
  <si>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</si>
  <si>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</si>
  <si>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</si>
  <si>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</si>
  <si>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</si>
  <si>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</si>
  <si>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</si>
  <si>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</si>
  <si>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</si>
  <si>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</si>
  <si>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</si>
  <si>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</si>
  <si>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</si>
  <si>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</si>
  <si>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</si>
  <si>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</si>
  <si>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</si>
  <si>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</si>
  <si>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</si>
  <si>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</si>
  <si>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</si>
  <si>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</si>
  <si>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</si>
  <si>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</si>
  <si>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</si>
  <si>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</si>
  <si>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</si>
  <si>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</si>
  <si>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</si>
  <si>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</si>
  <si>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</si>
  <si>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</si>
  <si>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</si>
  <si>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</si>
  <si>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</si>
  <si>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</si>
  <si>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</si>
  <si>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</si>
  <si>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</si>
  <si>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</si>
  <si>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</si>
  <si>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</si>
  <si>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</si>
  <si>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</si>
  <si>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</si>
  <si>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</si>
  <si>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</si>
  <si>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</si>
  <si>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</si>
  <si>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</si>
  <si>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</si>
  <si>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</si>
  <si>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</si>
  <si>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</si>
  <si>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</si>
  <si>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</si>
  <si>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</si>
  <si>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</si>
  <si>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</si>
  <si>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</si>
  <si>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</si>
  <si>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</si>
  <si>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</si>
  <si>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</si>
  <si>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</si>
  <si>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</si>
  <si>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</si>
  <si>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</si>
  <si>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</si>
  <si>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</si>
  <si>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</si>
  <si>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</si>
  <si>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</si>
  <si>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</si>
  <si>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</si>
  <si>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</si>
  <si>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</si>
  <si>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</si>
  <si>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</si>
  <si>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</si>
  <si>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</si>
  <si>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</si>
  <si>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</si>
  <si>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</si>
  <si>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</si>
  <si>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</si>
  <si>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</si>
  <si>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</si>
  <si>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</si>
  <si>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</si>
  <si>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</si>
  <si>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</si>
  <si>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</si>
  <si>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</si>
  <si>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</si>
  <si>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</si>
  <si>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</si>
  <si>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</si>
  <si>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</si>
  <si>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</si>
  <si>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</si>
  <si>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</si>
  <si>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</si>
  <si>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</si>
  <si>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</si>
  <si>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</si>
  <si>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</si>
  <si>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</si>
  <si>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</si>
  <si>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</si>
  <si>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</si>
  <si>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</si>
  <si>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</si>
  <si>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</si>
  <si>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</si>
  <si>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</si>
  <si>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</si>
  <si>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</si>
  <si>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</si>
  <si>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</si>
  <si>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</si>
  <si>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</si>
  <si>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</si>
  <si>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</si>
  <si>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</si>
  <si>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</si>
  <si>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</si>
  <si>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</si>
  <si>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</si>
  <si>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</si>
  <si>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</si>
  <si>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</si>
  <si>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</si>
  <si>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</si>
  <si>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</si>
  <si>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</si>
  <si>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</si>
  <si>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</si>
  <si>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</si>
  <si>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</si>
  <si>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</si>
  <si>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</si>
  <si>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</si>
  <si>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</si>
  <si>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</si>
  <si>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</si>
  <si>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</si>
  <si>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</si>
  <si>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</si>
  <si>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</si>
  <si>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</si>
  <si>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</si>
  <si>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</si>
  <si>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</si>
  <si>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</si>
  <si>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</si>
  <si>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</si>
  <si>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</si>
  <si>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</si>
  <si>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</si>
  <si>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</si>
  <si>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</si>
  <si>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</si>
  <si>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</si>
  <si>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</si>
  <si>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</si>
  <si>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</si>
  <si>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</si>
  <si>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</si>
  <si>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</si>
  <si>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</si>
  <si>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</si>
  <si>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</si>
  <si>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</si>
  <si>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</si>
  <si>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</si>
  <si>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</si>
  <si>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</si>
  <si>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</si>
  <si>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</si>
  <si>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</si>
  <si>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</si>
  <si>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</si>
  <si>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</si>
  <si>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</si>
  <si>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</si>
  <si>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</si>
  <si>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</si>
  <si>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</si>
  <si>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</si>
  <si>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</si>
  <si>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</si>
  <si>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</si>
  <si>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</si>
  <si>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</si>
  <si>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</si>
  <si>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</si>
  <si>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</si>
  <si>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</si>
  <si>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</si>
  <si>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</si>
  <si>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</si>
  <si>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</si>
  <si>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</si>
  <si>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</si>
  <si>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</si>
  <si>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</si>
  <si>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</si>
  <si>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</si>
  <si>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</si>
  <si>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</si>
  <si>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</si>
  <si>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</si>
  <si>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</si>
  <si>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</si>
  <si>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</si>
  <si>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</si>
  <si>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</si>
  <si>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</si>
  <si>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</si>
  <si>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</si>
  <si>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</si>
  <si>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</si>
  <si>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</si>
  <si>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</si>
  <si>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</si>
  <si>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</si>
  <si>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</si>
  <si>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</si>
  <si>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</si>
  <si>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</si>
  <si>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</si>
  <si>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</si>
  <si>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</si>
  <si>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</si>
  <si>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</si>
  <si>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</si>
  <si>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</si>
  <si>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</si>
  <si>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</si>
  <si>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</si>
  <si>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</si>
  <si>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</si>
  <si>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</si>
  <si>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</si>
  <si>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</si>
  <si>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</si>
  <si>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</si>
  <si>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</si>
  <si>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</si>
  <si>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</si>
  <si>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</si>
  <si>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</si>
  <si>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</si>
  <si>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</si>
  <si>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</si>
  <si>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</si>
  <si>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</si>
  <si>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</si>
  <si>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</si>
  <si>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</si>
  <si>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</si>
  <si>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</si>
  <si>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</si>
  <si>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</si>
  <si>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</si>
  <si>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</si>
  <si>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</si>
  <si>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</si>
  <si>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</si>
  <si>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</si>
  <si>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</si>
  <si>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</si>
  <si>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</si>
  <si>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</si>
  <si>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</si>
  <si>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</si>
  <si>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</si>
  <si>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</si>
  <si>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</si>
  <si>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</si>
  <si>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</si>
  <si>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</si>
  <si>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</si>
  <si>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</si>
  <si>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</si>
  <si>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</si>
  <si>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</si>
  <si>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</si>
  <si>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</si>
  <si>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</si>
  <si>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</si>
  <si>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</si>
  <si>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</si>
  <si>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</si>
  <si>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</si>
  <si>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</si>
  <si>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</si>
  <si>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</si>
  <si>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</si>
  <si>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</si>
  <si>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</si>
  <si>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</si>
  <si>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</si>
  <si>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</si>
  <si>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</si>
  <si>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</si>
  <si>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</si>
  <si>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</si>
  <si>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</si>
  <si>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</si>
  <si>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</si>
  <si>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</si>
  <si>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</si>
  <si>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</si>
  <si>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</si>
  <si>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</si>
  <si>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</si>
  <si>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</si>
  <si>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</si>
  <si>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</si>
  <si>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</si>
  <si>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</si>
  <si>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</si>
  <si>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</si>
  <si>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</si>
  <si>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</si>
  <si>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</si>
  <si>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</si>
  <si>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</si>
  <si>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</si>
  <si>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</si>
  <si>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</si>
  <si>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</si>
  <si>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</si>
  <si>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</si>
  <si>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</si>
  <si>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</si>
  <si>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</si>
  <si>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</si>
  <si>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</si>
  <si>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</si>
  <si>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</si>
  <si>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</si>
  <si>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</si>
  <si>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</si>
  <si>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</si>
  <si>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</si>
  <si>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</si>
  <si>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</si>
  <si>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</si>
  <si>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</si>
  <si>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</si>
  <si>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</si>
  <si>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</si>
  <si>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</si>
  <si>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</si>
  <si>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</si>
  <si>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</si>
  <si>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</si>
  <si>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</si>
  <si>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</si>
  <si>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</si>
  <si>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</si>
  <si>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</si>
  <si>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</si>
  <si>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</si>
  <si>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</si>
  <si>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</si>
  <si>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</si>
  <si>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</si>
  <si>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</si>
  <si>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</si>
  <si>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</si>
  <si>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</si>
  <si>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</si>
  <si>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</si>
  <si>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</si>
  <si>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</si>
  <si>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</si>
  <si>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</si>
  <si>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</si>
  <si>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</si>
  <si>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</si>
  <si>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</si>
  <si>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</si>
  <si>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</si>
  <si>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</si>
  <si>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</si>
  <si>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</si>
  <si>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</si>
  <si>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</si>
  <si>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</si>
  <si>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</si>
  <si>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</si>
  <si>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</si>
  <si>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</si>
  <si>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</si>
  <si>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</si>
  <si>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</si>
  <si>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</si>
  <si>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</si>
  <si>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</si>
  <si>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</si>
  <si>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</si>
  <si>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</si>
  <si>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</si>
  <si>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</si>
  <si>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</si>
  <si>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</si>
  <si>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</si>
  <si>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</si>
  <si>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</si>
  <si>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</si>
  <si>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</si>
  <si>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</si>
  <si>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</si>
  <si>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</si>
  <si>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</si>
  <si>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</si>
  <si>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</si>
  <si>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</si>
  <si>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</si>
  <si>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</si>
  <si>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</si>
  <si>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</si>
  <si>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</si>
  <si>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</si>
  <si>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</si>
  <si>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</si>
  <si>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</si>
  <si>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</si>
  <si>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</si>
  <si>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</si>
  <si>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</si>
  <si>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</si>
  <si>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</si>
  <si>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</si>
  <si>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</si>
  <si>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</si>
  <si>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</si>
  <si>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</si>
  <si>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</si>
  <si>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</si>
  <si>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</si>
  <si>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</si>
  <si>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</si>
  <si>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</si>
  <si>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</si>
  <si>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</si>
  <si>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</si>
  <si>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</si>
  <si>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</si>
  <si>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</si>
  <si>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</si>
  <si>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</si>
  <si>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</si>
  <si>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</si>
  <si>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</si>
  <si>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</si>
  <si>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</si>
  <si>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</si>
  <si>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</si>
  <si>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</si>
  <si>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</si>
  <si>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</si>
  <si>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</si>
  <si>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</si>
  <si>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</si>
  <si>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</si>
  <si>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</si>
  <si>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</si>
  <si>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</si>
  <si>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</si>
  <si>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</si>
  <si>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</si>
  <si>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</si>
  <si>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</si>
  <si>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</si>
  <si>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</si>
  <si>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</si>
  <si>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</si>
  <si>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</si>
  <si>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</si>
  <si>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</si>
  <si>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</si>
  <si>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</si>
  <si>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</si>
  <si>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</si>
  <si>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</si>
  <si>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</si>
  <si>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</si>
  <si>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</si>
  <si>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</si>
  <si>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</si>
  <si>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</si>
  <si>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</si>
  <si>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</si>
  <si>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</si>
  <si>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</si>
  <si>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</si>
  <si>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</si>
  <si>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</si>
  <si>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</si>
  <si>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</si>
  <si>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</si>
  <si>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</si>
  <si>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</si>
  <si>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</si>
  <si>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</si>
  <si>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</si>
  <si>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</si>
  <si>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</si>
  <si>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</si>
  <si>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</si>
  <si>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</si>
  <si>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</si>
  <si>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</si>
  <si>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</si>
  <si>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</si>
  <si>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</si>
  <si>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</si>
  <si>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</si>
  <si>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</si>
  <si>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</si>
  <si>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</si>
  <si>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</si>
  <si>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</si>
  <si>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</si>
  <si>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</si>
  <si>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</si>
  <si>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</si>
  <si>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</si>
  <si>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</si>
  <si>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</si>
  <si>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</si>
  <si>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</si>
  <si>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</si>
  <si>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</si>
  <si>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</si>
  <si>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</si>
  <si>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</si>
  <si>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</si>
  <si>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</si>
  <si>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</si>
  <si>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</si>
  <si>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</si>
  <si>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</si>
  <si>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</si>
  <si>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</si>
  <si>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</si>
  <si>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</si>
  <si>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</si>
  <si>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</si>
  <si>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</si>
  <si>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</si>
  <si>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</si>
  <si>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</si>
  <si>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</si>
  <si>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</si>
  <si>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</si>
  <si>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</si>
  <si>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</si>
  <si>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</si>
  <si>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</si>
  <si>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</si>
  <si>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</si>
  <si>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</si>
  <si>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</si>
  <si>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</si>
  <si>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</si>
  <si>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</si>
  <si>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</si>
  <si>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</si>
  <si>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</si>
  <si>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</si>
  <si>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</si>
  <si>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</si>
  <si>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</si>
  <si>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</si>
  <si>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</si>
  <si>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</si>
  <si>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</si>
  <si>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</si>
  <si>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</si>
  <si>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</si>
  <si>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</si>
  <si>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</si>
  <si>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</si>
  <si>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</si>
  <si>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</si>
  <si>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</si>
  <si>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</si>
  <si>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</si>
  <si>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</si>
  <si>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</si>
  <si>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</si>
  <si>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</si>
  <si>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</si>
  <si>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</si>
  <si>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</si>
  <si>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</si>
  <si>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</si>
  <si>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</si>
  <si>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</si>
  <si>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</si>
  <si>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</si>
  <si>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</si>
  <si>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</si>
  <si>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</si>
  <si>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</si>
  <si>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</si>
  <si>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</si>
  <si>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</si>
  <si>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</si>
  <si>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</si>
  <si>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</si>
  <si>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</si>
  <si>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</si>
  <si>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</si>
  <si>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</si>
  <si>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</si>
  <si>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</si>
  <si>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</si>
  <si>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</si>
  <si>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</si>
  <si>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</si>
  <si>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</si>
  <si>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</si>
  <si>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</si>
  <si>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</si>
  <si>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</si>
  <si>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</si>
  <si>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</si>
  <si>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</si>
  <si>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</si>
  <si>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</si>
  <si>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</si>
  <si>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</si>
  <si>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</si>
  <si>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</si>
  <si>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</si>
  <si>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</si>
  <si>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</si>
  <si>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</si>
  <si>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</si>
  <si>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</si>
  <si>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</si>
  <si>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</si>
  <si>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</si>
  <si>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</si>
  <si>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</si>
  <si>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</si>
  <si>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</si>
  <si>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</si>
  <si>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</si>
  <si>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</si>
  <si>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</si>
  <si>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</si>
  <si>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</si>
  <si>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</si>
  <si>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</si>
  <si>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</si>
  <si>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</si>
  <si>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</si>
  <si>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</si>
  <si>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</si>
  <si>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</si>
  <si>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</si>
  <si>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</si>
  <si>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</si>
  <si>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</si>
  <si>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</si>
  <si>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</si>
  <si>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</si>
  <si>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</si>
  <si>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</si>
  <si>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</si>
  <si>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</si>
  <si>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</si>
  <si>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</si>
  <si>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</si>
  <si>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</si>
  <si>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</si>
  <si>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</si>
  <si>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</si>
  <si>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</si>
  <si>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</si>
  <si>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</si>
  <si>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</si>
  <si>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</si>
  <si>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</si>
  <si>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</si>
  <si>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</si>
  <si>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</si>
  <si>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</si>
  <si>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</si>
  <si>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</si>
  <si>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</si>
  <si>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</si>
  <si>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</si>
  <si>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</si>
  <si>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</si>
  <si>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</si>
  <si>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</si>
  <si>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</si>
  <si>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</si>
  <si>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</si>
  <si>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</si>
  <si>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</si>
  <si>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</si>
  <si>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</si>
  <si>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</si>
  <si>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</si>
  <si>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</si>
  <si>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</si>
  <si>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</si>
  <si>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</si>
  <si>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</si>
  <si>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</si>
  <si>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</si>
  <si>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</si>
  <si>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</si>
  <si>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</si>
  <si>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</si>
  <si>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</si>
  <si>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</si>
  <si>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</si>
  <si>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</si>
  <si>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</si>
  <si>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</si>
  <si>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</si>
  <si>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</si>
  <si>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</si>
  <si>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</si>
  <si>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</si>
  <si>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</si>
  <si>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</si>
  <si>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</si>
  <si>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</si>
  <si>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</si>
  <si>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</si>
  <si>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</si>
  <si>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</si>
  <si>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</si>
  <si>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</si>
  <si>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</si>
  <si>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</si>
  <si>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</si>
  <si>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</si>
  <si>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</si>
  <si>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</si>
  <si>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</si>
  <si>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</si>
  <si>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</si>
  <si>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</si>
  <si>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</si>
  <si>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</si>
  <si>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</si>
  <si>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</si>
  <si>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</si>
  <si>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</si>
  <si>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</si>
  <si>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</si>
  <si>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</si>
  <si>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</si>
  <si>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</si>
  <si>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</si>
  <si>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</si>
  <si>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</si>
  <si>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</si>
  <si>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</si>
  <si>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</si>
  <si>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</si>
  <si>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</si>
  <si>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</si>
  <si>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</si>
  <si>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</si>
  <si>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</si>
  <si>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</si>
  <si>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</si>
  <si>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</si>
  <si>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</si>
  <si>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</si>
  <si>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</si>
  <si>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</si>
  <si>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</si>
  <si>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</si>
  <si>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</si>
  <si>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</si>
  <si>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</si>
  <si>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</si>
  <si>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</si>
  <si>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</si>
  <si>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</si>
  <si>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</si>
  <si>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</si>
  <si>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</si>
  <si>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</si>
  <si>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</si>
  <si>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</si>
  <si>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</si>
  <si>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</si>
  <si>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</si>
  <si>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</si>
  <si>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</si>
  <si>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</si>
  <si>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</si>
  <si>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</si>
  <si>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</si>
  <si>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</si>
  <si>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</si>
  <si>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</si>
  <si>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</si>
  <si>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</si>
  <si>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</si>
  <si>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</si>
  <si>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</si>
  <si>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</si>
  <si>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</si>
  <si>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</si>
  <si>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</si>
  <si>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</si>
  <si>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</si>
  <si>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</si>
  <si>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</si>
  <si>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</si>
  <si>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</si>
  <si>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</si>
  <si>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</si>
  <si>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</si>
  <si>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</si>
  <si>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</si>
  <si>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</si>
  <si>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</si>
  <si>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</si>
  <si>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</si>
  <si>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</si>
  <si>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</si>
  <si>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</si>
  <si>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</si>
  <si>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</si>
  <si>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</si>
  <si>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</si>
  <si>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</si>
  <si>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</si>
  <si>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</si>
  <si>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</si>
  <si>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</si>
  <si>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</si>
  <si>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</si>
  <si>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</si>
  <si>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</si>
  <si>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</si>
  <si>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</si>
  <si>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</si>
  <si>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</si>
  <si>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</si>
  <si>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</si>
  <si>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</si>
  <si>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</si>
  <si>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</si>
  <si>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</si>
  <si>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</si>
  <si>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</si>
  <si>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</si>
  <si>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</si>
  <si>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</si>
  <si>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</si>
  <si>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</si>
  <si>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</si>
  <si>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</si>
  <si>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</si>
  <si>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</si>
  <si>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</si>
  <si>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</si>
  <si>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</si>
  <si>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</si>
  <si>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</si>
  <si>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</si>
  <si>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</si>
  <si>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</si>
  <si>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</si>
  <si>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</si>
  <si>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</si>
  <si>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</si>
  <si>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</si>
  <si>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</si>
  <si>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</si>
  <si>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</si>
  <si>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</si>
  <si>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</si>
  <si>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</si>
  <si>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</si>
  <si>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</si>
  <si>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</si>
  <si>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</si>
  <si>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</si>
  <si>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</si>
  <si>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</si>
  <si>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</si>
  <si>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</si>
  <si>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</si>
  <si>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</si>
  <si>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</si>
  <si>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</si>
  <si>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</si>
  <si>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</si>
  <si>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</si>
  <si>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</si>
  <si>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</si>
  <si>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</si>
  <si>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</si>
  <si>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</si>
  <si>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</si>
  <si>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</si>
  <si>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</si>
  <si>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</si>
  <si>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</si>
  <si>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</si>
  <si>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</si>
  <si>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</si>
  <si>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</si>
  <si>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</si>
  <si>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</si>
  <si>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</si>
  <si>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</si>
  <si>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</si>
  <si>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</si>
  <si>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</si>
  <si>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</si>
  <si>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</si>
  <si>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</si>
  <si>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</si>
  <si>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</si>
  <si>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</si>
  <si>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</si>
  <si>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</si>
  <si>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</si>
  <si>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</si>
  <si>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</si>
  <si>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</si>
  <si>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</si>
  <si>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</si>
  <si>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</si>
  <si>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</si>
  <si>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</si>
  <si>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</si>
  <si>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</si>
  <si>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</si>
  <si>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</si>
  <si>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</si>
  <si>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</si>
  <si>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</si>
  <si>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</si>
  <si>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</si>
  <si>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</si>
  <si>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</si>
  <si>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</si>
  <si>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</si>
  <si>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</si>
  <si>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</si>
  <si>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</si>
  <si>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</si>
  <si>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</si>
  <si>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</si>
  <si>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</si>
  <si>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</si>
  <si>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</si>
  <si>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</si>
  <si>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</si>
  <si>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</si>
  <si>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</si>
  <si>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</si>
  <si>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</si>
  <si>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</si>
  <si>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</si>
  <si>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</si>
  <si>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</si>
  <si>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</si>
  <si>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</si>
  <si>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</si>
  <si>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</si>
  <si>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</si>
  <si>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</si>
  <si>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</si>
  <si>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</si>
  <si>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</si>
  <si>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</si>
  <si>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</si>
  <si>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</si>
  <si>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</si>
  <si>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</si>
  <si>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</si>
  <si>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</si>
  <si>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</si>
  <si>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</si>
  <si>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</si>
  <si>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</si>
  <si>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</si>
  <si>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</si>
  <si>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</si>
  <si>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</si>
  <si>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</si>
  <si>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</si>
  <si>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</si>
  <si>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</si>
  <si>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</si>
  <si>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</si>
  <si>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</si>
  <si>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</si>
  <si>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</si>
  <si>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</si>
  <si>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</si>
  <si>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</si>
  <si>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</si>
  <si>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</si>
  <si>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</si>
  <si>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</si>
  <si>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</si>
  <si>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</si>
  <si>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</si>
  <si>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</si>
  <si>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</si>
  <si>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</si>
  <si>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</si>
  <si>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</si>
  <si>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</si>
  <si>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</si>
  <si>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</si>
  <si>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</si>
  <si>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</si>
  <si>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</si>
  <si>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</si>
  <si>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</si>
  <si>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</si>
  <si>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</si>
  <si>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</si>
  <si>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</si>
  <si>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</si>
  <si>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</si>
  <si>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</si>
  <si>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</si>
  <si>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</si>
  <si>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</si>
  <si>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</si>
  <si>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</si>
  <si>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</si>
  <si>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</si>
  <si>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</si>
  <si>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</si>
  <si>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</si>
  <si>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</si>
  <si>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</si>
  <si>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</si>
  <si>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</si>
  <si>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</si>
  <si>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</si>
  <si>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</si>
  <si>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</si>
  <si>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</si>
  <si>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</si>
  <si>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</si>
  <si>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</si>
  <si>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</si>
  <si>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</si>
  <si>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</si>
  <si>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</si>
  <si>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</si>
  <si>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</si>
  <si>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</si>
  <si>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</si>
  <si>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</si>
  <si>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</si>
  <si>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</si>
  <si>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</si>
  <si>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</si>
  <si>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</si>
  <si>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</si>
  <si>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</si>
  <si>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</si>
  <si>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</si>
  <si>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</si>
  <si>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</si>
  <si>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</si>
  <si>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</si>
  <si>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</si>
  <si>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</si>
  <si>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</si>
  <si>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</si>
  <si>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</si>
  <si>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</si>
  <si>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</si>
  <si>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</si>
  <si>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</si>
  <si>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</si>
  <si>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</si>
  <si>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</si>
  <si>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</si>
  <si>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</si>
  <si>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</si>
  <si>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</si>
  <si>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</si>
  <si>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</si>
  <si>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</si>
  <si>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</si>
  <si>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</si>
  <si>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</si>
  <si>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</si>
  <si>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</si>
  <si>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</si>
  <si>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</si>
  <si>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</si>
  <si>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</si>
  <si>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</si>
  <si>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</si>
  <si>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</si>
  <si>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</si>
  <si>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</si>
  <si>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</si>
  <si>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</si>
  <si>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</si>
  <si>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</si>
  <si>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</si>
  <si>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</si>
  <si>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</si>
  <si>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</si>
  <si>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</si>
  <si>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</si>
  <si>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</si>
  <si>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</si>
  <si>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</si>
  <si>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</si>
  <si>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</si>
  <si>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</si>
  <si>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</si>
  <si>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</si>
  <si>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</si>
  <si>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</si>
  <si>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</si>
  <si>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</si>
  <si>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</si>
  <si>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</si>
  <si>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</si>
  <si>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</si>
  <si>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</si>
  <si>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</si>
  <si>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</si>
  <si>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</si>
  <si>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</si>
  <si>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</si>
  <si>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</si>
  <si>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</si>
  <si>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</si>
  <si>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</si>
  <si>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</si>
  <si>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</si>
  <si>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</si>
  <si>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</si>
  <si>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</si>
  <si>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</si>
  <si>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</si>
  <si>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</si>
  <si>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</si>
  <si>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</si>
  <si>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</si>
  <si>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</si>
  <si>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</si>
  <si>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</si>
  <si>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</si>
  <si>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</si>
  <si>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</si>
  <si>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</si>
  <si>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</si>
  <si>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</si>
  <si>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</si>
  <si>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</si>
  <si>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</si>
  <si>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</si>
  <si>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</si>
  <si>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</si>
  <si>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</si>
  <si>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</si>
  <si>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</si>
  <si>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</si>
  <si>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</si>
  <si>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</si>
  <si>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</si>
  <si>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</si>
  <si>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</si>
  <si>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</si>
  <si>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</si>
  <si>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</si>
  <si>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</si>
  <si>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</si>
  <si>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</si>
  <si>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</si>
  <si>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</si>
  <si>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</si>
  <si>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</si>
  <si>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</si>
  <si>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</si>
  <si>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</si>
  <si>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</si>
  <si>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</si>
  <si>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</si>
  <si>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</si>
  <si>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</si>
  <si>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</si>
  <si>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</si>
  <si>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</si>
  <si>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</si>
  <si>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</si>
  <si>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</si>
  <si>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</si>
  <si>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</si>
  <si>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</si>
  <si>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</si>
  <si>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</si>
  <si>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</si>
  <si>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</si>
  <si>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</si>
  <si>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</si>
  <si>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</si>
  <si>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</si>
  <si>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</si>
  <si>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</si>
  <si>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</si>
  <si>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</si>
  <si>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</si>
  <si>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</si>
  <si>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</si>
  <si>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</si>
  <si>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</si>
  <si>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</si>
  <si>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</si>
  <si>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</si>
  <si>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</si>
  <si>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</si>
  <si>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</si>
  <si>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</si>
  <si>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</si>
  <si>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</si>
  <si>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</si>
  <si>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</si>
  <si>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</si>
  <si>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</si>
  <si>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</si>
  <si>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</si>
  <si>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</si>
  <si>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</si>
  <si>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</si>
  <si>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</si>
  <si>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</si>
  <si>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</si>
  <si>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</si>
  <si>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</si>
  <si>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</si>
  <si>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</si>
  <si>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</si>
  <si>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</si>
  <si>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</si>
  <si>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</si>
  <si>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</si>
  <si>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</si>
  <si>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</si>
  <si>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</si>
  <si>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</si>
  <si>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</si>
  <si>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</si>
  <si>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</si>
  <si>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</si>
  <si>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</si>
  <si>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</si>
  <si>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</si>
  <si>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</si>
  <si>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</si>
  <si>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</si>
  <si>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</si>
  <si>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</si>
  <si>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</si>
  <si>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</si>
  <si>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</si>
  <si>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</si>
  <si>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</si>
  <si>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</si>
  <si>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</si>
  <si>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</si>
  <si>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</si>
  <si>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</si>
  <si>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</si>
  <si>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</si>
  <si>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</si>
  <si>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</si>
  <si>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</si>
  <si>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</si>
  <si>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</si>
  <si>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</si>
  <si>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</si>
  <si>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</si>
  <si>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</si>
  <si>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</si>
  <si>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</si>
  <si>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</si>
  <si>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</si>
  <si>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</si>
  <si>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</si>
  <si>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</si>
  <si>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</si>
  <si>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</si>
  <si>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</si>
  <si>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</si>
  <si>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</si>
  <si>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</si>
  <si>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</si>
  <si>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</si>
  <si>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</si>
  <si>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</si>
  <si>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</si>
  <si>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</si>
  <si>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</si>
  <si>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</si>
  <si>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</si>
  <si>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</si>
  <si>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</si>
  <si>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</si>
  <si>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</si>
  <si>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</si>
  <si>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</si>
  <si>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</si>
  <si>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</si>
  <si>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</si>
  <si>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</si>
  <si>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</si>
  <si>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</si>
  <si>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</si>
  <si>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</si>
  <si>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</si>
  <si>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</si>
  <si>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</si>
  <si>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</si>
  <si>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</si>
  <si>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</si>
  <si>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</si>
  <si>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</si>
  <si>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</si>
  <si>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</si>
  <si>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</si>
  <si>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</si>
  <si>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</si>
  <si>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</si>
  <si>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</si>
  <si>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</si>
  <si>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</si>
  <si>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</si>
  <si>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</si>
  <si>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</si>
  <si>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</si>
  <si>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</si>
  <si>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</si>
  <si>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</si>
  <si>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</si>
  <si>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</si>
  <si>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</si>
  <si>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</si>
  <si>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</si>
  <si>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</si>
  <si>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</si>
  <si>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</si>
  <si>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</si>
  <si>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</si>
  <si>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</si>
  <si>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</si>
  <si>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</si>
  <si>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</si>
  <si>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</si>
  <si>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</si>
  <si>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</si>
  <si>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</si>
  <si>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</si>
  <si>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</si>
  <si>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</si>
  <si>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</si>
  <si>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</si>
  <si>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</si>
  <si>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</si>
  <si>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</si>
  <si>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</si>
  <si>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</si>
  <si>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</si>
  <si>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</si>
  <si>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</si>
  <si>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</si>
  <si>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</si>
  <si>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</si>
  <si>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</si>
  <si>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</si>
  <si>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</si>
  <si>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</si>
  <si>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</si>
  <si>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</si>
  <si>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</si>
  <si>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</si>
  <si>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</si>
  <si>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</si>
  <si>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</si>
  <si>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</si>
  <si>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</si>
  <si>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</si>
  <si>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</si>
  <si>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</si>
  <si>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</si>
  <si>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</si>
  <si>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</si>
  <si>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</si>
  <si>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</si>
  <si>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</si>
  <si>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</si>
  <si>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</si>
  <si>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</si>
  <si>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</si>
  <si>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</si>
  <si>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</si>
  <si>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</si>
  <si>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</si>
  <si>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</si>
  <si>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</si>
  <si>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</si>
  <si>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</si>
  <si>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</si>
  <si>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</si>
  <si>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</si>
  <si>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</si>
  <si>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</si>
  <si>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</si>
  <si>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</si>
  <si>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</si>
  <si>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</si>
  <si>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</si>
  <si>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</si>
  <si>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</si>
  <si>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</si>
  <si>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</si>
  <si>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</si>
  <si>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</si>
  <si>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</si>
  <si>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</si>
  <si>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</si>
  <si>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</si>
  <si>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</si>
  <si>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</si>
  <si>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</si>
  <si>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</si>
  <si>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</si>
  <si>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</si>
  <si>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</si>
  <si>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</si>
  <si>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</si>
  <si>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</si>
  <si>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</si>
  <si>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</si>
  <si>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</si>
  <si>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</si>
  <si>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</si>
  <si>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</si>
  <si>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</si>
  <si>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</si>
  <si>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</si>
  <si>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</si>
  <si>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</si>
  <si>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</si>
  <si>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</si>
  <si>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</si>
  <si>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</si>
  <si>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</si>
  <si>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</si>
  <si>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</si>
  <si>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</si>
  <si>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</si>
  <si>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</si>
  <si>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</si>
  <si>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</si>
  <si>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</si>
  <si>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</si>
  <si>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</si>
  <si>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</si>
  <si>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</si>
  <si>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</si>
  <si>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</si>
  <si>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</si>
  <si>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</si>
  <si>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</si>
  <si>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</si>
  <si>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</si>
  <si>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</si>
  <si>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</si>
  <si>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</si>
  <si>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</si>
  <si>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</si>
  <si>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</si>
  <si>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</si>
  <si>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</si>
  <si>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</si>
  <si>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</si>
  <si>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</si>
  <si>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</si>
  <si>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</si>
  <si>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</si>
  <si>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</si>
  <si>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</si>
  <si>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</si>
  <si>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</si>
  <si>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</si>
  <si>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</si>
  <si>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</si>
  <si>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</si>
  <si>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</si>
  <si>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</si>
  <si>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</si>
  <si>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</si>
  <si>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</si>
  <si>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</si>
  <si>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</si>
  <si>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</si>
  <si>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</si>
  <si>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</si>
  <si>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</si>
  <si>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</si>
  <si>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</si>
  <si>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</si>
  <si>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</si>
  <si>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</si>
  <si>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</si>
  <si>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</si>
  <si>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</si>
  <si>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</si>
  <si>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</si>
  <si>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</si>
  <si>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</si>
  <si>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</si>
  <si>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</si>
  <si>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</si>
  <si>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</si>
  <si>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</si>
  <si>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</si>
  <si>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</si>
  <si>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</si>
  <si>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</si>
  <si>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</si>
  <si>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</si>
  <si>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</si>
  <si>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</si>
  <si>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</si>
  <si>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</si>
  <si>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</si>
  <si>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</si>
  <si>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</si>
  <si>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</si>
  <si>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</si>
  <si>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</si>
  <si>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</si>
  <si>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</si>
  <si>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</si>
  <si>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</si>
  <si>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</si>
  <si>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</si>
  <si>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</si>
  <si>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</si>
  <si>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</si>
  <si>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</si>
  <si>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</si>
  <si>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</si>
  <si>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</si>
  <si>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</si>
  <si>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</si>
  <si>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</si>
  <si>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</si>
  <si>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</si>
  <si>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</si>
  <si>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</si>
  <si>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</si>
  <si>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</si>
  <si>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</si>
  <si>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</si>
  <si>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</si>
  <si>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</si>
  <si>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</si>
  <si>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</si>
  <si>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</si>
  <si>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</si>
  <si>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</si>
  <si>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</si>
  <si>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</si>
  <si>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</si>
  <si>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</si>
  <si>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</si>
  <si>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</si>
  <si>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</si>
  <si>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</si>
  <si>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</si>
  <si>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</si>
  <si>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</si>
  <si>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</si>
  <si>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</si>
  <si>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</si>
  <si>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</si>
  <si>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</si>
  <si>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</si>
  <si>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</si>
  <si>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</si>
  <si>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</si>
  <si>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</si>
  <si>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</si>
  <si>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</si>
  <si>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</si>
  <si>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</si>
  <si>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</si>
  <si>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</si>
  <si>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</si>
  <si>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</si>
  <si>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</si>
  <si>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</si>
  <si>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</si>
  <si>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</si>
  <si>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</si>
  <si>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</si>
  <si>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</si>
  <si>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</si>
  <si>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</si>
  <si>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</si>
  <si>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</si>
  <si>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</si>
  <si>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</si>
  <si>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</si>
  <si>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</si>
  <si>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</si>
  <si>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</si>
  <si>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</si>
  <si>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</si>
  <si>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</si>
  <si>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</si>
  <si>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</si>
  <si>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</si>
  <si>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</si>
  <si>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</si>
  <si>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</si>
  <si>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</si>
  <si>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</si>
  <si>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</si>
  <si>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</si>
  <si>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</si>
  <si>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</si>
  <si>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</si>
  <si>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</si>
  <si>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</si>
  <si>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</si>
  <si>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</si>
  <si>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</si>
  <si>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</si>
  <si>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</si>
  <si>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</si>
  <si>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</si>
  <si>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</si>
  <si>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</si>
  <si>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</si>
  <si>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</si>
  <si>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</si>
  <si>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</si>
  <si>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</si>
  <si>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</si>
  <si>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</si>
  <si>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</si>
  <si>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</si>
  <si>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</si>
  <si>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</si>
  <si>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</si>
  <si>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</si>
  <si>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</si>
  <si>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</si>
  <si>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</si>
  <si>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</si>
  <si>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</si>
  <si>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</si>
  <si>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</si>
  <si>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</si>
  <si>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</si>
  <si>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</si>
  <si>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</si>
  <si>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</si>
  <si>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</si>
  <si>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</si>
  <si>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</si>
  <si>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</si>
  <si>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</si>
  <si>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</si>
  <si>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</si>
  <si>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</si>
  <si>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</si>
  <si>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</si>
  <si>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</si>
  <si>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</si>
  <si>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</si>
  <si>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</si>
  <si>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</si>
  <si>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</si>
  <si>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</si>
  <si>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</si>
  <si>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</si>
  <si>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</si>
  <si>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</si>
  <si>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</si>
  <si>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</si>
  <si>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</si>
  <si>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</si>
  <si>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</si>
  <si>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</si>
  <si>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</si>
  <si>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</si>
  <si>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</si>
  <si>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</si>
  <si>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</si>
  <si>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</si>
  <si>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</si>
  <si>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</si>
  <si>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</si>
  <si>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</si>
  <si>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</si>
  <si>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</si>
  <si>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</si>
  <si>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</si>
  <si>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</si>
  <si>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</si>
  <si>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</si>
  <si>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</si>
  <si>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</si>
  <si>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</si>
  <si>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</si>
  <si>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</si>
  <si>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</si>
  <si>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</si>
  <si>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</si>
  <si>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</si>
  <si>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</si>
  <si>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</si>
  <si>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</si>
  <si>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</si>
  <si>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</si>
  <si>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</si>
  <si>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</si>
  <si>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</si>
  <si>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</si>
  <si>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</si>
  <si>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</si>
  <si>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</si>
  <si>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</si>
  <si>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</si>
  <si>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</si>
  <si>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</si>
  <si>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</si>
  <si>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</si>
  <si>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</si>
  <si>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</si>
  <si>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</si>
  <si>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</si>
  <si>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</si>
  <si>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</si>
  <si>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</si>
  <si>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</si>
  <si>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</si>
  <si>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</si>
  <si>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</si>
  <si>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</si>
  <si>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</si>
  <si>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</si>
  <si>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</si>
  <si>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</si>
  <si>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</si>
  <si>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</si>
  <si>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</si>
  <si>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</si>
  <si>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</si>
  <si>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</si>
  <si>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</si>
  <si>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</si>
  <si>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</si>
  <si>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</si>
  <si>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</si>
  <si>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</si>
  <si>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</si>
  <si>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</si>
  <si>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</si>
  <si>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</si>
  <si>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</si>
  <si>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</si>
  <si>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</si>
  <si>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</si>
  <si>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</si>
  <si>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</si>
  <si>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</si>
  <si>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</si>
  <si>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</si>
  <si>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</si>
  <si>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</si>
  <si>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</si>
  <si>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</si>
  <si>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</si>
  <si>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</si>
  <si>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</si>
  <si>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</si>
  <si>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</si>
  <si>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</si>
  <si>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</si>
  <si>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</si>
  <si>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</si>
  <si>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</si>
  <si>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</si>
  <si>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</si>
  <si>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</si>
  <si>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</si>
  <si>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</si>
  <si>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</si>
  <si>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</si>
  <si>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</si>
  <si>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</si>
  <si>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</si>
  <si>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</si>
  <si>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</si>
  <si>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</si>
  <si>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</si>
  <si>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</si>
  <si>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</si>
  <si>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</si>
  <si>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</si>
  <si>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</si>
  <si>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</si>
  <si>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</si>
  <si>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</si>
  <si>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</si>
  <si>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</si>
  <si>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</si>
  <si>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</si>
  <si>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</si>
  <si>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</si>
  <si>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</si>
  <si>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</si>
  <si>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</si>
  <si>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</si>
  <si>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</si>
  <si>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</si>
  <si>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</si>
  <si>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</si>
  <si>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</si>
  <si>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</si>
  <si>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</si>
  <si>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</si>
  <si>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</si>
  <si>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</si>
  <si>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</si>
  <si>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</si>
  <si>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</si>
  <si>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</si>
  <si>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</si>
  <si>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</si>
  <si>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</si>
  <si>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</si>
  <si>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</si>
  <si>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</si>
  <si>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</si>
  <si>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</si>
  <si>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</si>
  <si>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</si>
  <si>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</si>
  <si>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</si>
  <si>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</si>
  <si>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</si>
  <si>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</si>
  <si>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</si>
  <si>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</si>
  <si>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</si>
  <si>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</si>
  <si>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</si>
  <si>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</si>
  <si>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</si>
  <si>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</si>
  <si>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</si>
  <si>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</si>
  <si>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</si>
  <si>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</si>
  <si>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</si>
  <si>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</si>
  <si>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</si>
  <si>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</si>
  <si>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</si>
  <si>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</si>
  <si>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</si>
  <si>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</si>
  <si>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</si>
  <si>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</si>
  <si>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</si>
  <si>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</si>
  <si>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</si>
  <si>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</si>
  <si>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</si>
  <si>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</si>
  <si>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</si>
  <si>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</si>
  <si>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</si>
  <si>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</si>
  <si>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</si>
  <si>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</si>
  <si>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</si>
  <si>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</si>
  <si>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</si>
  <si>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</si>
  <si>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</si>
  <si>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</si>
  <si>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</si>
  <si>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</si>
  <si>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</si>
  <si>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</si>
  <si>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</si>
  <si>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</si>
  <si>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</si>
  <si>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</si>
  <si>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</si>
  <si>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</si>
  <si>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</si>
  <si>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</si>
  <si>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</si>
  <si>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</si>
  <si>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</si>
  <si>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</si>
  <si>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</si>
  <si>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</si>
  <si>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</si>
  <si>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</si>
  <si>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</si>
  <si>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</si>
  <si>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</si>
  <si>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</si>
  <si>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</si>
  <si>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</si>
  <si>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</si>
  <si>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</si>
  <si>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</si>
  <si>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</si>
  <si>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</si>
  <si>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</si>
  <si>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</si>
  <si>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</si>
  <si>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</si>
  <si>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</si>
  <si>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</si>
  <si>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</si>
  <si>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</si>
  <si>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</si>
  <si>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</si>
  <si>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</si>
  <si>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</si>
  <si>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</si>
  <si>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</si>
  <si>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</si>
  <si>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</si>
  <si>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</si>
  <si>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</si>
  <si>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</si>
  <si>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</si>
  <si>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</si>
  <si>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</si>
  <si>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</si>
  <si>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</si>
  <si>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</si>
  <si>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</si>
  <si>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</si>
  <si>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</si>
  <si>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</si>
  <si>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</si>
  <si>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</si>
  <si>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</si>
  <si>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</si>
  <si>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</si>
  <si>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</si>
  <si>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</si>
  <si>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</si>
  <si>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</si>
  <si>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</si>
  <si>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</si>
  <si>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</si>
  <si>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</si>
  <si>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</si>
  <si>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</si>
  <si>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</si>
  <si>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</si>
  <si>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</si>
  <si>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</si>
  <si>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</si>
  <si>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</si>
  <si>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</si>
  <si>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</si>
  <si>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</si>
  <si>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</si>
  <si>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</si>
  <si>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</si>
  <si>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</si>
  <si>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</si>
  <si>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</si>
  <si>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</si>
  <si>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</si>
  <si>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</si>
  <si>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</si>
  <si>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</si>
  <si>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</si>
  <si>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</si>
  <si>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</si>
  <si>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</si>
  <si>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</si>
  <si>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</si>
  <si>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</si>
  <si>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</si>
  <si>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</si>
  <si>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</si>
  <si>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</si>
  <si>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</si>
  <si>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</si>
  <si>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</si>
  <si>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</si>
  <si>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</si>
  <si>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</si>
  <si>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</si>
  <si>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</si>
  <si>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</si>
  <si>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</si>
  <si>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</si>
  <si>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</si>
  <si>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</si>
  <si>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</si>
  <si>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</si>
  <si>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</si>
  <si>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</si>
  <si>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</si>
  <si>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</si>
  <si>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</si>
  <si>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</si>
  <si>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</si>
  <si>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</si>
  <si>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</si>
  <si>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</si>
  <si>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</si>
  <si>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</si>
  <si>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</si>
  <si>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</si>
  <si>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</si>
  <si>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</si>
  <si>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</si>
  <si>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</si>
  <si>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</si>
  <si>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</si>
  <si>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</si>
  <si>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</si>
  <si>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</si>
  <si>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</si>
  <si>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</si>
  <si>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</si>
  <si>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</si>
  <si>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</si>
  <si>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</si>
  <si>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</si>
  <si>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</si>
  <si>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</si>
  <si>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</si>
  <si>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</si>
  <si>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</si>
  <si>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</si>
  <si>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</si>
  <si>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</si>
  <si>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</si>
  <si>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</si>
  <si>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</si>
  <si>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</si>
  <si>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</si>
  <si>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216/253</t>
  </si>
  <si>
    <t>Teacher Diversification Pilot Program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</si>
</sst>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Fill="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6"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Fill="1" applyBorder="1" applyAlignment="1" applyProtection="1">
      <protection hidden="1"/>
    </xf>
    <xf numFmtId="0" fontId="23" fillId="0" borderId="61" xfId="0" applyFont="1" applyFill="1" applyBorder="1" applyProtection="1">
      <protection hidden="1"/>
    </xf>
    <xf numFmtId="0" fontId="23" fillId="0" borderId="62" xfId="0" applyFont="1" applyFill="1" applyBorder="1" applyProtection="1">
      <protection hidden="1"/>
    </xf>
    <xf numFmtId="3" fontId="25" fillId="0" borderId="63" xfId="0" applyNumberFormat="1" applyFont="1" applyFill="1" applyBorder="1" applyAlignment="1" applyProtection="1">
      <alignment horizontal="center" vertical="center"/>
      <protection hidden="1"/>
    </xf>
    <xf numFmtId="0" fontId="25" fillId="0" borderId="64" xfId="0" applyFont="1" applyFill="1" applyBorder="1" applyProtection="1">
      <protection hidden="1"/>
    </xf>
    <xf numFmtId="0" fontId="23" fillId="0" borderId="64" xfId="0" applyFont="1" applyFill="1" applyBorder="1" applyAlignment="1" applyProtection="1">
      <alignment vertical="center"/>
      <protection hidden="1"/>
    </xf>
    <xf numFmtId="0" fontId="23" fillId="0" borderId="65" xfId="0" applyFont="1" applyFill="1" applyBorder="1" applyAlignment="1" applyProtection="1">
      <alignment vertical="center"/>
      <protection hidden="1"/>
    </xf>
    <xf numFmtId="3" fontId="25" fillId="0" borderId="66" xfId="0" applyNumberFormat="1" applyFont="1" applyFill="1" applyBorder="1" applyAlignment="1" applyProtection="1">
      <alignment horizontal="center" vertical="center"/>
      <protection hidden="1"/>
    </xf>
    <xf numFmtId="0" fontId="25" fillId="0" borderId="67" xfId="0" applyFont="1" applyFill="1" applyBorder="1" applyProtection="1">
      <protection hidden="1"/>
    </xf>
    <xf numFmtId="0" fontId="23" fillId="0" borderId="67" xfId="0" applyFont="1" applyFill="1" applyBorder="1" applyAlignment="1" applyProtection="1">
      <alignment vertical="center"/>
      <protection hidden="1"/>
    </xf>
    <xf numFmtId="0" fontId="23" fillId="0" borderId="68" xfId="0" applyFont="1" applyFill="1" applyBorder="1" applyAlignment="1" applyProtection="1">
      <alignment vertical="center"/>
      <protection hidden="1"/>
    </xf>
    <xf numFmtId="0" fontId="25" fillId="0" borderId="63" xfId="0" applyFont="1" applyFill="1" applyBorder="1" applyAlignment="1" applyProtection="1">
      <protection hidden="1"/>
    </xf>
    <xf numFmtId="0" fontId="9" fillId="0" borderId="69" xfId="0" applyFont="1" applyFill="1" applyBorder="1" applyAlignment="1" applyProtection="1">
      <alignment horizontal="center"/>
      <protection hidden="1"/>
    </xf>
    <xf numFmtId="0" fontId="27" fillId="0" borderId="63" xfId="0" applyFont="1" applyFill="1" applyBorder="1" applyAlignment="1" applyProtection="1">
      <alignment horizontal="right" vertic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Fill="1" applyBorder="1" applyProtection="1">
      <protection hidden="1"/>
    </xf>
    <xf numFmtId="0" fontId="25" fillId="0" borderId="72" xfId="0" applyFont="1" applyFill="1" applyBorder="1" applyProtection="1">
      <protection hidden="1"/>
    </xf>
    <xf numFmtId="0" fontId="23" fillId="0" borderId="72" xfId="0" applyFont="1" applyFill="1" applyBorder="1" applyAlignment="1" applyProtection="1">
      <alignment vertical="center"/>
      <protection hidden="1"/>
    </xf>
    <xf numFmtId="0" fontId="23" fillId="0" borderId="73" xfId="0" applyFont="1" applyFill="1" applyBorder="1" applyAlignment="1" applyProtection="1">
      <alignment vertical="center"/>
      <protection hidden="1"/>
    </xf>
    <xf numFmtId="3" fontId="25" fillId="0" borderId="71" xfId="0" applyNumberFormat="1" applyFont="1" applyFill="1" applyBorder="1" applyAlignment="1" applyProtection="1">
      <alignment horizontal="center" vertical="center"/>
      <protection hidden="1"/>
    </xf>
    <xf numFmtId="0" fontId="9" fillId="0" borderId="74" xfId="0" applyFont="1" applyFill="1" applyBorder="1" applyAlignment="1" applyProtection="1">
      <alignment horizontal="center"/>
      <protection hidden="1"/>
    </xf>
    <xf numFmtId="0" fontId="27" fillId="0" borderId="71"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Fill="1" applyBorder="1" applyAlignment="1" applyProtection="1">
      <alignment vertical="center"/>
      <protection hidden="1"/>
    </xf>
    <xf numFmtId="0" fontId="3" fillId="0" borderId="75"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75" xfId="0" applyNumberFormat="1" applyFont="1" applyFill="1" applyBorder="1" applyAlignment="1" applyProtection="1">
      <alignment horizontal="right" vertical="center" wrapText="1"/>
      <protection hidden="1"/>
    </xf>
    <xf numFmtId="0" fontId="7" fillId="0" borderId="75" xfId="0" applyFont="1" applyFill="1" applyBorder="1" applyProtection="1">
      <protection hidden="1"/>
    </xf>
    <xf numFmtId="0" fontId="7" fillId="0" borderId="75"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75"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75"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4499999999999993"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45" customHeight="1" x14ac:dyDescent="0.25">
      <c r="A3" s="10"/>
      <c r="B3" s="548" t="s">
        <v>0</v>
      </c>
      <c r="C3" s="549"/>
      <c r="D3" s="549"/>
      <c r="E3" s="550"/>
      <c r="F3" s="572"/>
      <c r="G3" s="572"/>
      <c r="H3" s="391"/>
      <c r="I3" s="453" t="s">
        <v>1</v>
      </c>
      <c r="J3" s="45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453"/>
      <c r="J4" s="456"/>
      <c r="K4" s="41"/>
      <c r="L4" s="41"/>
      <c r="M4" s="41"/>
      <c r="N4" s="41"/>
      <c r="O4" s="12"/>
      <c r="R4" s="1"/>
      <c r="S4" s="456"/>
      <c r="T4" s="13"/>
      <c r="U4" s="13"/>
      <c r="V4" s="13"/>
      <c r="W4" s="13"/>
      <c r="X4" s="14"/>
      <c r="Y4" s="13"/>
      <c r="Z4" s="1"/>
      <c r="AA4" s="1"/>
    </row>
    <row r="5" spans="1:27" ht="28.5" customHeight="1" x14ac:dyDescent="0.25">
      <c r="A5" s="10"/>
      <c r="B5" s="548" t="s">
        <v>2</v>
      </c>
      <c r="C5" s="549"/>
      <c r="D5" s="549"/>
      <c r="E5" s="550"/>
      <c r="F5" s="392">
        <v>2023</v>
      </c>
      <c r="G5" s="41"/>
      <c r="H5" s="41"/>
      <c r="I5" s="453" t="s">
        <v>3</v>
      </c>
      <c r="J5" s="15"/>
      <c r="K5" s="574" t="s">
        <v>6592</v>
      </c>
      <c r="L5" s="574"/>
      <c r="M5" s="574"/>
      <c r="N5" s="574"/>
      <c r="O5" s="574"/>
      <c r="P5" s="574"/>
      <c r="R5" s="561"/>
      <c r="S5" s="562"/>
      <c r="T5" s="13"/>
      <c r="U5" s="13"/>
      <c r="V5" s="13"/>
      <c r="W5" s="13"/>
      <c r="X5" s="14"/>
      <c r="Y5" s="13"/>
      <c r="Z5" s="1"/>
      <c r="AA5" s="1"/>
    </row>
    <row r="6" spans="1:27" s="1" customFormat="1" ht="6.75" customHeight="1" x14ac:dyDescent="0.25">
      <c r="A6" s="393"/>
      <c r="B6" s="393"/>
      <c r="C6" s="12"/>
      <c r="D6" s="12"/>
      <c r="E6" s="12"/>
      <c r="F6" s="12"/>
      <c r="G6" s="12"/>
      <c r="H6" s="12"/>
      <c r="I6" s="453"/>
      <c r="J6" s="15"/>
      <c r="K6" s="42"/>
      <c r="L6" s="12"/>
      <c r="M6" s="12"/>
      <c r="N6" s="12"/>
      <c r="O6" s="12"/>
      <c r="S6" s="456"/>
      <c r="T6" s="13"/>
      <c r="U6" s="13"/>
      <c r="V6" s="13"/>
      <c r="W6" s="13"/>
      <c r="X6" s="14"/>
      <c r="Y6" s="13"/>
    </row>
    <row r="7" spans="1:27" ht="28.5" customHeight="1" x14ac:dyDescent="0.25">
      <c r="A7" s="10"/>
      <c r="B7" s="548"/>
      <c r="C7" s="550"/>
      <c r="D7" s="550"/>
      <c r="E7" s="550"/>
      <c r="F7" s="12"/>
      <c r="G7" s="12"/>
      <c r="H7" s="12"/>
      <c r="I7" s="453" t="s">
        <v>4</v>
      </c>
      <c r="J7" s="456"/>
      <c r="K7" s="572" t="s">
        <v>6593</v>
      </c>
      <c r="L7" s="572"/>
      <c r="M7" s="572"/>
      <c r="N7" s="572"/>
      <c r="O7" s="572"/>
      <c r="P7" s="572"/>
      <c r="Q7" s="573"/>
      <c r="R7" s="573"/>
      <c r="S7" s="573"/>
      <c r="T7" s="573"/>
      <c r="U7" s="573"/>
      <c r="V7" s="573"/>
      <c r="W7" s="573"/>
      <c r="X7" s="573"/>
      <c r="Y7" s="573"/>
      <c r="Z7" s="573"/>
      <c r="AA7" s="573"/>
    </row>
    <row r="8" spans="1:27" ht="12" customHeight="1" thickBot="1" x14ac:dyDescent="0.3">
      <c r="A8" s="10"/>
      <c r="B8" s="453"/>
      <c r="C8" s="454"/>
      <c r="D8" s="454"/>
      <c r="E8" s="455"/>
      <c r="F8" s="12"/>
      <c r="G8" s="12"/>
      <c r="H8" s="12"/>
      <c r="I8" s="453"/>
      <c r="J8" s="456"/>
      <c r="K8" s="453"/>
      <c r="L8" s="453"/>
      <c r="M8" s="453"/>
      <c r="N8" s="453"/>
      <c r="O8" s="453"/>
      <c r="P8" s="453"/>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62"/>
      <c r="I13" s="463" t="s">
        <v>8</v>
      </c>
      <c r="J13" s="464" t="s">
        <v>9</v>
      </c>
      <c r="K13" s="397" t="s">
        <v>10</v>
      </c>
      <c r="L13" s="70"/>
      <c r="M13" s="70"/>
      <c r="N13" s="70"/>
      <c r="O13" s="172"/>
      <c r="P13" s="268" t="s">
        <v>11</v>
      </c>
      <c r="Q13" s="329"/>
      <c r="R13" s="465"/>
      <c r="S13" s="465"/>
      <c r="T13" s="465"/>
      <c r="U13" s="465"/>
      <c r="V13" s="466"/>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v>0</v>
      </c>
      <c r="Q14" s="329"/>
      <c r="R14" s="467" t="b">
        <v>1</v>
      </c>
      <c r="S14" s="468">
        <v>112926</v>
      </c>
      <c r="T14" s="469"/>
      <c r="U14" s="470"/>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v>0</v>
      </c>
      <c r="Q15" s="329"/>
      <c r="R15" s="471" t="b">
        <v>0</v>
      </c>
      <c r="S15" s="472">
        <v>0</v>
      </c>
      <c r="T15" s="473" t="s">
        <v>13</v>
      </c>
      <c r="U15" s="474"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67" t="b">
        <v>0</v>
      </c>
      <c r="S16" s="468">
        <v>0</v>
      </c>
      <c r="T16" s="475" t="s">
        <v>13</v>
      </c>
      <c r="U16" s="476" t="s">
        <v>13</v>
      </c>
      <c r="V16" s="19"/>
      <c r="W16" s="168"/>
      <c r="X16" s="1"/>
      <c r="Y16" s="1"/>
      <c r="Z16" s="1"/>
      <c r="AA16" s="378"/>
    </row>
    <row r="17" spans="1:27" ht="10.35" customHeight="1" x14ac:dyDescent="0.25">
      <c r="A17" s="3"/>
      <c r="B17" s="377"/>
      <c r="C17" s="310"/>
      <c r="D17" s="31"/>
      <c r="E17" s="31"/>
      <c r="F17" s="31"/>
      <c r="G17" s="31"/>
      <c r="H17" s="5"/>
      <c r="I17" s="6"/>
      <c r="J17" s="20"/>
      <c r="K17" s="379"/>
      <c r="L17" s="68"/>
      <c r="M17" s="68"/>
      <c r="N17" s="6"/>
      <c r="O17" s="167"/>
      <c r="P17" s="151"/>
      <c r="Q17" s="330"/>
      <c r="R17" s="467"/>
      <c r="S17" s="85"/>
      <c r="T17" s="86"/>
      <c r="U17" s="86"/>
      <c r="V17" s="19"/>
      <c r="W17" s="168"/>
      <c r="X17" s="1"/>
      <c r="Y17" s="1"/>
      <c r="Z17" s="1"/>
      <c r="AA17" s="398"/>
    </row>
    <row r="18" spans="1:27" ht="12.75" customHeight="1" x14ac:dyDescent="0.25">
      <c r="A18" s="23"/>
      <c r="B18" s="380"/>
      <c r="C18" s="524" t="s">
        <v>14</v>
      </c>
      <c r="D18" s="525"/>
      <c r="E18" s="525"/>
      <c r="F18" s="525"/>
      <c r="G18" s="525"/>
      <c r="H18" s="394"/>
      <c r="I18" s="394"/>
      <c r="J18" s="395"/>
      <c r="K18" s="394"/>
      <c r="L18" s="174" t="b">
        <v>0</v>
      </c>
      <c r="M18" s="175">
        <f>SUM(M14:M16)</f>
        <v>0</v>
      </c>
      <c r="N18" s="175">
        <f>SUM(N14:N16)</f>
        <v>0</v>
      </c>
      <c r="O18" s="175"/>
      <c r="P18" s="396">
        <f>SUM(P14:P16)</f>
        <v>0</v>
      </c>
      <c r="Q18" s="331"/>
      <c r="R18" s="477"/>
      <c r="S18" s="478"/>
      <c r="T18" s="479" t="s">
        <v>13</v>
      </c>
      <c r="U18" s="480" t="s">
        <v>13</v>
      </c>
      <c r="V18" s="53"/>
      <c r="W18" s="176"/>
      <c r="X18" s="1"/>
      <c r="Y18" s="1"/>
      <c r="Z18" s="1"/>
      <c r="AA18" s="399"/>
    </row>
    <row r="19" spans="1:27" ht="26.45" customHeight="1" x14ac:dyDescent="0.25">
      <c r="A19" s="3"/>
      <c r="B19" s="377"/>
      <c r="C19" s="328">
        <v>2</v>
      </c>
      <c r="D19" s="450" t="s">
        <v>15</v>
      </c>
      <c r="E19" s="450"/>
      <c r="F19" s="450"/>
      <c r="G19" s="450"/>
      <c r="H19" s="462"/>
      <c r="I19" s="463" t="s">
        <v>8</v>
      </c>
      <c r="J19" s="464" t="s">
        <v>9</v>
      </c>
      <c r="K19" s="481" t="s">
        <v>10</v>
      </c>
      <c r="L19" s="79"/>
      <c r="M19" s="79"/>
      <c r="N19" s="70"/>
      <c r="O19" s="172"/>
      <c r="P19" s="268" t="s">
        <v>11</v>
      </c>
      <c r="Q19" s="332"/>
      <c r="R19" s="43"/>
      <c r="S19" s="482"/>
      <c r="T19" s="483" t="s">
        <v>13</v>
      </c>
      <c r="U19" s="484"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85"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85" t="b">
        <v>0</v>
      </c>
      <c r="S21" s="486">
        <v>0</v>
      </c>
      <c r="T21" s="487" t="s">
        <v>13</v>
      </c>
      <c r="U21" s="488"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89" t="b">
        <v>0</v>
      </c>
      <c r="S22" s="490">
        <v>0</v>
      </c>
      <c r="T22" s="491" t="s">
        <v>13</v>
      </c>
      <c r="U22" s="492"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93" t="b">
        <v>0</v>
      </c>
      <c r="S25" s="486">
        <v>0</v>
      </c>
      <c r="T25" s="487" t="s">
        <v>13</v>
      </c>
      <c r="U25" s="488"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94"/>
    </row>
    <row r="27" spans="1:27" ht="12.75" customHeight="1" x14ac:dyDescent="0.25">
      <c r="A27" s="23"/>
      <c r="B27" s="380"/>
      <c r="C27" s="524" t="s">
        <v>14</v>
      </c>
      <c r="D27" s="525"/>
      <c r="E27" s="525"/>
      <c r="F27" s="525"/>
      <c r="G27" s="525"/>
      <c r="H27" s="394"/>
      <c r="I27" s="394"/>
      <c r="J27" s="395"/>
      <c r="K27" s="394"/>
      <c r="L27" s="174"/>
      <c r="M27" s="175">
        <f>SUM(M20:M25)</f>
        <v>0</v>
      </c>
      <c r="N27" s="175">
        <f>SUM(N20:N25)</f>
        <v>0</v>
      </c>
      <c r="O27" s="175"/>
      <c r="P27" s="396">
        <f>SUM(P20:P25)</f>
        <v>0</v>
      </c>
      <c r="Q27" s="339"/>
      <c r="R27" s="495"/>
      <c r="S27" s="496"/>
      <c r="T27" s="496" t="s">
        <v>13</v>
      </c>
      <c r="U27" s="497" t="s">
        <v>13</v>
      </c>
      <c r="V27" s="47"/>
      <c r="W27" s="176"/>
      <c r="X27" s="1"/>
      <c r="Y27" s="1"/>
      <c r="Z27" s="1"/>
      <c r="AA27" s="498"/>
    </row>
    <row r="28" spans="1:27" ht="30.75" customHeight="1" x14ac:dyDescent="0.25">
      <c r="A28" s="28"/>
      <c r="B28" s="381"/>
      <c r="C28" s="328">
        <v>3</v>
      </c>
      <c r="D28" s="547" t="s">
        <v>16</v>
      </c>
      <c r="E28" s="547"/>
      <c r="F28" s="547"/>
      <c r="G28" s="547"/>
      <c r="H28" s="462"/>
      <c r="I28" s="463" t="s">
        <v>8</v>
      </c>
      <c r="J28" s="464" t="s">
        <v>9</v>
      </c>
      <c r="K28" s="499" t="s">
        <v>10</v>
      </c>
      <c r="L28" s="79"/>
      <c r="M28" s="79"/>
      <c r="N28" s="70"/>
      <c r="O28" s="178"/>
      <c r="P28" s="268" t="s">
        <v>11</v>
      </c>
      <c r="Q28" s="332"/>
      <c r="R28" s="500"/>
      <c r="S28" s="501"/>
      <c r="T28" s="502" t="s">
        <v>13</v>
      </c>
      <c r="U28" s="503"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504" t="b">
        <v>0</v>
      </c>
      <c r="S29" s="501">
        <v>0</v>
      </c>
      <c r="T29" s="502" t="s">
        <v>13</v>
      </c>
      <c r="U29" s="503"/>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504" t="b">
        <v>0</v>
      </c>
      <c r="S30" s="501">
        <v>0</v>
      </c>
      <c r="T30" s="502" t="s">
        <v>13</v>
      </c>
      <c r="U30" s="503"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504" t="b">
        <v>0</v>
      </c>
      <c r="S31" s="501">
        <v>0</v>
      </c>
      <c r="T31" s="502" t="s">
        <v>13</v>
      </c>
      <c r="U31" s="503"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505"/>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506"/>
      <c r="S33" s="507"/>
      <c r="T33" s="507" t="s">
        <v>13</v>
      </c>
      <c r="U33" s="508" t="s">
        <v>13</v>
      </c>
      <c r="V33" s="47"/>
      <c r="W33" s="176"/>
      <c r="X33" s="1"/>
      <c r="Y33" s="1"/>
      <c r="Z33" s="1"/>
      <c r="AA33" s="509"/>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5"/>
    </row>
    <row r="40" spans="1:27" ht="12.75" customHeight="1" x14ac:dyDescent="0.25">
      <c r="A40" s="3"/>
      <c r="B40" s="380"/>
      <c r="C40" s="524" t="s">
        <v>14</v>
      </c>
      <c r="D40" s="525"/>
      <c r="E40" s="525"/>
      <c r="F40" s="525"/>
      <c r="G40" s="525"/>
      <c r="H40" s="394"/>
      <c r="I40" s="394"/>
      <c r="J40" s="395"/>
      <c r="K40" s="394"/>
      <c r="L40" s="174" t="b">
        <v>0</v>
      </c>
      <c r="M40" s="175">
        <f>SUM(M35:M38)</f>
        <v>0</v>
      </c>
      <c r="N40" s="175">
        <f>SUM(N35:N38)</f>
        <v>0</v>
      </c>
      <c r="O40" s="175"/>
      <c r="P40" s="396">
        <f>SUM(P35:P38)</f>
        <v>0</v>
      </c>
      <c r="Q40" s="339"/>
      <c r="R40" s="506"/>
      <c r="S40" s="507"/>
      <c r="T40" s="507" t="s">
        <v>13</v>
      </c>
      <c r="U40" s="508" t="s">
        <v>13</v>
      </c>
      <c r="V40" s="47"/>
      <c r="W40" s="177"/>
      <c r="X40" s="1"/>
      <c r="Y40" s="1"/>
      <c r="Z40" s="1"/>
      <c r="AA40" s="509"/>
    </row>
    <row r="41" spans="1:27" ht="31.7"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502" t="s">
        <v>13</v>
      </c>
      <c r="U41" s="503"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455"/>
      <c r="M43" s="455"/>
      <c r="N43" s="455"/>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2"/>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5"/>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509"/>
    </row>
    <row r="50" spans="1:27" ht="29.25" customHeight="1" x14ac:dyDescent="0.25">
      <c r="A50" s="3"/>
      <c r="B50" s="377"/>
      <c r="C50" s="328">
        <v>6</v>
      </c>
      <c r="D50" s="450" t="s">
        <v>28</v>
      </c>
      <c r="E50" s="462"/>
      <c r="F50" s="462"/>
      <c r="G50" s="462"/>
      <c r="H50" s="462"/>
      <c r="I50" s="463" t="s">
        <v>19</v>
      </c>
      <c r="J50" s="463" t="s">
        <v>20</v>
      </c>
      <c r="K50" s="481"/>
      <c r="L50" s="400"/>
      <c r="M50" s="400"/>
      <c r="N50" s="400"/>
      <c r="O50" s="401"/>
      <c r="P50" s="268" t="s">
        <v>11</v>
      </c>
      <c r="Q50" s="332"/>
      <c r="R50" s="402"/>
      <c r="S50" s="402"/>
      <c r="T50" s="402"/>
      <c r="U50" s="402"/>
      <c r="V50" s="402"/>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5"/>
    </row>
    <row r="58" spans="1:27" ht="12.75" customHeight="1" x14ac:dyDescent="0.25">
      <c r="A58" s="23"/>
      <c r="B58" s="380"/>
      <c r="C58" s="524" t="s">
        <v>14</v>
      </c>
      <c r="D58" s="525"/>
      <c r="E58" s="525"/>
      <c r="F58" s="525"/>
      <c r="G58" s="525"/>
      <c r="H58" s="394"/>
      <c r="I58" s="394"/>
      <c r="J58" s="403"/>
      <c r="K58" s="403"/>
      <c r="L58" s="185"/>
      <c r="M58" s="185"/>
      <c r="N58" s="185"/>
      <c r="O58" s="185"/>
      <c r="P58" s="404">
        <f>SUM(P51:P56)</f>
        <v>0</v>
      </c>
      <c r="Q58" s="347"/>
      <c r="R58" s="37"/>
      <c r="S58" s="37"/>
      <c r="T58" s="37"/>
      <c r="U58" s="37"/>
      <c r="V58" s="37"/>
      <c r="W58" s="176"/>
      <c r="X58" s="1"/>
      <c r="Y58" s="1"/>
      <c r="Z58" s="1"/>
      <c r="AA58" s="509"/>
    </row>
    <row r="59" spans="1:27" ht="29.25" customHeight="1" x14ac:dyDescent="0.25">
      <c r="A59" s="34"/>
      <c r="B59" s="383"/>
      <c r="C59" s="328">
        <v>7</v>
      </c>
      <c r="D59" s="450" t="s">
        <v>29</v>
      </c>
      <c r="E59" s="462"/>
      <c r="F59" s="462"/>
      <c r="G59" s="462"/>
      <c r="H59" s="405"/>
      <c r="I59" s="405"/>
      <c r="J59" s="405"/>
      <c r="K59" s="510"/>
      <c r="L59" s="5"/>
      <c r="M59" s="5"/>
      <c r="N59" s="5"/>
      <c r="O59" s="179"/>
      <c r="P59" s="268" t="s">
        <v>11</v>
      </c>
      <c r="Q59" s="332"/>
      <c r="R59" s="8"/>
      <c r="S59" s="8"/>
      <c r="T59" s="8"/>
      <c r="U59" s="8"/>
      <c r="V59" s="8"/>
      <c r="W59" s="177"/>
      <c r="X59" s="1"/>
      <c r="Y59" s="1"/>
      <c r="Z59" s="1"/>
      <c r="AA59" s="376" t="s">
        <v>12</v>
      </c>
    </row>
    <row r="60" spans="1:27" ht="12.6" customHeight="1" x14ac:dyDescent="0.25">
      <c r="A60" s="34"/>
      <c r="B60" s="383"/>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3"/>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10.35"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505"/>
    </row>
    <row r="65" spans="1:27" ht="12.75" customHeight="1" x14ac:dyDescent="0.25">
      <c r="A65" s="23"/>
      <c r="B65" s="380"/>
      <c r="C65" s="524" t="s">
        <v>14</v>
      </c>
      <c r="D65" s="525"/>
      <c r="E65" s="525"/>
      <c r="F65" s="525"/>
      <c r="G65" s="525"/>
      <c r="H65" s="394"/>
      <c r="I65" s="394"/>
      <c r="J65" s="403"/>
      <c r="K65" s="403"/>
      <c r="L65" s="185"/>
      <c r="M65" s="185"/>
      <c r="N65" s="185"/>
      <c r="O65" s="185"/>
      <c r="P65" s="404">
        <f>SUM(P60:P63)</f>
        <v>0</v>
      </c>
      <c r="Q65" s="347"/>
      <c r="R65" s="37"/>
      <c r="S65" s="37"/>
      <c r="T65" s="37"/>
      <c r="U65" s="37"/>
      <c r="V65" s="37"/>
      <c r="W65" s="176"/>
      <c r="X65" s="1"/>
      <c r="Y65" s="1"/>
      <c r="Z65" s="1"/>
      <c r="AA65" s="509"/>
    </row>
    <row r="66" spans="1:27" ht="30" customHeight="1" x14ac:dyDescent="0.25">
      <c r="A66" s="3"/>
      <c r="B66" s="377"/>
      <c r="C66" s="328">
        <v>8</v>
      </c>
      <c r="D66" s="450" t="s">
        <v>31</v>
      </c>
      <c r="E66" s="462"/>
      <c r="F66" s="462"/>
      <c r="G66" s="462"/>
      <c r="H66" s="462"/>
      <c r="I66" s="462"/>
      <c r="J66" s="462"/>
      <c r="K66" s="510"/>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5"/>
    </row>
    <row r="72" spans="1:27" ht="12.75" customHeight="1" x14ac:dyDescent="0.25">
      <c r="A72" s="23"/>
      <c r="B72" s="380"/>
      <c r="C72" s="524" t="s">
        <v>14</v>
      </c>
      <c r="D72" s="525"/>
      <c r="E72" s="525"/>
      <c r="F72" s="525"/>
      <c r="G72" s="525"/>
      <c r="H72" s="394"/>
      <c r="I72" s="394"/>
      <c r="J72" s="403"/>
      <c r="K72" s="403"/>
      <c r="L72" s="185"/>
      <c r="M72" s="185"/>
      <c r="N72" s="185"/>
      <c r="O72" s="185"/>
      <c r="P72" s="404">
        <f>SUM(P67:P70)</f>
        <v>0</v>
      </c>
      <c r="Q72" s="347"/>
      <c r="R72" s="37"/>
      <c r="S72" s="37"/>
      <c r="T72" s="37"/>
      <c r="U72" s="37"/>
      <c r="V72" s="37"/>
      <c r="W72" s="176"/>
      <c r="X72" s="1"/>
      <c r="Y72" s="1"/>
      <c r="Z72" s="1"/>
      <c r="AA72" s="509"/>
    </row>
    <row r="73" spans="1:27" ht="30" customHeight="1" x14ac:dyDescent="0.25">
      <c r="A73" s="3"/>
      <c r="B73" s="377"/>
      <c r="C73" s="328">
        <v>9</v>
      </c>
      <c r="D73" s="452" t="s">
        <v>32</v>
      </c>
      <c r="E73" s="406"/>
      <c r="F73" s="406"/>
      <c r="G73" s="406"/>
      <c r="H73" s="405"/>
      <c r="I73" s="407"/>
      <c r="J73" s="408"/>
      <c r="K73" s="510"/>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4"/>
      <c r="C74" s="314"/>
      <c r="D74" s="522"/>
      <c r="E74" s="523"/>
      <c r="F74" s="523"/>
      <c r="G74" s="523"/>
      <c r="H74" s="523"/>
      <c r="I74" s="523"/>
      <c r="J74" s="523"/>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22"/>
      <c r="E75" s="523"/>
      <c r="F75" s="523"/>
      <c r="G75" s="523"/>
      <c r="H75" s="523"/>
      <c r="I75" s="523"/>
      <c r="J75" s="523"/>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22"/>
      <c r="E76" s="523"/>
      <c r="F76" s="523"/>
      <c r="G76" s="523"/>
      <c r="H76" s="523"/>
      <c r="I76" s="523"/>
      <c r="J76" s="523"/>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22"/>
      <c r="E77" s="523"/>
      <c r="F77" s="523"/>
      <c r="G77" s="523"/>
      <c r="H77" s="523"/>
      <c r="I77" s="523"/>
      <c r="J77" s="523"/>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5"/>
    </row>
    <row r="79" spans="1:27" ht="12.75" customHeight="1" x14ac:dyDescent="0.25">
      <c r="A79" s="23"/>
      <c r="B79" s="380"/>
      <c r="C79" s="524" t="s">
        <v>14</v>
      </c>
      <c r="D79" s="525"/>
      <c r="E79" s="525"/>
      <c r="F79" s="525"/>
      <c r="G79" s="525"/>
      <c r="H79" s="394"/>
      <c r="I79" s="394"/>
      <c r="J79" s="403"/>
      <c r="K79" s="403"/>
      <c r="L79" s="185"/>
      <c r="M79" s="185"/>
      <c r="N79" s="185"/>
      <c r="O79" s="185"/>
      <c r="P79" s="404">
        <f>SUM(P74:P77)</f>
        <v>0</v>
      </c>
      <c r="Q79" s="347"/>
      <c r="R79" s="37"/>
      <c r="S79" s="37"/>
      <c r="T79" s="37"/>
      <c r="U79" s="37"/>
      <c r="V79" s="37"/>
      <c r="W79" s="176"/>
      <c r="X79" s="1"/>
      <c r="Y79" s="1"/>
      <c r="Z79" s="1"/>
      <c r="AA79" s="509"/>
    </row>
    <row r="80" spans="1:27" ht="15.75" customHeight="1" x14ac:dyDescent="0.25">
      <c r="A80" s="23"/>
      <c r="B80" s="380"/>
      <c r="C80" s="356"/>
      <c r="D80" s="409"/>
      <c r="E80" s="409"/>
      <c r="F80" s="409"/>
      <c r="G80" s="409"/>
      <c r="H80" s="410"/>
      <c r="I80" s="410" t="s">
        <v>33</v>
      </c>
      <c r="J80" s="411"/>
      <c r="K80" s="511"/>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5"/>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9"/>
    </row>
    <row r="84" spans="1:27" ht="8.4499999999999993"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5"/>
    </row>
    <row r="85" spans="1:27" ht="28.5" customHeight="1" x14ac:dyDescent="0.25">
      <c r="A85" s="3"/>
      <c r="B85" s="377"/>
      <c r="C85" s="320">
        <v>11</v>
      </c>
      <c r="D85" s="542" t="s">
        <v>35</v>
      </c>
      <c r="E85" s="542"/>
      <c r="F85" s="542"/>
      <c r="G85" s="542"/>
      <c r="H85" s="542"/>
      <c r="I85" s="542"/>
      <c r="J85" s="542"/>
      <c r="K85" s="543"/>
      <c r="L85" s="451"/>
      <c r="M85" s="451"/>
      <c r="N85" s="451"/>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6"/>
      <c r="S89" s="386"/>
      <c r="T89" s="386"/>
      <c r="U89" s="386"/>
      <c r="V89" s="387"/>
      <c r="W89" s="176"/>
      <c r="X89" s="1"/>
      <c r="Y89" s="1"/>
      <c r="Z89" s="1"/>
      <c r="AA89" s="509"/>
    </row>
    <row r="90" spans="1:27" ht="9" customHeight="1" x14ac:dyDescent="0.25">
      <c r="A90" s="3"/>
      <c r="B90" s="377"/>
      <c r="C90" s="362"/>
      <c r="D90" s="412"/>
      <c r="E90" s="413"/>
      <c r="F90" s="412"/>
      <c r="G90" s="412"/>
      <c r="H90" s="412"/>
      <c r="I90" s="412"/>
      <c r="J90" s="412"/>
      <c r="K90" s="412"/>
      <c r="L90" s="412"/>
      <c r="M90" s="412"/>
      <c r="N90" s="412"/>
      <c r="O90" s="412"/>
      <c r="P90" s="412"/>
      <c r="Q90" s="512"/>
      <c r="R90" s="257"/>
      <c r="S90" s="257"/>
      <c r="T90" s="257"/>
      <c r="U90" s="257"/>
      <c r="V90" s="257"/>
      <c r="W90" s="177"/>
      <c r="X90" s="1"/>
      <c r="Y90" s="1"/>
      <c r="Z90" s="1"/>
      <c r="AA90" s="382"/>
    </row>
    <row r="91" spans="1:27" ht="15.75" customHeight="1" x14ac:dyDescent="0.25">
      <c r="A91" s="38"/>
      <c r="B91" s="388"/>
      <c r="C91" s="520" t="s">
        <v>36</v>
      </c>
      <c r="D91" s="521"/>
      <c r="E91" s="521"/>
      <c r="F91" s="521"/>
      <c r="G91" s="521"/>
      <c r="H91" s="521"/>
      <c r="I91" s="521"/>
      <c r="J91" s="521"/>
      <c r="K91" s="449"/>
      <c r="L91" s="449"/>
      <c r="M91" s="449"/>
      <c r="N91" s="449"/>
      <c r="O91" s="248"/>
      <c r="P91" s="299">
        <f>+P18+P27+P33+P40+P49+P58+P65+P72+P79+P81+P89</f>
        <v>0</v>
      </c>
      <c r="Q91" s="25"/>
      <c r="R91" s="257"/>
      <c r="S91" s="257"/>
      <c r="T91" s="257"/>
      <c r="U91" s="257"/>
      <c r="V91" s="257"/>
      <c r="W91" s="177"/>
      <c r="X91" s="1"/>
      <c r="Y91" s="1"/>
      <c r="Z91" s="1"/>
      <c r="AA91" s="509"/>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4499999999999993"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14" t="s">
        <v>51</v>
      </c>
      <c r="H14" s="514">
        <v>305</v>
      </c>
      <c r="J14" s="73"/>
    </row>
    <row r="15" spans="1:10" x14ac:dyDescent="0.2">
      <c r="A15" s="197"/>
      <c r="B15" s="664"/>
      <c r="C15" s="592" t="s">
        <v>52</v>
      </c>
      <c r="D15" s="593"/>
      <c r="E15" s="204" t="str">
        <f>valorg4code</f>
        <v xml:space="preserve">Org </v>
      </c>
      <c r="F15" s="415"/>
      <c r="G15" s="415" t="s">
        <v>53</v>
      </c>
      <c r="H15" s="416"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17"/>
      <c r="H17" s="418" t="s">
        <v>57</v>
      </c>
    </row>
    <row r="18" spans="1:8" ht="20.100000000000001" customHeight="1" x14ac:dyDescent="0.2">
      <c r="A18" s="197"/>
      <c r="B18" s="56" t="s">
        <v>58</v>
      </c>
      <c r="C18" s="598" t="s">
        <v>59</v>
      </c>
      <c r="D18" s="599"/>
      <c r="E18" s="605"/>
      <c r="F18" s="606"/>
      <c r="G18" s="606"/>
      <c r="H18" s="607"/>
    </row>
    <row r="19" spans="1:8" ht="17.25"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58"/>
      <c r="D23" s="459"/>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19"/>
      <c r="H26" s="51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20"/>
      <c r="D29" s="420"/>
      <c r="E29" s="420"/>
      <c r="F29" s="420"/>
      <c r="G29" s="420"/>
      <c r="H29" s="516"/>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21"/>
      <c r="E36" s="654"/>
      <c r="F36" s="654"/>
      <c r="G36" s="422"/>
      <c r="H36" s="423"/>
      <c r="L36" s="213"/>
    </row>
    <row r="37" spans="1:13" ht="6.75" customHeight="1" x14ac:dyDescent="0.2">
      <c r="A37" s="203"/>
      <c r="B37" s="655"/>
      <c r="C37" s="655"/>
      <c r="D37" s="214"/>
      <c r="E37" s="659"/>
      <c r="F37" s="659"/>
      <c r="G37" s="197"/>
      <c r="H37" s="197"/>
      <c r="L37" s="66"/>
    </row>
    <row r="38" spans="1:13" x14ac:dyDescent="0.2">
      <c r="B38" s="660"/>
      <c r="C38" s="661"/>
      <c r="D38" s="662"/>
      <c r="E38" s="424" t="s">
        <v>79</v>
      </c>
      <c r="F38" s="424" t="s">
        <v>80</v>
      </c>
      <c r="G38" s="424" t="s">
        <v>81</v>
      </c>
      <c r="H38" s="61" t="s">
        <v>82</v>
      </c>
    </row>
    <row r="39" spans="1:13" x14ac:dyDescent="0.2">
      <c r="B39" s="215"/>
      <c r="C39" s="216"/>
      <c r="D39" s="217"/>
      <c r="E39" s="602" t="s">
        <v>83</v>
      </c>
      <c r="F39" s="425" t="s">
        <v>84</v>
      </c>
      <c r="G39" s="425"/>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26"/>
      <c r="D42" s="427"/>
      <c r="E42" s="604"/>
      <c r="F42" s="428" t="s">
        <v>91</v>
      </c>
      <c r="G42" s="429"/>
      <c r="H42" s="429"/>
    </row>
    <row r="43" spans="1:13" ht="12.75" hidden="1" customHeight="1" x14ac:dyDescent="0.2">
      <c r="B43" s="218"/>
      <c r="C43" s="426"/>
      <c r="D43" s="427"/>
      <c r="E43" s="457"/>
      <c r="F43" s="250"/>
      <c r="G43" s="429"/>
      <c r="H43" s="429"/>
    </row>
    <row r="44" spans="1:13" ht="20.100000000000001" customHeight="1" x14ac:dyDescent="0.2">
      <c r="B44" s="219" t="s">
        <v>92</v>
      </c>
      <c r="C44" s="638" t="s">
        <v>93</v>
      </c>
      <c r="D44" s="639"/>
      <c r="E44" s="220"/>
      <c r="F44" s="220"/>
      <c r="G44" s="430">
        <f>IF(F44 ="",H44-E44,H44-F44)</f>
        <v>0</v>
      </c>
      <c r="H44" s="430">
        <f>valTILn1</f>
        <v>0</v>
      </c>
      <c r="I44" s="587"/>
      <c r="J44" s="588"/>
      <c r="K44" s="588"/>
      <c r="L44" s="588"/>
      <c r="M44" s="588"/>
    </row>
    <row r="45" spans="1:13" ht="20.100000000000001" customHeight="1" x14ac:dyDescent="0.2">
      <c r="B45" s="89" t="s">
        <v>94</v>
      </c>
      <c r="C45" s="230" t="s">
        <v>95</v>
      </c>
      <c r="D45" s="231"/>
      <c r="E45" s="221"/>
      <c r="F45" s="221"/>
      <c r="G45" s="431">
        <f>IF(F45 ="",H45-E45,H45-F45)</f>
        <v>0</v>
      </c>
      <c r="H45" s="431">
        <f>valTILn2</f>
        <v>0</v>
      </c>
      <c r="J45" s="73"/>
    </row>
    <row r="46" spans="1:13" ht="20.100000000000001" customHeight="1" x14ac:dyDescent="0.2">
      <c r="B46" s="89" t="s">
        <v>96</v>
      </c>
      <c r="C46" s="230" t="s">
        <v>97</v>
      </c>
      <c r="D46" s="231"/>
      <c r="E46" s="221"/>
      <c r="F46" s="221"/>
      <c r="G46" s="431">
        <f t="shared" ref="G46:G55" si="0">IF(F46 ="",H46-E46,H46-F46)</f>
        <v>0</v>
      </c>
      <c r="H46" s="431">
        <f>valTILn3</f>
        <v>0</v>
      </c>
    </row>
    <row r="47" spans="1:13" ht="20.100000000000001" customHeight="1" x14ac:dyDescent="0.2">
      <c r="B47" s="89" t="s">
        <v>98</v>
      </c>
      <c r="C47" s="230" t="s">
        <v>99</v>
      </c>
      <c r="D47" s="231"/>
      <c r="E47" s="221"/>
      <c r="F47" s="221"/>
      <c r="G47" s="431">
        <f t="shared" si="0"/>
        <v>0</v>
      </c>
      <c r="H47" s="431">
        <f>valTILn4</f>
        <v>0</v>
      </c>
    </row>
    <row r="48" spans="1:13" ht="20.100000000000001" customHeight="1" x14ac:dyDescent="0.2">
      <c r="B48" s="88" t="s">
        <v>100</v>
      </c>
      <c r="C48" s="232" t="s">
        <v>101</v>
      </c>
      <c r="D48" s="432" t="s">
        <v>10</v>
      </c>
      <c r="E48" s="433"/>
      <c r="F48" s="433"/>
      <c r="G48" s="431">
        <f t="shared" si="0"/>
        <v>0</v>
      </c>
      <c r="H48" s="431">
        <f>valTILn5a</f>
        <v>0</v>
      </c>
      <c r="K48" s="6"/>
    </row>
    <row r="49" spans="1:11" ht="20.100000000000001" customHeight="1" x14ac:dyDescent="0.2">
      <c r="B49" s="222"/>
      <c r="C49" s="434" t="s">
        <v>102</v>
      </c>
      <c r="D49" s="233" t="s">
        <v>103</v>
      </c>
      <c r="E49" s="223"/>
      <c r="F49" s="224"/>
      <c r="G49" s="431">
        <f t="shared" si="0"/>
        <v>0</v>
      </c>
      <c r="H49" s="431">
        <f>valTILn5b</f>
        <v>0</v>
      </c>
      <c r="K49" s="74"/>
    </row>
    <row r="50" spans="1:11" ht="20.100000000000001" customHeight="1" x14ac:dyDescent="0.2">
      <c r="B50" s="89" t="s">
        <v>104</v>
      </c>
      <c r="C50" s="230" t="s">
        <v>105</v>
      </c>
      <c r="D50" s="231"/>
      <c r="E50" s="221"/>
      <c r="F50" s="221"/>
      <c r="G50" s="431">
        <f t="shared" si="0"/>
        <v>0</v>
      </c>
      <c r="H50" s="431">
        <f>valTILn6</f>
        <v>0</v>
      </c>
      <c r="K50" s="74"/>
    </row>
    <row r="51" spans="1:11" ht="20.100000000000001" customHeight="1" x14ac:dyDescent="0.2">
      <c r="B51" s="89" t="s">
        <v>106</v>
      </c>
      <c r="C51" s="230" t="s">
        <v>107</v>
      </c>
      <c r="D51" s="231"/>
      <c r="E51" s="221"/>
      <c r="F51" s="221"/>
      <c r="G51" s="431">
        <f t="shared" si="0"/>
        <v>0</v>
      </c>
      <c r="H51" s="431">
        <f>valTILn7</f>
        <v>0</v>
      </c>
      <c r="K51" s="74"/>
    </row>
    <row r="52" spans="1:11" ht="20.100000000000001" customHeight="1" x14ac:dyDescent="0.2">
      <c r="B52" s="89" t="s">
        <v>108</v>
      </c>
      <c r="C52" s="230" t="s">
        <v>109</v>
      </c>
      <c r="D52" s="231"/>
      <c r="E52" s="221"/>
      <c r="F52" s="221"/>
      <c r="G52" s="431">
        <f t="shared" si="0"/>
        <v>0</v>
      </c>
      <c r="H52" s="431">
        <f>valTILn8</f>
        <v>0</v>
      </c>
      <c r="K52" s="74"/>
    </row>
    <row r="53" spans="1:11" ht="20.100000000000001" customHeight="1" x14ac:dyDescent="0.2">
      <c r="B53" s="89" t="s">
        <v>110</v>
      </c>
      <c r="C53" s="230" t="s">
        <v>103</v>
      </c>
      <c r="D53" s="231"/>
      <c r="E53" s="221"/>
      <c r="F53" s="221"/>
      <c r="G53" s="431">
        <f t="shared" si="0"/>
        <v>0</v>
      </c>
      <c r="H53" s="431">
        <f>valTILn9</f>
        <v>0</v>
      </c>
      <c r="K53" s="74"/>
    </row>
    <row r="54" spans="1:11" ht="20.100000000000001" customHeight="1" x14ac:dyDescent="0.2">
      <c r="B54" s="89" t="s">
        <v>111</v>
      </c>
      <c r="C54" s="230" t="s">
        <v>112</v>
      </c>
      <c r="D54" s="231"/>
      <c r="E54" s="221"/>
      <c r="F54" s="221"/>
      <c r="G54" s="431">
        <f t="shared" si="0"/>
        <v>0</v>
      </c>
      <c r="H54" s="431">
        <f>valTILn10</f>
        <v>0</v>
      </c>
      <c r="K54" s="74"/>
    </row>
    <row r="55" spans="1:11" ht="20.100000000000001" customHeight="1" thickBot="1" x14ac:dyDescent="0.25">
      <c r="B55" s="90" t="s">
        <v>113</v>
      </c>
      <c r="C55" s="435" t="s">
        <v>114</v>
      </c>
      <c r="D55" s="435"/>
      <c r="E55" s="436"/>
      <c r="F55" s="437"/>
      <c r="G55" s="431">
        <f t="shared" si="0"/>
        <v>0</v>
      </c>
      <c r="H55" s="431">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438"/>
    </row>
    <row r="4" spans="1:11" x14ac:dyDescent="0.25">
      <c r="B4" s="117" t="s">
        <v>131</v>
      </c>
      <c r="C4" s="712" t="str">
        <f>valDistrName</f>
        <v>Org Name</v>
      </c>
      <c r="D4" s="712"/>
      <c r="E4" s="712"/>
      <c r="F4" s="712"/>
      <c r="G4" s="118"/>
      <c r="H4" s="118"/>
      <c r="I4" s="118"/>
      <c r="J4" s="118"/>
    </row>
    <row r="5" spans="1:11" x14ac:dyDescent="0.25">
      <c r="B5" s="119"/>
      <c r="C5" s="120"/>
      <c r="D5" s="439"/>
      <c r="E5" s="439"/>
      <c r="F5" s="120"/>
      <c r="G5" s="121"/>
      <c r="H5" s="121"/>
      <c r="I5" s="121"/>
      <c r="J5" s="121"/>
    </row>
    <row r="6" spans="1:11" x14ac:dyDescent="0.25">
      <c r="B6" s="117" t="s">
        <v>132</v>
      </c>
      <c r="C6" s="712" t="s">
        <v>133</v>
      </c>
      <c r="D6" s="712"/>
      <c r="E6" s="712"/>
      <c r="F6" s="712"/>
      <c r="G6" s="118"/>
      <c r="H6" s="118"/>
      <c r="I6" s="118"/>
      <c r="J6" s="118"/>
    </row>
    <row r="7" spans="1:11" ht="13.7" customHeight="1" x14ac:dyDescent="0.25">
      <c r="B7" s="119"/>
      <c r="C7" s="122"/>
      <c r="D7" s="440"/>
      <c r="E7" s="440"/>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61" t="s">
        <v>18</v>
      </c>
      <c r="E10" s="461" t="s">
        <v>6</v>
      </c>
      <c r="F10" s="461" t="s">
        <v>18</v>
      </c>
      <c r="G10" s="461" t="s">
        <v>6</v>
      </c>
      <c r="H10" s="461" t="s">
        <v>18</v>
      </c>
      <c r="I10" s="461"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460" t="s">
        <v>152</v>
      </c>
      <c r="C26" s="441" t="e">
        <f>C25-C24</f>
        <v>#REF!</v>
      </c>
      <c r="D26" s="441"/>
      <c r="E26" s="441"/>
      <c r="F26" s="441"/>
      <c r="G26" s="441"/>
      <c r="H26" s="441"/>
      <c r="I26" s="441"/>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442"/>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4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7"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40"/>
      <c r="E69" s="440"/>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443" t="s">
        <v>605</v>
      </c>
      <c r="B4" s="443" t="str">
        <f>VLOOKUP(valDistr,dataDistr,9,FALSE)&amp;", "&amp;VLOOKUP(valDistr,dataDistr,10,FALSE)&amp;" "&amp;VLOOKUP(valDistr,dataDistr,11,FALSE)</f>
        <v>Town, State  Zip</v>
      </c>
      <c r="C4" s="443"/>
      <c r="D4" s="443"/>
      <c r="E4" s="443"/>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444" t="s">
        <v>716</v>
      </c>
    </row>
    <row r="158" spans="1:1" x14ac:dyDescent="0.25">
      <c r="A158" s="247"/>
    </row>
    <row r="159" spans="1:1" x14ac:dyDescent="0.25">
      <c r="A159" s="246" t="s">
        <v>717</v>
      </c>
    </row>
    <row r="160" spans="1:1" x14ac:dyDescent="0.25">
      <c r="A160" s="445"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446" t="s">
        <v>776</v>
      </c>
      <c r="K1" s="447" t="s">
        <v>6510</v>
      </c>
      <c r="L1" s="448"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ED241215-F3F7-41D5-9F35-E31C38FFE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9324d023-3849-46fe-9182-6ce950756bea"/>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14c63040-5e06-4c4a-8b07-ca5832d9b2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216 253 Teacher Diversification Pilot Program Part II</dc:title>
  <dc:subject/>
  <dc:creator>DESE</dc:creator>
  <cp:keywords/>
  <dc:description/>
  <cp:lastModifiedBy>Zou, Dong (EOE)</cp:lastModifiedBy>
  <cp:revision/>
  <dcterms:created xsi:type="dcterms:W3CDTF">2017-03-16T18:10:20Z</dcterms:created>
  <dcterms:modified xsi:type="dcterms:W3CDTF">2022-07-05T16:05:57Z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5 2022</vt:lpwstr>
  </property>
</Properties>
</file>