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hidePivotFieldList="1"/>
  <mc:AlternateContent xmlns:mc="http://schemas.openxmlformats.org/markup-compatibility/2006">
    <mc:Choice Requires="x15">
      <x15ac:absPath xmlns:x15ac="http://schemas.microsoft.com/office/spreadsheetml/2010/11/ac" url="C:\Users\dzou\Desktop\2023-10\SCTASK0443888\"/>
    </mc:Choice>
  </mc:AlternateContent>
  <xr:revisionPtr revIDLastSave="0" documentId="13_ncr:1_{E945F583-59BD-47E3-9FF5-FED2DB9BBB05}" xr6:coauthVersionLast="47" xr6:coauthVersionMax="47" xr10:uidLastSave="{00000000-0000-0000-0000-000000000000}"/>
  <workbookProtection workbookAlgorithmName="SHA-512" workbookHashValue="l27jA5xK7KbkcxG3UqQFti3stBg2o47jg6/SbxhvPJFWXp9pybmAz0Ue/1cMciW2JjGmKJc7ht/0UfqkKrX2VA==" workbookSaltValue="Q0L2Dogtx/o3qmgAXHALoA==" workbookSpinCount="100000" lockStructure="1"/>
  <bookViews>
    <workbookView xWindow="-38520" yWindow="660" windowWidth="38640" windowHeight="21120" tabRatio="706" xr2:uid="{00000000-000D-0000-FFFF-FFFF00000000}"/>
  </bookViews>
  <sheets>
    <sheet name="Instructions" sheetId="50" r:id="rId1"/>
    <sheet name="FY24 Signature Page" sheetId="27" r:id="rId2"/>
    <sheet name="Summer 2023 Signature Page" sheetId="55" state="hidden" r:id="rId3"/>
    <sheet name="Part II-Schools Served" sheetId="51" state="hidden" r:id="rId4"/>
    <sheet name="FY25 Signature Page" sheetId="58" r:id="rId5"/>
    <sheet name="OPTIONAL FY24 Budget Workbook" sheetId="54" r:id="rId6"/>
    <sheet name="OPTIONAL FY25 Budget Workbook" sheetId="59" r:id="rId7"/>
    <sheet name="Indirect Costs" sheetId="35" r:id="rId8"/>
    <sheet name="Eligible Schools" sheetId="53" state="hidden" r:id="rId9"/>
    <sheet name="HIDE District Amounts" sheetId="52" state="hidden" r:id="rId10"/>
  </sheets>
  <externalReferences>
    <externalReference r:id="rId11"/>
    <externalReference r:id="rId12"/>
  </externalReferences>
  <definedNames>
    <definedName name="BudgetWkbk">#REF!</definedName>
    <definedName name="distName">'HIDE District Amounts'!$C$3:$C$51</definedName>
    <definedName name="districtcode">#REF!</definedName>
    <definedName name="DistrictList">#REF!</definedName>
    <definedName name="distrList2">#REF!</definedName>
    <definedName name="Eligible">'Eligible Schools'!$B$4:$J$133</definedName>
    <definedName name="Line_11">[1]dataLookupValues!$A$158:$A$160</definedName>
    <definedName name="Line8Travel">[1]dataLookupValues!$A$138:$A$143</definedName>
    <definedName name="Line9OtherCosts">[1]dataLookupValues!$A$146:$A$154</definedName>
    <definedName name="Lists">#REF!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MSV_TSV_Source">'[2]Requiring Assistance'!$A$2:$E$257</definedName>
    <definedName name="newList">'HIDE District Amounts'!$A$3:$F$51</definedName>
    <definedName name="PDoptions">#REF!</definedName>
    <definedName name="_xlnm.Print_Area" localSheetId="1">'FY24 Signature Page'!$B$1:$P$26</definedName>
    <definedName name="_xlnm.Print_Area" localSheetId="4">'FY25 Signature Page'!$B$1:$P$26</definedName>
    <definedName name="_xlnm.Print_Area" localSheetId="7">'Indirect Costs'!$A$1:$E$30</definedName>
    <definedName name="_xlnm.Print_Area" localSheetId="2">'Summer 2023 Signature Page'!$B$1:$P$26</definedName>
    <definedName name="school">#REF!</definedName>
    <definedName name="schooldata">#REF!</definedName>
    <definedName name="schoollist">#REF!</definedName>
    <definedName name="SchoolList48">#REF!</definedName>
    <definedName name="suptlist">#REF!</definedName>
    <definedName name="uniqueSchLookup">#REF!</definedName>
    <definedName name="valorg4code" localSheetId="4">'FY25 Signature Page'!$O$5</definedName>
    <definedName name="valorg4code" localSheetId="2">'Summer 2023 Signature Page'!$O$5</definedName>
    <definedName name="valorg4code">'FY24 Signature Page'!$O$5</definedName>
    <definedName name="valTIAlloc">#REF!</definedName>
    <definedName name="Z_04338FC1_9755_11D7_870D_00B0D047BED8_.wvu.PrintArea" localSheetId="1" hidden="1">'FY24 Signature Page'!$A$2:$P$29</definedName>
    <definedName name="Z_04338FC1_9755_11D7_870D_00B0D047BED8_.wvu.PrintArea" localSheetId="4" hidden="1">'FY25 Signature Page'!$A$2:$P$29</definedName>
    <definedName name="Z_04338FC1_9755_11D7_870D_00B0D047BED8_.wvu.PrintArea" localSheetId="2" hidden="1">'Summer 2023 Signature Page'!$A$2:$P$29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52" l="1"/>
  <c r="F30" i="52"/>
  <c r="O15" i="58"/>
  <c r="O14" i="58"/>
  <c r="O16" i="58" s="1"/>
  <c r="O5" i="58"/>
  <c r="F6" i="52"/>
  <c r="F39" i="52" l="1"/>
  <c r="F40" i="52"/>
  <c r="F26" i="52"/>
  <c r="F24" i="52"/>
  <c r="F16" i="52"/>
  <c r="F47" i="52" l="1"/>
  <c r="F46" i="52"/>
  <c r="F15" i="52"/>
  <c r="O5" i="27"/>
  <c r="O15" i="55"/>
  <c r="O14" i="55"/>
  <c r="O5" i="55"/>
  <c r="F38" i="52"/>
  <c r="F41" i="52"/>
  <c r="F44" i="52"/>
  <c r="F45" i="52"/>
  <c r="F48" i="52"/>
  <c r="F49" i="52"/>
  <c r="F50" i="52"/>
  <c r="F51" i="52"/>
  <c r="F43" i="52"/>
  <c r="F4" i="52"/>
  <c r="F37" i="52"/>
  <c r="O16" i="55" l="1"/>
  <c r="F5" i="52"/>
  <c r="F7" i="52"/>
  <c r="F8" i="52"/>
  <c r="F9" i="52"/>
  <c r="F10" i="52"/>
  <c r="F11" i="52"/>
  <c r="F12" i="52"/>
  <c r="F13" i="52"/>
  <c r="F14" i="52"/>
  <c r="F17" i="52"/>
  <c r="F18" i="52"/>
  <c r="F19" i="52"/>
  <c r="F20" i="52"/>
  <c r="F21" i="52"/>
  <c r="F22" i="52"/>
  <c r="F23" i="52"/>
  <c r="F25" i="52"/>
  <c r="F27" i="52"/>
  <c r="F28" i="52"/>
  <c r="F29" i="52"/>
  <c r="F31" i="52"/>
  <c r="F32" i="52"/>
  <c r="F33" i="52"/>
  <c r="F34" i="52"/>
  <c r="F36" i="52"/>
  <c r="O15" i="27" l="1"/>
  <c r="H1" i="51" l="1"/>
  <c r="I36" i="51"/>
  <c r="I35" i="51"/>
  <c r="I34" i="51"/>
  <c r="I33" i="51"/>
  <c r="I32" i="51"/>
  <c r="I31" i="51"/>
  <c r="I30" i="51"/>
  <c r="I29" i="51"/>
  <c r="I28" i="51"/>
  <c r="I27" i="51"/>
  <c r="I26" i="51"/>
  <c r="I25" i="51"/>
  <c r="I24" i="51"/>
  <c r="I23" i="51"/>
  <c r="I22" i="51"/>
  <c r="I21" i="51"/>
  <c r="I20" i="51"/>
  <c r="I19" i="51"/>
  <c r="I18" i="51"/>
  <c r="I17" i="51"/>
  <c r="I16" i="51"/>
  <c r="I15" i="51"/>
  <c r="I14" i="51"/>
  <c r="I13" i="51"/>
  <c r="I12" i="51"/>
  <c r="I11" i="51"/>
  <c r="I10" i="51"/>
  <c r="I47" i="51" s="1"/>
  <c r="I37" i="51"/>
  <c r="I38" i="51"/>
  <c r="I39" i="51"/>
  <c r="I40" i="51"/>
  <c r="I41" i="51"/>
  <c r="I42" i="51"/>
  <c r="I43" i="51"/>
  <c r="I44" i="51"/>
  <c r="I45" i="51"/>
  <c r="I46" i="51"/>
  <c r="I9" i="51"/>
  <c r="O14" i="27"/>
  <c r="O16" i="27" s="1"/>
  <c r="E53" i="52"/>
  <c r="D53" i="52"/>
  <c r="H47" i="51"/>
  <c r="G47" i="51"/>
  <c r="A47" i="51"/>
  <c r="A37" i="51"/>
  <c r="A38" i="51" s="1"/>
  <c r="A39" i="51" s="1"/>
  <c r="A40" i="51" s="1"/>
  <c r="A41" i="51"/>
  <c r="A42" i="51" s="1"/>
  <c r="A43" i="51" s="1"/>
  <c r="A44" i="51" s="1"/>
  <c r="A45" i="51" s="1"/>
  <c r="A46" i="51" s="1"/>
  <c r="D21" i="35"/>
  <c r="D22" i="35"/>
  <c r="C21" i="35"/>
  <c r="C22" i="35" s="1"/>
  <c r="D12" i="35"/>
  <c r="D13" i="35" s="1"/>
  <c r="C12" i="35"/>
  <c r="C13" i="35" s="1"/>
  <c r="K19" i="51" l="1"/>
  <c r="K67" i="51"/>
  <c r="K103" i="51"/>
  <c r="K14" i="51"/>
  <c r="K78" i="51"/>
  <c r="K54" i="51"/>
  <c r="K113" i="51"/>
  <c r="K80" i="51"/>
  <c r="K50" i="51"/>
  <c r="K90" i="51"/>
  <c r="K24" i="51"/>
  <c r="K121" i="51"/>
  <c r="K89" i="51"/>
  <c r="K35" i="51"/>
  <c r="K71" i="51"/>
  <c r="K115" i="51"/>
  <c r="K36" i="51"/>
  <c r="K12" i="51"/>
  <c r="K70" i="51"/>
  <c r="K134" i="51"/>
  <c r="K88" i="51"/>
  <c r="K110" i="51"/>
  <c r="K98" i="51"/>
  <c r="K56" i="51"/>
  <c r="K142" i="51"/>
  <c r="K132" i="51"/>
  <c r="K137" i="51"/>
  <c r="K100" i="51"/>
  <c r="K39" i="51"/>
  <c r="K83" i="51"/>
  <c r="K131" i="51"/>
  <c r="K41" i="51"/>
  <c r="K28" i="51"/>
  <c r="K92" i="51"/>
  <c r="K140" i="51"/>
  <c r="K109" i="51"/>
  <c r="K21" i="51"/>
  <c r="K120" i="51"/>
  <c r="K93" i="51"/>
  <c r="K16" i="51"/>
  <c r="K51" i="51"/>
  <c r="K99" i="51"/>
  <c r="K135" i="51"/>
  <c r="K57" i="51"/>
  <c r="K49" i="51"/>
  <c r="K97" i="51"/>
  <c r="K37" i="51"/>
  <c r="K53" i="51"/>
  <c r="K13" i="51"/>
  <c r="K29" i="51"/>
  <c r="F53" i="52"/>
  <c r="K11" i="51"/>
  <c r="K27" i="51"/>
  <c r="K43" i="51"/>
  <c r="K59" i="51"/>
  <c r="K75" i="51"/>
  <c r="K91" i="51"/>
  <c r="K107" i="51"/>
  <c r="K123" i="51"/>
  <c r="K139" i="51"/>
  <c r="K25" i="51"/>
  <c r="K46" i="51"/>
  <c r="K68" i="51"/>
  <c r="K17" i="51"/>
  <c r="K38" i="51"/>
  <c r="K60" i="51"/>
  <c r="K81" i="51"/>
  <c r="K102" i="51"/>
  <c r="K124" i="51"/>
  <c r="K9" i="51"/>
  <c r="L9" i="51" s="1"/>
  <c r="K58" i="51"/>
  <c r="K94" i="51"/>
  <c r="K122" i="51"/>
  <c r="K82" i="51"/>
  <c r="K138" i="51"/>
  <c r="K32" i="51"/>
  <c r="K74" i="51"/>
  <c r="K105" i="51"/>
  <c r="K133" i="51"/>
  <c r="K34" i="51"/>
  <c r="K77" i="51"/>
  <c r="K106" i="51"/>
  <c r="K136" i="51"/>
  <c r="K144" i="51"/>
  <c r="K61" i="51"/>
  <c r="K104" i="51"/>
  <c r="K15" i="51"/>
  <c r="K31" i="51"/>
  <c r="K47" i="51"/>
  <c r="K63" i="51"/>
  <c r="K79" i="51"/>
  <c r="K95" i="51"/>
  <c r="K111" i="51"/>
  <c r="K127" i="51"/>
  <c r="K143" i="51"/>
  <c r="K30" i="51"/>
  <c r="K52" i="51"/>
  <c r="K73" i="51"/>
  <c r="K22" i="51"/>
  <c r="K44" i="51"/>
  <c r="K65" i="51"/>
  <c r="K86" i="51"/>
  <c r="K108" i="51"/>
  <c r="K129" i="51"/>
  <c r="K26" i="51"/>
  <c r="K69" i="51"/>
  <c r="K101" i="51"/>
  <c r="K130" i="51"/>
  <c r="K96" i="51"/>
  <c r="K10" i="51"/>
  <c r="L10" i="51" s="1"/>
  <c r="K42" i="51"/>
  <c r="K84" i="51"/>
  <c r="K112" i="51"/>
  <c r="K141" i="51"/>
  <c r="K45" i="51"/>
  <c r="K85" i="51"/>
  <c r="K114" i="51"/>
  <c r="K18" i="51"/>
  <c r="K72" i="51"/>
  <c r="K117" i="51"/>
  <c r="K40" i="51"/>
  <c r="K128" i="51"/>
  <c r="K66" i="51"/>
  <c r="K126" i="51"/>
  <c r="K64" i="51"/>
  <c r="K125" i="51"/>
  <c r="K116" i="51"/>
  <c r="K48" i="51"/>
  <c r="K118" i="51"/>
  <c r="K76" i="51"/>
  <c r="K33" i="51"/>
  <c r="K62" i="51"/>
  <c r="K20" i="51"/>
  <c r="K119" i="51"/>
  <c r="K87" i="51"/>
  <c r="K55" i="51"/>
  <c r="K23" i="51"/>
  <c r="L62" i="51" l="1"/>
  <c r="L30" i="51"/>
  <c r="L17" i="51"/>
  <c r="L11" i="51"/>
  <c r="L55" i="51"/>
  <c r="L117" i="51"/>
  <c r="L84" i="51"/>
  <c r="L119" i="51"/>
  <c r="L76" i="51"/>
  <c r="L125" i="51"/>
  <c r="L128" i="51"/>
  <c r="L18" i="51"/>
  <c r="L141" i="51"/>
  <c r="L69" i="51"/>
  <c r="L86" i="51"/>
  <c r="L73" i="51"/>
  <c r="L127" i="51"/>
  <c r="L63" i="51"/>
  <c r="L104" i="51"/>
  <c r="L106" i="51"/>
  <c r="L105" i="51"/>
  <c r="L82" i="51"/>
  <c r="L60" i="51"/>
  <c r="L107" i="51"/>
  <c r="L43" i="51"/>
  <c r="L29" i="51"/>
  <c r="L97" i="51"/>
  <c r="L99" i="51"/>
  <c r="L120" i="51"/>
  <c r="L92" i="51"/>
  <c r="L83" i="51"/>
  <c r="L132" i="51"/>
  <c r="L110" i="51"/>
  <c r="L12" i="51"/>
  <c r="L35" i="51"/>
  <c r="L90" i="51"/>
  <c r="L67" i="51"/>
  <c r="L23" i="51"/>
  <c r="L20" i="51"/>
  <c r="L118" i="51"/>
  <c r="L64" i="51"/>
  <c r="L40" i="51"/>
  <c r="L114" i="51"/>
  <c r="L112" i="51"/>
  <c r="L96" i="51"/>
  <c r="L26" i="51"/>
  <c r="L65" i="51"/>
  <c r="L111" i="51"/>
  <c r="L61" i="51"/>
  <c r="L77" i="51"/>
  <c r="L74" i="51"/>
  <c r="L122" i="51"/>
  <c r="L124" i="51"/>
  <c r="L38" i="51"/>
  <c r="L25" i="51"/>
  <c r="L91" i="51"/>
  <c r="L27" i="51"/>
  <c r="L13" i="51"/>
  <c r="L21" i="51"/>
  <c r="L28" i="51"/>
  <c r="L39" i="51"/>
  <c r="L142" i="51"/>
  <c r="L88" i="51"/>
  <c r="L36" i="51"/>
  <c r="L89" i="51"/>
  <c r="L78" i="51"/>
  <c r="L19" i="51"/>
  <c r="L85" i="51"/>
  <c r="L129" i="51"/>
  <c r="L31" i="51"/>
  <c r="L32" i="51"/>
  <c r="L102" i="51"/>
  <c r="L75" i="51"/>
  <c r="L57" i="51"/>
  <c r="L16" i="51"/>
  <c r="L109" i="51"/>
  <c r="L41" i="51"/>
  <c r="L100" i="51"/>
  <c r="L56" i="51"/>
  <c r="L134" i="51"/>
  <c r="L115" i="51"/>
  <c r="L121" i="51"/>
  <c r="L80" i="51"/>
  <c r="L14" i="51"/>
  <c r="L126" i="51"/>
  <c r="L130" i="51"/>
  <c r="L95" i="51"/>
  <c r="L144" i="51"/>
  <c r="L34" i="51"/>
  <c r="L94" i="51"/>
  <c r="L139" i="51"/>
  <c r="L87" i="51"/>
  <c r="L33" i="51"/>
  <c r="L116" i="51"/>
  <c r="L66" i="51"/>
  <c r="L42" i="51"/>
  <c r="L101" i="51"/>
  <c r="L108" i="51"/>
  <c r="L22" i="51"/>
  <c r="L143" i="51"/>
  <c r="L79" i="51"/>
  <c r="L15" i="51"/>
  <c r="L136" i="51"/>
  <c r="L133" i="51"/>
  <c r="L138" i="51"/>
  <c r="L58" i="51"/>
  <c r="L81" i="51"/>
  <c r="L68" i="51"/>
  <c r="L123" i="51"/>
  <c r="L59" i="51"/>
  <c r="L37" i="51"/>
  <c r="L135" i="51"/>
  <c r="L93" i="51"/>
  <c r="L140" i="51"/>
  <c r="L131" i="51"/>
  <c r="L137" i="51"/>
  <c r="L98" i="51"/>
  <c r="L70" i="51"/>
  <c r="L71" i="51"/>
  <c r="L24" i="51"/>
  <c r="L113" i="51"/>
  <c r="L103" i="51"/>
  <c r="L72" i="51"/>
  <c r="L46" i="51"/>
  <c r="L54" i="51"/>
  <c r="L52" i="51"/>
  <c r="L47" i="51"/>
  <c r="L49" i="51"/>
  <c r="L51" i="51"/>
  <c r="L50" i="51"/>
  <c r="L53" i="51"/>
  <c r="L48" i="51"/>
  <c r="L44" i="51"/>
  <c r="L45" i="51"/>
  <c r="M9" i="51" l="1"/>
  <c r="C9" i="51" s="1"/>
  <c r="N9" i="51"/>
  <c r="D9" i="51" s="1"/>
  <c r="M125" i="51"/>
  <c r="M31" i="51"/>
  <c r="C31" i="51" s="1"/>
  <c r="M135" i="51"/>
  <c r="M95" i="51"/>
  <c r="N58" i="51"/>
  <c r="M97" i="51"/>
  <c r="N128" i="51"/>
  <c r="N106" i="51"/>
  <c r="M118" i="51"/>
  <c r="M54" i="51"/>
  <c r="N95" i="51"/>
  <c r="N31" i="51"/>
  <c r="D31" i="51" s="1"/>
  <c r="M63" i="51"/>
  <c r="M55" i="51"/>
  <c r="N134" i="51"/>
  <c r="N101" i="51"/>
  <c r="N82" i="51"/>
  <c r="M123" i="51"/>
  <c r="N103" i="51"/>
  <c r="N14" i="51"/>
  <c r="D14" i="51" s="1"/>
  <c r="M94" i="51"/>
  <c r="M30" i="51"/>
  <c r="C30" i="51" s="1"/>
  <c r="N87" i="51"/>
  <c r="N23" i="51"/>
  <c r="D23" i="51" s="1"/>
  <c r="N104" i="51"/>
  <c r="N22" i="51"/>
  <c r="D22" i="51" s="1"/>
  <c r="M17" i="51"/>
  <c r="C17" i="51" s="1"/>
  <c r="M127" i="51"/>
  <c r="N96" i="51"/>
  <c r="N54" i="51"/>
  <c r="N110" i="51"/>
  <c r="N127" i="51"/>
  <c r="N60" i="51"/>
  <c r="N10" i="51"/>
  <c r="D10" i="51" s="1"/>
  <c r="M86" i="51"/>
  <c r="M22" i="51"/>
  <c r="C22" i="51" s="1"/>
  <c r="N63" i="51"/>
  <c r="M23" i="51"/>
  <c r="C23" i="51" s="1"/>
  <c r="N121" i="51"/>
  <c r="N80" i="51"/>
  <c r="M105" i="51"/>
  <c r="N46" i="51"/>
  <c r="D46" i="51" s="1"/>
  <c r="M126" i="51"/>
  <c r="M62" i="51"/>
  <c r="M10" i="51"/>
  <c r="C10" i="51" s="1"/>
  <c r="N55" i="51"/>
  <c r="M87" i="51"/>
  <c r="N130" i="51"/>
  <c r="M115" i="51"/>
  <c r="M131" i="51"/>
  <c r="N88" i="51"/>
  <c r="N115" i="51"/>
  <c r="M137" i="51"/>
  <c r="M103" i="51"/>
  <c r="N124" i="51"/>
  <c r="N62" i="51"/>
  <c r="N94" i="51"/>
  <c r="M107" i="51"/>
  <c r="N133" i="51"/>
  <c r="N102" i="51"/>
  <c r="N123" i="51"/>
  <c r="N74" i="51"/>
  <c r="M111" i="51"/>
  <c r="N132" i="51"/>
  <c r="M13" i="51"/>
  <c r="C13" i="51" s="1"/>
  <c r="M29" i="51"/>
  <c r="C29" i="51" s="1"/>
  <c r="M37" i="51"/>
  <c r="C37" i="51" s="1"/>
  <c r="M53" i="51"/>
  <c r="M69" i="51"/>
  <c r="M85" i="51"/>
  <c r="N13" i="51"/>
  <c r="D13" i="51" s="1"/>
  <c r="N29" i="51"/>
  <c r="D29" i="51" s="1"/>
  <c r="N45" i="51"/>
  <c r="D45" i="51" s="1"/>
  <c r="N61" i="51"/>
  <c r="N77" i="51"/>
  <c r="M12" i="51"/>
  <c r="C12" i="51" s="1"/>
  <c r="M28" i="51"/>
  <c r="C28" i="51" s="1"/>
  <c r="M44" i="51"/>
  <c r="C44" i="51" s="1"/>
  <c r="M60" i="51"/>
  <c r="M76" i="51"/>
  <c r="M92" i="51"/>
  <c r="M108" i="51"/>
  <c r="M124" i="51"/>
  <c r="N12" i="51"/>
  <c r="D12" i="51" s="1"/>
  <c r="N28" i="51"/>
  <c r="D28" i="51" s="1"/>
  <c r="N44" i="51"/>
  <c r="D44" i="51" s="1"/>
  <c r="M21" i="51"/>
  <c r="C21" i="51" s="1"/>
  <c r="M45" i="51"/>
  <c r="C45" i="51" s="1"/>
  <c r="M61" i="51"/>
  <c r="M77" i="51"/>
  <c r="M93" i="51"/>
  <c r="N21" i="51"/>
  <c r="D21" i="51" s="1"/>
  <c r="N37" i="51"/>
  <c r="D37" i="51" s="1"/>
  <c r="N53" i="51"/>
  <c r="N69" i="51"/>
  <c r="N85" i="51"/>
  <c r="N93" i="51"/>
  <c r="M20" i="51"/>
  <c r="C20" i="51" s="1"/>
  <c r="M36" i="51"/>
  <c r="C36" i="51" s="1"/>
  <c r="M52" i="51"/>
  <c r="M68" i="51"/>
  <c r="M84" i="51"/>
  <c r="M100" i="51"/>
  <c r="M116" i="51"/>
  <c r="M132" i="51"/>
  <c r="N20" i="51"/>
  <c r="D20" i="51" s="1"/>
  <c r="N36" i="51"/>
  <c r="D36" i="51" s="1"/>
  <c r="N52" i="51"/>
  <c r="N105" i="51"/>
  <c r="N118" i="51"/>
  <c r="N125" i="51"/>
  <c r="N86" i="51"/>
  <c r="M119" i="51"/>
  <c r="N131" i="51"/>
  <c r="N72" i="51"/>
  <c r="N109" i="51"/>
  <c r="M117" i="51"/>
  <c r="N92" i="51"/>
  <c r="N38" i="51"/>
  <c r="D38" i="51" s="1"/>
  <c r="M110" i="51"/>
  <c r="M78" i="51"/>
  <c r="M46" i="51"/>
  <c r="C46" i="51" s="1"/>
  <c r="M14" i="51"/>
  <c r="C14" i="51" s="1"/>
  <c r="N79" i="51"/>
  <c r="N47" i="51"/>
  <c r="N15" i="51"/>
  <c r="D15" i="51" s="1"/>
  <c r="M79" i="51"/>
  <c r="M47" i="51"/>
  <c r="M15" i="51"/>
  <c r="C15" i="51" s="1"/>
  <c r="N100" i="51"/>
  <c r="M113" i="51"/>
  <c r="N117" i="51"/>
  <c r="N78" i="51"/>
  <c r="N113" i="51"/>
  <c r="N126" i="51"/>
  <c r="N56" i="51"/>
  <c r="N135" i="51"/>
  <c r="N114" i="51"/>
  <c r="N84" i="51"/>
  <c r="N30" i="51"/>
  <c r="D30" i="51" s="1"/>
  <c r="M134" i="51"/>
  <c r="M102" i="51"/>
  <c r="M70" i="51"/>
  <c r="M38" i="51"/>
  <c r="C38" i="51" s="1"/>
  <c r="N71" i="51"/>
  <c r="N39" i="51"/>
  <c r="D39" i="51" s="1"/>
  <c r="M71" i="51"/>
  <c r="M39" i="51"/>
  <c r="C39" i="51" s="1"/>
  <c r="N137" i="51"/>
  <c r="N116" i="51"/>
  <c r="N90" i="51"/>
  <c r="M129" i="51"/>
  <c r="N107" i="51"/>
  <c r="N64" i="51"/>
  <c r="N112" i="51"/>
  <c r="M99" i="51"/>
  <c r="N70" i="51"/>
  <c r="N129" i="51"/>
  <c r="N108" i="51"/>
  <c r="N66" i="51"/>
  <c r="M121" i="51"/>
  <c r="N99" i="51"/>
  <c r="N136" i="51"/>
  <c r="N120" i="51"/>
  <c r="M133" i="51"/>
  <c r="N122" i="51"/>
  <c r="N111" i="51"/>
  <c r="M101" i="51"/>
  <c r="N76" i="51"/>
  <c r="N50" i="51"/>
  <c r="N42" i="51"/>
  <c r="D42" i="51" s="1"/>
  <c r="N34" i="51"/>
  <c r="D34" i="51" s="1"/>
  <c r="N26" i="51"/>
  <c r="D26" i="51" s="1"/>
  <c r="N18" i="51"/>
  <c r="D18" i="51" s="1"/>
  <c r="M130" i="51"/>
  <c r="M122" i="51"/>
  <c r="M114" i="51"/>
  <c r="M106" i="51"/>
  <c r="M98" i="51"/>
  <c r="M90" i="51"/>
  <c r="M82" i="51"/>
  <c r="M74" i="51"/>
  <c r="M66" i="51"/>
  <c r="M58" i="51"/>
  <c r="M50" i="51"/>
  <c r="M42" i="51"/>
  <c r="C42" i="51" s="1"/>
  <c r="M34" i="51"/>
  <c r="C34" i="51" s="1"/>
  <c r="M26" i="51"/>
  <c r="C26" i="51" s="1"/>
  <c r="M18" i="51"/>
  <c r="C18" i="51" s="1"/>
  <c r="N91" i="51"/>
  <c r="N83" i="51"/>
  <c r="N75" i="51"/>
  <c r="N67" i="51"/>
  <c r="N59" i="51"/>
  <c r="N51" i="51"/>
  <c r="N43" i="51"/>
  <c r="D43" i="51" s="1"/>
  <c r="N35" i="51"/>
  <c r="D35" i="51" s="1"/>
  <c r="N27" i="51"/>
  <c r="D27" i="51" s="1"/>
  <c r="N19" i="51"/>
  <c r="D19" i="51" s="1"/>
  <c r="N11" i="51"/>
  <c r="D11" i="51" s="1"/>
  <c r="M91" i="51"/>
  <c r="M83" i="51"/>
  <c r="M75" i="51"/>
  <c r="M67" i="51"/>
  <c r="M59" i="51"/>
  <c r="M51" i="51"/>
  <c r="M43" i="51"/>
  <c r="C43" i="51" s="1"/>
  <c r="M35" i="51"/>
  <c r="C35" i="51" s="1"/>
  <c r="M27" i="51"/>
  <c r="C27" i="51" s="1"/>
  <c r="M19" i="51"/>
  <c r="C19" i="51" s="1"/>
  <c r="M11" i="51"/>
  <c r="C11" i="51" s="1"/>
  <c r="N119" i="51"/>
  <c r="M109" i="51"/>
  <c r="N98" i="51"/>
  <c r="N68" i="51"/>
  <c r="N48" i="51"/>
  <c r="N40" i="51"/>
  <c r="D40" i="51" s="1"/>
  <c r="N32" i="51"/>
  <c r="D32" i="51" s="1"/>
  <c r="N24" i="51"/>
  <c r="D24" i="51" s="1"/>
  <c r="N16" i="51"/>
  <c r="D16" i="51" s="1"/>
  <c r="M136" i="51"/>
  <c r="M128" i="51"/>
  <c r="M120" i="51"/>
  <c r="M112" i="51"/>
  <c r="M104" i="51"/>
  <c r="M96" i="51"/>
  <c r="M88" i="51"/>
  <c r="M80" i="51"/>
  <c r="M72" i="51"/>
  <c r="M64" i="51"/>
  <c r="M56" i="51"/>
  <c r="M48" i="51"/>
  <c r="M40" i="51"/>
  <c r="C40" i="51" s="1"/>
  <c r="M32" i="51"/>
  <c r="C32" i="51" s="1"/>
  <c r="M24" i="51"/>
  <c r="C24" i="51" s="1"/>
  <c r="M16" i="51"/>
  <c r="C16" i="51" s="1"/>
  <c r="N97" i="51"/>
  <c r="N89" i="51"/>
  <c r="N81" i="51"/>
  <c r="N73" i="51"/>
  <c r="N65" i="51"/>
  <c r="N57" i="51"/>
  <c r="N49" i="51"/>
  <c r="N41" i="51"/>
  <c r="D41" i="51" s="1"/>
  <c r="N33" i="51"/>
  <c r="D33" i="51" s="1"/>
  <c r="N25" i="51"/>
  <c r="D25" i="51" s="1"/>
  <c r="N17" i="51"/>
  <c r="D17" i="51" s="1"/>
  <c r="M89" i="51"/>
  <c r="M81" i="51"/>
  <c r="M73" i="51"/>
  <c r="M65" i="51"/>
  <c r="M57" i="51"/>
  <c r="M49" i="51"/>
  <c r="M41" i="51"/>
  <c r="C41" i="51" s="1"/>
  <c r="M33" i="51"/>
  <c r="C33" i="51" s="1"/>
  <c r="M25" i="51"/>
  <c r="C25" i="51" s="1"/>
  <c r="P16" i="51"/>
  <c r="F16" i="51" s="1"/>
  <c r="O25" i="51"/>
  <c r="E25" i="51" s="1"/>
  <c r="P115" i="51"/>
  <c r="P105" i="51"/>
  <c r="P125" i="51"/>
  <c r="O118" i="51"/>
  <c r="O37" i="51"/>
  <c r="E37" i="51" s="1"/>
  <c r="P31" i="51"/>
  <c r="F31" i="51" s="1"/>
  <c r="O60" i="51"/>
  <c r="M138" i="51"/>
  <c r="O137" i="51"/>
  <c r="P43" i="51"/>
  <c r="F43" i="51" s="1"/>
  <c r="P116" i="51"/>
  <c r="P10" i="51"/>
  <c r="F10" i="51" s="1"/>
  <c r="P21" i="51"/>
  <c r="F21" i="51" s="1"/>
  <c r="P109" i="51"/>
  <c r="O49" i="51"/>
  <c r="O107" i="51"/>
  <c r="M139" i="51"/>
  <c r="M143" i="51"/>
  <c r="O132" i="51"/>
  <c r="P101" i="51"/>
  <c r="P11" i="51"/>
  <c r="F11" i="51" s="1"/>
  <c r="M142" i="51"/>
  <c r="O139" i="51"/>
  <c r="O143" i="51"/>
  <c r="P99" i="51"/>
  <c r="O10" i="51"/>
  <c r="E10" i="51" s="1"/>
  <c r="P94" i="51"/>
  <c r="P144" i="51"/>
  <c r="O51" i="51"/>
  <c r="O9" i="51"/>
  <c r="E9" i="51" s="1"/>
  <c r="P84" i="51"/>
  <c r="O11" i="51"/>
  <c r="E11" i="51" s="1"/>
  <c r="O113" i="51"/>
  <c r="P112" i="51"/>
  <c r="P39" i="51"/>
  <c r="F39" i="51" s="1"/>
  <c r="P127" i="51"/>
  <c r="O46" i="51"/>
  <c r="E46" i="51" s="1"/>
  <c r="P9" i="51"/>
  <c r="F9" i="51" s="1"/>
  <c r="P49" i="51"/>
  <c r="P118" i="51"/>
  <c r="P130" i="51"/>
  <c r="O33" i="51"/>
  <c r="E33" i="51" s="1"/>
  <c r="P44" i="51"/>
  <c r="F44" i="51" s="1"/>
  <c r="P53" i="51"/>
  <c r="P70" i="51"/>
  <c r="P134" i="51"/>
  <c r="O101" i="51"/>
  <c r="P80" i="51"/>
  <c r="O19" i="51"/>
  <c r="E19" i="51" s="1"/>
  <c r="O72" i="51"/>
  <c r="P131" i="51"/>
  <c r="O127" i="51"/>
  <c r="P132" i="51"/>
  <c r="O128" i="51"/>
  <c r="O71" i="51"/>
  <c r="N140" i="51"/>
  <c r="O66" i="51"/>
  <c r="O124" i="51"/>
  <c r="P33" i="51"/>
  <c r="F33" i="51" s="1"/>
  <c r="P38" i="51"/>
  <c r="F38" i="51" s="1"/>
  <c r="P90" i="51"/>
  <c r="O13" i="51"/>
  <c r="E13" i="51" s="1"/>
  <c r="O45" i="51"/>
  <c r="E45" i="51" s="1"/>
  <c r="P56" i="51"/>
  <c r="O65" i="51"/>
  <c r="P67" i="51"/>
  <c r="O67" i="51"/>
  <c r="P71" i="51"/>
  <c r="O47" i="51"/>
  <c r="O77" i="51"/>
  <c r="P113" i="51"/>
  <c r="O104" i="51"/>
  <c r="P141" i="51"/>
  <c r="O79" i="51"/>
  <c r="O16" i="51"/>
  <c r="E16" i="51" s="1"/>
  <c r="O123" i="51"/>
  <c r="O44" i="51"/>
  <c r="E44" i="51" s="1"/>
  <c r="P25" i="51"/>
  <c r="F25" i="51" s="1"/>
  <c r="O81" i="51"/>
  <c r="P119" i="51"/>
  <c r="O110" i="51"/>
  <c r="P93" i="51"/>
  <c r="O58" i="51"/>
  <c r="P137" i="51"/>
  <c r="O102" i="51"/>
  <c r="O28" i="51"/>
  <c r="E28" i="51" s="1"/>
  <c r="N141" i="51"/>
  <c r="O140" i="51"/>
  <c r="P139" i="51"/>
  <c r="O144" i="51"/>
  <c r="O23" i="51"/>
  <c r="E23" i="51" s="1"/>
  <c r="P97" i="51"/>
  <c r="O95" i="51"/>
  <c r="O112" i="51"/>
  <c r="M140" i="51"/>
  <c r="P32" i="51"/>
  <c r="F32" i="51" s="1"/>
  <c r="P52" i="51"/>
  <c r="P14" i="51"/>
  <c r="F14" i="51" s="1"/>
  <c r="P17" i="51"/>
  <c r="F17" i="51" s="1"/>
  <c r="P34" i="51"/>
  <c r="F34" i="51" s="1"/>
  <c r="P82" i="51"/>
  <c r="O41" i="51"/>
  <c r="E41" i="51" s="1"/>
  <c r="P72" i="51"/>
  <c r="P73" i="51"/>
  <c r="P86" i="51"/>
  <c r="O53" i="51"/>
  <c r="O117" i="51"/>
  <c r="P103" i="51"/>
  <c r="O30" i="51"/>
  <c r="E30" i="51" s="1"/>
  <c r="O94" i="51"/>
  <c r="O63" i="51"/>
  <c r="O64" i="51"/>
  <c r="P107" i="51"/>
  <c r="N143" i="51"/>
  <c r="P57" i="51"/>
  <c r="P46" i="51"/>
  <c r="F46" i="51" s="1"/>
  <c r="P106" i="51"/>
  <c r="O21" i="51"/>
  <c r="E21" i="51" s="1"/>
  <c r="O57" i="51"/>
  <c r="P45" i="51"/>
  <c r="F45" i="51" s="1"/>
  <c r="O97" i="51"/>
  <c r="P108" i="51"/>
  <c r="O99" i="51"/>
  <c r="P104" i="51"/>
  <c r="P13" i="51"/>
  <c r="F13" i="51" s="1"/>
  <c r="O105" i="51"/>
  <c r="P140" i="51"/>
  <c r="O131" i="51"/>
  <c r="O20" i="51"/>
  <c r="E20" i="51" s="1"/>
  <c r="O111" i="51"/>
  <c r="P59" i="51"/>
  <c r="O43" i="51"/>
  <c r="E43" i="51" s="1"/>
  <c r="P63" i="51"/>
  <c r="O109" i="51"/>
  <c r="O24" i="51"/>
  <c r="E24" i="51" s="1"/>
  <c r="O141" i="51"/>
  <c r="P120" i="51"/>
  <c r="O90" i="51"/>
  <c r="P27" i="51"/>
  <c r="F27" i="51" s="1"/>
  <c r="O32" i="51"/>
  <c r="E32" i="51" s="1"/>
  <c r="O134" i="51"/>
  <c r="O114" i="51"/>
  <c r="O108" i="51"/>
  <c r="P42" i="51"/>
  <c r="F42" i="51" s="1"/>
  <c r="P98" i="51"/>
  <c r="O17" i="51"/>
  <c r="E17" i="51" s="1"/>
  <c r="P12" i="51"/>
  <c r="F12" i="51" s="1"/>
  <c r="P29" i="51"/>
  <c r="F29" i="51" s="1"/>
  <c r="P26" i="51"/>
  <c r="F26" i="51" s="1"/>
  <c r="P102" i="51"/>
  <c r="O69" i="51"/>
  <c r="O133" i="51"/>
  <c r="P124" i="51"/>
  <c r="O40" i="51"/>
  <c r="E40" i="51" s="1"/>
  <c r="O115" i="51"/>
  <c r="P88" i="51"/>
  <c r="O84" i="51"/>
  <c r="P89" i="51"/>
  <c r="O86" i="51"/>
  <c r="O34" i="51"/>
  <c r="E34" i="51" s="1"/>
  <c r="N144" i="51"/>
  <c r="O87" i="51"/>
  <c r="P76" i="51"/>
  <c r="P81" i="51"/>
  <c r="P58" i="51"/>
  <c r="P122" i="51"/>
  <c r="O29" i="51"/>
  <c r="E29" i="51" s="1"/>
  <c r="O73" i="51"/>
  <c r="P78" i="51"/>
  <c r="O121" i="51"/>
  <c r="P135" i="51"/>
  <c r="O126" i="51"/>
  <c r="P136" i="51"/>
  <c r="P65" i="51"/>
  <c r="O125" i="51"/>
  <c r="O35" i="51"/>
  <c r="E35" i="51" s="1"/>
  <c r="P83" i="51"/>
  <c r="O36" i="51"/>
  <c r="E36" i="51" s="1"/>
  <c r="O138" i="51"/>
  <c r="P100" i="51"/>
  <c r="O70" i="51"/>
  <c r="P123" i="51"/>
  <c r="O119" i="51"/>
  <c r="P47" i="51"/>
  <c r="P110" i="51"/>
  <c r="O129" i="51"/>
  <c r="O56" i="51"/>
  <c r="O116" i="51"/>
  <c r="P75" i="51"/>
  <c r="O48" i="51"/>
  <c r="P91" i="51"/>
  <c r="P62" i="51"/>
  <c r="O22" i="51"/>
  <c r="E22" i="51" s="1"/>
  <c r="O135" i="51"/>
  <c r="O80" i="51"/>
  <c r="P96" i="51"/>
  <c r="O74" i="51"/>
  <c r="O120" i="51"/>
  <c r="M141" i="51"/>
  <c r="O103" i="51"/>
  <c r="O50" i="51"/>
  <c r="O59" i="51"/>
  <c r="P126" i="51"/>
  <c r="O130" i="51"/>
  <c r="P55" i="51"/>
  <c r="O39" i="51"/>
  <c r="E39" i="51" s="1"/>
  <c r="P15" i="51"/>
  <c r="F15" i="51" s="1"/>
  <c r="O142" i="51"/>
  <c r="O92" i="51"/>
  <c r="O31" i="51"/>
  <c r="E31" i="51" s="1"/>
  <c r="P19" i="51"/>
  <c r="F19" i="51" s="1"/>
  <c r="P138" i="51"/>
  <c r="P133" i="51"/>
  <c r="P111" i="51"/>
  <c r="P54" i="51"/>
  <c r="P30" i="51"/>
  <c r="F30" i="51" s="1"/>
  <c r="P79" i="51"/>
  <c r="O122" i="51"/>
  <c r="O15" i="51"/>
  <c r="E15" i="51" s="1"/>
  <c r="P117" i="51"/>
  <c r="O18" i="51"/>
  <c r="E18" i="51" s="1"/>
  <c r="O12" i="51"/>
  <c r="E12" i="51" s="1"/>
  <c r="O27" i="51"/>
  <c r="E27" i="51" s="1"/>
  <c r="O100" i="51"/>
  <c r="O62" i="51"/>
  <c r="P36" i="51"/>
  <c r="F36" i="51" s="1"/>
  <c r="O91" i="51"/>
  <c r="N139" i="51"/>
  <c r="O26" i="51"/>
  <c r="E26" i="51" s="1"/>
  <c r="O83" i="51"/>
  <c r="P20" i="51"/>
  <c r="F20" i="51" s="1"/>
  <c r="O78" i="51"/>
  <c r="P23" i="51"/>
  <c r="F23" i="51" s="1"/>
  <c r="P142" i="51"/>
  <c r="P74" i="51"/>
  <c r="N138" i="51"/>
  <c r="P35" i="51"/>
  <c r="F35" i="51" s="1"/>
  <c r="P41" i="51"/>
  <c r="F41" i="51" s="1"/>
  <c r="P114" i="51"/>
  <c r="P61" i="51"/>
  <c r="P24" i="51"/>
  <c r="F24" i="51" s="1"/>
  <c r="O55" i="51"/>
  <c r="O38" i="51"/>
  <c r="E38" i="51" s="1"/>
  <c r="O88" i="51"/>
  <c r="P95" i="51"/>
  <c r="P51" i="51"/>
  <c r="N142" i="51"/>
  <c r="O76" i="51"/>
  <c r="P143" i="51"/>
  <c r="O68" i="51"/>
  <c r="O14" i="51"/>
  <c r="E14" i="51" s="1"/>
  <c r="O61" i="51"/>
  <c r="M144" i="51"/>
  <c r="P121" i="51"/>
  <c r="O42" i="51"/>
  <c r="E42" i="51" s="1"/>
  <c r="P129" i="51"/>
  <c r="O82" i="51"/>
  <c r="P128" i="51"/>
  <c r="O54" i="51"/>
  <c r="O93" i="51"/>
  <c r="P85" i="51"/>
  <c r="O75" i="51"/>
  <c r="P92" i="51"/>
  <c r="O96" i="51"/>
  <c r="O52" i="51"/>
  <c r="P87" i="51"/>
  <c r="O89" i="51"/>
  <c r="P18" i="51"/>
  <c r="F18" i="51" s="1"/>
  <c r="O98" i="51"/>
  <c r="O106" i="51"/>
  <c r="O136" i="51"/>
  <c r="O85" i="51"/>
  <c r="P28" i="51"/>
  <c r="F28" i="51" s="1"/>
  <c r="P50" i="51"/>
  <c r="P48" i="51"/>
  <c r="P37" i="51"/>
  <c r="F37" i="51" s="1"/>
  <c r="P22" i="51"/>
  <c r="F22" i="51" s="1"/>
  <c r="P68" i="51"/>
  <c r="P40" i="51"/>
  <c r="F40" i="51" s="1"/>
  <c r="P66" i="51"/>
  <c r="P69" i="51"/>
  <c r="P60" i="51"/>
  <c r="P77" i="51"/>
  <c r="P64" i="51"/>
</calcChain>
</file>

<file path=xl/sharedStrings.xml><?xml version="1.0" encoding="utf-8"?>
<sst xmlns="http://schemas.openxmlformats.org/spreadsheetml/2006/main" count="1399" uniqueCount="492">
  <si>
    <t xml:space="preserve">Massachusetts Department of Elementary and Secondary Education
Workbook Instructions
</t>
  </si>
  <si>
    <t>Targeted Assistance Grants (TAG)</t>
  </si>
  <si>
    <r>
      <t>Overview</t>
    </r>
    <r>
      <rPr>
        <sz val="11"/>
        <rFont val="Arial"/>
        <family val="2"/>
      </rPr>
      <t xml:space="preserve">
This workbook contains a signature page that a school district must submit through EdGrants when applying for this grant opportunity. The budget workbook tab is optional and is included in case district staff use it for their own planning and record keeping. The budget will be completed in EdGrants.  </t>
    </r>
  </si>
  <si>
    <r>
      <t xml:space="preserve">Part I-Signature Page
</t>
    </r>
    <r>
      <rPr>
        <sz val="11"/>
        <rFont val="Arial"/>
        <family val="2"/>
      </rPr>
      <t>Select your district name from the drop-down menu. This will prepopulate the district's allocation and LEA code. Next, enter the contact person's name, phone number, and email address (yellow fields). Complete the signatory information, including the name, title, and date below. Print the cover sheet and obtain the original signature of the authorized signatory. Scan and upload the signed signature page into EdGrants.</t>
    </r>
  </si>
  <si>
    <r>
      <t>OPTIONAL Budget Page</t>
    </r>
    <r>
      <rPr>
        <sz val="11"/>
        <rFont val="Arial"/>
        <family val="2"/>
      </rPr>
      <t xml:space="preserve">
This page is </t>
    </r>
    <r>
      <rPr>
        <u/>
        <sz val="11"/>
        <rFont val="Arial"/>
        <family val="2"/>
      </rPr>
      <t>optional</t>
    </r>
    <r>
      <rPr>
        <sz val="11"/>
        <rFont val="Arial"/>
        <family val="2"/>
      </rPr>
      <t xml:space="preserve"> and intended for district use only, as some districts use this for planning and record keeping. The budget entry will be completed in EdGrants.</t>
    </r>
  </si>
  <si>
    <r>
      <t xml:space="preserve">Indirect Cost Calculator
</t>
    </r>
    <r>
      <rPr>
        <sz val="11"/>
        <rFont val="Arial"/>
        <family val="2"/>
      </rPr>
      <t>This worksheet is optional as well. It is intended to help districts calculate the amount that can be allocated for indirect costs.</t>
    </r>
  </si>
  <si>
    <r>
      <t>The district/applicant control users will register each grant opportunity, create each grant project and enter contact information, budget, and required attachments in EdGrants. If you are unsure who in your office is a control user, please contact your business office.</t>
    </r>
    <r>
      <rPr>
        <u/>
        <sz val="11"/>
        <rFont val="Arial"/>
        <family val="2"/>
      </rPr>
      <t/>
    </r>
  </si>
  <si>
    <r>
      <t xml:space="preserve">NOTE ON SUBMISSION TIMELINE: 
   • The earlier districts submit, the faster the review team should complete the review.   
   • The start date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 letter from the Governor when the application has been approved.
   • Grant payment notices will be available in EdGrants after application approval and the initial payment is processed.             
GUIDANCE FOR AMENDMENTS:
   •  Any substantial change to the program or any line item change of 10% or more will require an amendment.  
   •  Contact Michael Seymour (michael.j.seymour@mass.gov) for an amendment to be issued.
   •  Amendments typically must be submitted within a week of issue.</t>
    </r>
  </si>
  <si>
    <t>Massachusetts Department of Elementary and Secondary Education</t>
  </si>
  <si>
    <t>STANDARD CONTRACT FORM AND APPLICATION FOR PROGRAM GRANTS</t>
  </si>
  <si>
    <t>PART I - GENERAL</t>
  </si>
  <si>
    <t>A. APPLICANT</t>
  </si>
  <si>
    <t>District Name:</t>
  </si>
  <si>
    <t>District LEA Code:</t>
  </si>
  <si>
    <t>Contact Name:</t>
  </si>
  <si>
    <t>Contact Telephone:</t>
  </si>
  <si>
    <t>B. APPLICATION FOR PROGRAM FUNDING</t>
  </si>
  <si>
    <t>Fund Code</t>
  </si>
  <si>
    <t>Program Name</t>
  </si>
  <si>
    <t>PROJECT DURATION</t>
  </si>
  <si>
    <r>
      <t xml:space="preserve">Total Allocation
</t>
    </r>
    <r>
      <rPr>
        <b/>
        <sz val="8"/>
        <rFont val="Arial"/>
        <family val="2"/>
      </rPr>
      <t>(enter total allocation below)</t>
    </r>
    <r>
      <rPr>
        <b/>
        <sz val="10"/>
        <rFont val="Arial"/>
        <family val="2"/>
      </rPr>
      <t xml:space="preserve"> </t>
    </r>
  </si>
  <si>
    <t>FROM</t>
  </si>
  <si>
    <t>TO</t>
  </si>
  <si>
    <t>Fund Code 325</t>
  </si>
  <si>
    <t>Targeted Assistance Grants</t>
  </si>
  <si>
    <t>Upon Approval</t>
  </si>
  <si>
    <t>Fund Code 222</t>
  </si>
  <si>
    <r>
      <t>TOTAL AMOUNT REQUESTED:</t>
    </r>
    <r>
      <rPr>
        <b/>
        <sz val="10"/>
        <rFont val="Arial"/>
        <family val="2"/>
      </rPr>
      <t xml:space="preserve">
</t>
    </r>
  </si>
  <si>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</si>
  <si>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AUTHORIZED SIGNATURE:</t>
  </si>
  <si>
    <t xml:space="preserve">TITLE: </t>
  </si>
  <si>
    <t xml:space="preserve"> </t>
  </si>
  <si>
    <t xml:space="preserve">TYPED NAME: </t>
  </si>
  <si>
    <t xml:space="preserve">DATE: </t>
  </si>
  <si>
    <t>Yes</t>
  </si>
  <si>
    <t>ATTRIBUTING FUNDS TO ELIGIBLE SCHOOLS</t>
  </si>
  <si>
    <t>No</t>
  </si>
  <si>
    <r>
      <rPr>
        <sz val="11"/>
        <rFont val="Arial"/>
        <family val="2"/>
      </rPr>
      <t>Instructions:</t>
    </r>
    <r>
      <rPr>
        <sz val="11"/>
        <color indexed="12"/>
        <rFont val="Arial"/>
        <family val="2"/>
      </rPr>
      <t xml:space="preserve"> </t>
    </r>
    <r>
      <rPr>
        <sz val="11"/>
        <rFont val="Arial"/>
        <family val="2"/>
      </rPr>
      <t>The table below lists all TAG eligible schools in the selected district.</t>
    </r>
    <r>
      <rPr>
        <sz val="11"/>
        <color indexed="12"/>
        <rFont val="Arial"/>
        <family val="2"/>
      </rPr>
      <t xml:space="preserve"> </t>
    </r>
    <r>
      <rPr>
        <sz val="11"/>
        <rFont val="Arial"/>
        <family val="2"/>
      </rPr>
      <t xml:space="preserve">Select the schools that will receive funding through this grant and enter the allocation(s). Use the guidance in Part III - Grant Narrative Application for more information. </t>
    </r>
    <r>
      <rPr>
        <b/>
        <u/>
        <sz val="11"/>
        <rFont val="Arial"/>
        <family val="2"/>
      </rPr>
      <t>Please ensure that only schools identified as YES in the 325 Eligible column have a 325 allocation.</t>
    </r>
    <r>
      <rPr>
        <sz val="11"/>
        <rFont val="Arial"/>
        <family val="2"/>
      </rPr>
      <t xml:space="preserve"> Schools with a NO in that column will be assigned 222 funds. Funds for district-wide efforts should be evenly split across the participating schools on this worksheet. 
</t>
    </r>
  </si>
  <si>
    <t>School Code</t>
  </si>
  <si>
    <t>Name of Participating School</t>
  </si>
  <si>
    <t>School Percentile</t>
  </si>
  <si>
    <t>325 Eligble</t>
  </si>
  <si>
    <t>325 Allocation Per School (Federal)</t>
  </si>
  <si>
    <t>222 Allocation Per School (State)</t>
  </si>
  <si>
    <t>Total Allocation Per School</t>
  </si>
  <si>
    <t>Search</t>
  </si>
  <si>
    <t>found</t>
  </si>
  <si>
    <t>List</t>
  </si>
  <si>
    <t>Total</t>
  </si>
  <si>
    <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</si>
  <si>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</si>
  <si>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</si>
  <si>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</si>
  <si>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</si>
  <si>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</si>
  <si>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</si>
  <si>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</si>
  <si>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</si>
  <si>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</si>
  <si>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</si>
  <si>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</si>
  <si>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</si>
  <si>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</si>
  <si>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</si>
  <si>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</si>
  <si>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</si>
  <si>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</si>
  <si>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</si>
  <si>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</si>
  <si>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</si>
  <si>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</si>
  <si>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</si>
  <si>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</si>
  <si>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</si>
  <si>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</si>
  <si>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</si>
  <si>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</si>
  <si>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</si>
  <si>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</si>
  <si>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</si>
  <si>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</si>
  <si>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</si>
  <si>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</si>
  <si>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</si>
  <si>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</si>
  <si>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</si>
  <si>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Indirect Cost Calculation Worksheet</t>
  </si>
  <si>
    <t>The following worksheet will automatically calculate the amount of funds that can be used by a school district for indirect costs.</t>
  </si>
  <si>
    <r>
      <t>Insert your school district's approved allowable rate and total funds requested in the yellow boxes. For your district indirect cost rate, please go here: https://www.doe.mass.edu/grants/essential.html</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</si>
  <si>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</si>
  <si>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</si>
  <si>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</si>
  <si>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</si>
  <si>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</si>
  <si>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</si>
  <si>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</si>
  <si>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</si>
  <si>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</si>
  <si>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</si>
  <si>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</si>
  <si>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</si>
  <si>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</si>
  <si>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</si>
  <si>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</si>
  <si>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</si>
  <si>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</si>
  <si>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</si>
  <si>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</si>
  <si>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</si>
  <si>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Statewide System of Support FY19 Turnaround Assistance Grant Eligibility</t>
  </si>
  <si>
    <t>Grant Category</t>
  </si>
  <si>
    <t>District code</t>
  </si>
  <si>
    <t>District name</t>
  </si>
  <si>
    <t>School name</t>
  </si>
  <si>
    <t>Percentile</t>
  </si>
  <si>
    <t>Title I Eligible</t>
  </si>
  <si>
    <t>Source of MSV/TSV</t>
  </si>
  <si>
    <t>Eligible for Federal 325 Funds</t>
  </si>
  <si>
    <t>Eligible for State 222 Funds</t>
  </si>
  <si>
    <t>Subgroup only</t>
  </si>
  <si>
    <t>0008</t>
  </si>
  <si>
    <t>Amherst</t>
  </si>
  <si>
    <t>00080009</t>
  </si>
  <si>
    <t>Crocker Farm Elementary</t>
  </si>
  <si>
    <t>0016</t>
  </si>
  <si>
    <t>Attleboro</t>
  </si>
  <si>
    <t>00160315</t>
  </si>
  <si>
    <t>Cyril K. Brennan Middle School</t>
  </si>
  <si>
    <t>0030</t>
  </si>
  <si>
    <t>Beverly</t>
  </si>
  <si>
    <t>00300305</t>
  </si>
  <si>
    <t>Beverly Middle School</t>
  </si>
  <si>
    <t>0035</t>
  </si>
  <si>
    <t>Boston</t>
  </si>
  <si>
    <t>00350377</t>
  </si>
  <si>
    <t>Higginson/Lewis K-8</t>
  </si>
  <si>
    <r>
      <rPr>
        <u/>
        <sz val="11"/>
        <color indexed="8"/>
        <rFont val="Calibri"/>
        <family val="2"/>
      </rPr>
      <t>&gt;</t>
    </r>
    <r>
      <rPr>
        <sz val="10"/>
        <rFont val="Arial"/>
        <family val="2"/>
      </rPr>
      <t xml:space="preserve"> 6 with plan</t>
    </r>
  </si>
  <si>
    <t>00350383</t>
  </si>
  <si>
    <t>Lilla G. Frederick Middle School</t>
  </si>
  <si>
    <r>
      <rPr>
        <u/>
        <sz val="11"/>
        <color indexed="8"/>
        <rFont val="Calibri"/>
        <family val="2"/>
      </rPr>
      <t>&gt;</t>
    </r>
    <r>
      <rPr>
        <sz val="10"/>
        <rFont val="Arial"/>
        <family val="2"/>
      </rPr>
      <t xml:space="preserve"> 6 no plan</t>
    </r>
  </si>
  <si>
    <t>00350430</t>
  </si>
  <si>
    <t>Clarence R Edwards Middle</t>
  </si>
  <si>
    <t>00350445</t>
  </si>
  <si>
    <t>Washington Irving Middle</t>
  </si>
  <si>
    <t>SRG candidate</t>
  </si>
  <si>
    <t>00350485</t>
  </si>
  <si>
    <t>James P Timilty Middle</t>
  </si>
  <si>
    <t>00350179</t>
  </si>
  <si>
    <t>John W. McCormack</t>
  </si>
  <si>
    <t>1-5% with plan</t>
  </si>
  <si>
    <t>00350537</t>
  </si>
  <si>
    <t>Madison Park High</t>
  </si>
  <si>
    <t>00350308</t>
  </si>
  <si>
    <t>Sarah Greenwood</t>
  </si>
  <si>
    <t>1-5% No Plan</t>
  </si>
  <si>
    <t>00350376</t>
  </si>
  <si>
    <t>King K-8</t>
  </si>
  <si>
    <t>00350382</t>
  </si>
  <si>
    <t>Mission Hill School</t>
  </si>
  <si>
    <t>00350515</t>
  </si>
  <si>
    <t>Charlestown High</t>
  </si>
  <si>
    <t>00350535</t>
  </si>
  <si>
    <t>The English High</t>
  </si>
  <si>
    <t>00350020</t>
  </si>
  <si>
    <t>Curley K-8 School</t>
  </si>
  <si>
    <t>00350656</t>
  </si>
  <si>
    <t>Mario Umana Academy</t>
  </si>
  <si>
    <t>00350074</t>
  </si>
  <si>
    <t>Dearborn</t>
  </si>
  <si>
    <t>00350657</t>
  </si>
  <si>
    <t>TechBoston Academy</t>
  </si>
  <si>
    <t>00350581</t>
  </si>
  <si>
    <t>Community Academy of Science and Health</t>
  </si>
  <si>
    <t>00350655</t>
  </si>
  <si>
    <t>Lyon Upper 9-12</t>
  </si>
  <si>
    <t>00350153</t>
  </si>
  <si>
    <t>James W Hennigan</t>
  </si>
  <si>
    <t>00350154</t>
  </si>
  <si>
    <t>James J Chittick</t>
  </si>
  <si>
    <t>00350172</t>
  </si>
  <si>
    <t>John D Philbrick</t>
  </si>
  <si>
    <t>00350227</t>
  </si>
  <si>
    <t>Mather</t>
  </si>
  <si>
    <t>00350298</t>
  </si>
  <si>
    <t>Roger Clap</t>
  </si>
  <si>
    <t>00350304</t>
  </si>
  <si>
    <t>Samuel W Mason</t>
  </si>
  <si>
    <t>00350390</t>
  </si>
  <si>
    <t>Blackstone</t>
  </si>
  <si>
    <t>00350146</t>
  </si>
  <si>
    <t>Condon K-8</t>
  </si>
  <si>
    <t>00350183</t>
  </si>
  <si>
    <t>Joseph Lee</t>
  </si>
  <si>
    <t>00350257</t>
  </si>
  <si>
    <t>Orchard Gardens</t>
  </si>
  <si>
    <t>00350262</t>
  </si>
  <si>
    <t>Lyndon</t>
  </si>
  <si>
    <t>00350375</t>
  </si>
  <si>
    <t>Edison K-8</t>
  </si>
  <si>
    <t>00350380</t>
  </si>
  <si>
    <t>Young Achievers</t>
  </si>
  <si>
    <t>0044</t>
  </si>
  <si>
    <t>Brockton</t>
  </si>
  <si>
    <t>00440010</t>
  </si>
  <si>
    <t>Brookfield</t>
  </si>
  <si>
    <t>00440405</t>
  </si>
  <si>
    <t>East Middle School</t>
  </si>
  <si>
    <t>00440415</t>
  </si>
  <si>
    <t>South Middle School</t>
  </si>
  <si>
    <t>00440422</t>
  </si>
  <si>
    <t>Joseph F. Plouffe Academy</t>
  </si>
  <si>
    <t>00440420</t>
  </si>
  <si>
    <t>West Middle School</t>
  </si>
  <si>
    <t>00440410</t>
  </si>
  <si>
    <t>North Middle School</t>
  </si>
  <si>
    <t>00440002</t>
  </si>
  <si>
    <t>Mary E. Baker School</t>
  </si>
  <si>
    <t>00440055</t>
  </si>
  <si>
    <t>Gilmore Elementary School</t>
  </si>
  <si>
    <t>00440110</t>
  </si>
  <si>
    <t>Downey</t>
  </si>
  <si>
    <t>00440001</t>
  </si>
  <si>
    <t>Dr W Arnone Community School</t>
  </si>
  <si>
    <t>0057</t>
  </si>
  <si>
    <t>Chelsea</t>
  </si>
  <si>
    <t>00570050</t>
  </si>
  <si>
    <t>Clark Avenue School</t>
  </si>
  <si>
    <t>00570045</t>
  </si>
  <si>
    <t>Eugene Wright Science and Technology Academy</t>
  </si>
  <si>
    <t>00570055</t>
  </si>
  <si>
    <t>Joseph A. Browne School</t>
  </si>
  <si>
    <t>00570505</t>
  </si>
  <si>
    <t>Chelsea High School*</t>
  </si>
  <si>
    <t>0061</t>
  </si>
  <si>
    <t>Chicopee</t>
  </si>
  <si>
    <t>00610505</t>
  </si>
  <si>
    <t>Chicopee High</t>
  </si>
  <si>
    <t>0064</t>
  </si>
  <si>
    <t>Clinton</t>
  </si>
  <si>
    <t>00640050</t>
  </si>
  <si>
    <t>Clinton Elementary</t>
  </si>
  <si>
    <t>0086</t>
  </si>
  <si>
    <t>Easthampton</t>
  </si>
  <si>
    <t>00860005</t>
  </si>
  <si>
    <t>Center School</t>
  </si>
  <si>
    <t>0095</t>
  </si>
  <si>
    <t>Fall River</t>
  </si>
  <si>
    <t>00950315</t>
  </si>
  <si>
    <t>Morton Middle</t>
  </si>
  <si>
    <t>00950505</t>
  </si>
  <si>
    <t>B M C Durfee High</t>
  </si>
  <si>
    <t>00950145</t>
  </si>
  <si>
    <t>Samuel Watson</t>
  </si>
  <si>
    <t>00950065</t>
  </si>
  <si>
    <t>William S Greene</t>
  </si>
  <si>
    <t>00950017</t>
  </si>
  <si>
    <t>Henry Lord Community School</t>
  </si>
  <si>
    <t>0097</t>
  </si>
  <si>
    <t>Fitchburg</t>
  </si>
  <si>
    <t>00970340</t>
  </si>
  <si>
    <t>McKay Arts Academy</t>
  </si>
  <si>
    <t>00970315</t>
  </si>
  <si>
    <t>Arthur M Longsjo Middle School</t>
  </si>
  <si>
    <t>00970505</t>
  </si>
  <si>
    <t>Fitchburg High</t>
  </si>
  <si>
    <t>0100</t>
  </si>
  <si>
    <t>Framingham</t>
  </si>
  <si>
    <t>01000305</t>
  </si>
  <si>
    <t>Fuller Middle</t>
  </si>
  <si>
    <t>0103</t>
  </si>
  <si>
    <t>Gardner</t>
  </si>
  <si>
    <t>01030001</t>
  </si>
  <si>
    <t>Elm Street School</t>
  </si>
  <si>
    <t>0107</t>
  </si>
  <si>
    <t>Gloucester</t>
  </si>
  <si>
    <t>01070505</t>
  </si>
  <si>
    <t>Gloucester High</t>
  </si>
  <si>
    <t>01070305</t>
  </si>
  <si>
    <t>Ralph B O'Maley Middle</t>
  </si>
  <si>
    <t>0114</t>
  </si>
  <si>
    <t>Greenfield</t>
  </si>
  <si>
    <t>01140305</t>
  </si>
  <si>
    <t>Greenfield Middle</t>
  </si>
  <si>
    <t>01140010</t>
  </si>
  <si>
    <t>Federal Street School</t>
  </si>
  <si>
    <t>0160</t>
  </si>
  <si>
    <t>Lowell</t>
  </si>
  <si>
    <t>01600310</t>
  </si>
  <si>
    <t>B.F. Butler Middle School</t>
  </si>
  <si>
    <t>01600360</t>
  </si>
  <si>
    <t>Kathryn P. Stoklosa Middle School</t>
  </si>
  <si>
    <t>01600340</t>
  </si>
  <si>
    <t>James Sullivan Middle School</t>
  </si>
  <si>
    <t>01600505</t>
  </si>
  <si>
    <t>Lowell High</t>
  </si>
  <si>
    <t>01600090</t>
  </si>
  <si>
    <t>Bartlett Community Partnership</t>
  </si>
  <si>
    <t>0163</t>
  </si>
  <si>
    <t>Lynn</t>
  </si>
  <si>
    <t>01630505</t>
  </si>
  <si>
    <t>Classical High</t>
  </si>
  <si>
    <t>01630305</t>
  </si>
  <si>
    <t>Thurgood Marshall Mid</t>
  </si>
  <si>
    <t>01630005</t>
  </si>
  <si>
    <t>Washington Elementary School</t>
  </si>
  <si>
    <t>0165</t>
  </si>
  <si>
    <t>Malden</t>
  </si>
  <si>
    <t>01650027</t>
  </si>
  <si>
    <t>Forestdale</t>
  </si>
  <si>
    <t>0201</t>
  </si>
  <si>
    <t>New Bedford</t>
  </si>
  <si>
    <t>02010405</t>
  </si>
  <si>
    <t>Keith Middle School</t>
  </si>
  <si>
    <t>02010410</t>
  </si>
  <si>
    <t>Normandin Middle School</t>
  </si>
  <si>
    <t>02010505</t>
  </si>
  <si>
    <t>New Bedford High</t>
  </si>
  <si>
    <t>02010070</t>
  </si>
  <si>
    <t>Irwin M. Jacobs Elementary School</t>
  </si>
  <si>
    <t>02010078</t>
  </si>
  <si>
    <t>Hayden/McFadden</t>
  </si>
  <si>
    <t>02010415</t>
  </si>
  <si>
    <t>Roosevelt Middle School*</t>
  </si>
  <si>
    <t>0209</t>
  </si>
  <si>
    <t>North Adams</t>
  </si>
  <si>
    <t>02090505</t>
  </si>
  <si>
    <t>Drury High</t>
  </si>
  <si>
    <t>0210</t>
  </si>
  <si>
    <t>Northampton</t>
  </si>
  <si>
    <t>02100410</t>
  </si>
  <si>
    <t>John F Kennedy Middle School</t>
  </si>
  <si>
    <t>0223</t>
  </si>
  <si>
    <t>Orange</t>
  </si>
  <si>
    <t>02230010</t>
  </si>
  <si>
    <t>Dexter Park</t>
  </si>
  <si>
    <t>0229</t>
  </si>
  <si>
    <t>Peabody</t>
  </si>
  <si>
    <t>02290007</t>
  </si>
  <si>
    <t>John E Burke</t>
  </si>
  <si>
    <t>02290005</t>
  </si>
  <si>
    <t>Captain Samuel Brown</t>
  </si>
  <si>
    <t>0236</t>
  </si>
  <si>
    <t>Pittsfield</t>
  </si>
  <si>
    <t>02360305</t>
  </si>
  <si>
    <t>John T Reid Middle</t>
  </si>
  <si>
    <t>02360510</t>
  </si>
  <si>
    <t>Taconic High</t>
  </si>
  <si>
    <t>02360065</t>
  </si>
  <si>
    <t>Crosby</t>
  </si>
  <si>
    <t>02360105</t>
  </si>
  <si>
    <t>Silvio O Conte Community</t>
  </si>
  <si>
    <t>0244</t>
  </si>
  <si>
    <t>Randolph</t>
  </si>
  <si>
    <t>02440410</t>
  </si>
  <si>
    <t>Randolph Community Middle</t>
  </si>
  <si>
    <t>0262</t>
  </si>
  <si>
    <t>Saugus</t>
  </si>
  <si>
    <t>02620305</t>
  </si>
  <si>
    <t>Belmonte Saugus Middle</t>
  </si>
  <si>
    <t>02620505</t>
  </si>
  <si>
    <t>Saugus High</t>
  </si>
  <si>
    <t>0281</t>
  </si>
  <si>
    <t>Springfield</t>
  </si>
  <si>
    <t>02810475</t>
  </si>
  <si>
    <t>Conservatory of the Arts</t>
  </si>
  <si>
    <t>02810530</t>
  </si>
  <si>
    <t>Springfield High School of Science and Technology</t>
  </si>
  <si>
    <t>02810350</t>
  </si>
  <si>
    <t>STEM Middle Academy</t>
  </si>
  <si>
    <t>02810500</t>
  </si>
  <si>
    <t>Springfield Central High</t>
  </si>
  <si>
    <t>02810045</t>
  </si>
  <si>
    <t>William N. DeBerry</t>
  </si>
  <si>
    <t>02810120</t>
  </si>
  <si>
    <t>Lincoln</t>
  </si>
  <si>
    <t>02810010</t>
  </si>
  <si>
    <t>Edward P. Boland School</t>
  </si>
  <si>
    <t>02810015</t>
  </si>
  <si>
    <t>Thomas M Balliet</t>
  </si>
  <si>
    <t>02810025</t>
  </si>
  <si>
    <t>Brightwood</t>
  </si>
  <si>
    <t>02810100</t>
  </si>
  <si>
    <t>Indian Orchard Elementary</t>
  </si>
  <si>
    <t>0293</t>
  </si>
  <si>
    <t>Taunton</t>
  </si>
  <si>
    <t>02930042</t>
  </si>
  <si>
    <t>Joseph H Martin</t>
  </si>
  <si>
    <t>02930305</t>
  </si>
  <si>
    <t>John F Parker Middle</t>
  </si>
  <si>
    <t>02930015</t>
  </si>
  <si>
    <t>Mulcahey Elementary School</t>
  </si>
  <si>
    <t>0304</t>
  </si>
  <si>
    <t>Uxbridge</t>
  </si>
  <si>
    <t>03040505</t>
  </si>
  <si>
    <t>Uxbridge High</t>
  </si>
  <si>
    <t>0316</t>
  </si>
  <si>
    <t>Webster</t>
  </si>
  <si>
    <t>03160505</t>
  </si>
  <si>
    <t>Bartlett High School</t>
  </si>
  <si>
    <t>03160315</t>
  </si>
  <si>
    <t>Webster Middle School</t>
  </si>
  <si>
    <t>0325</t>
  </si>
  <si>
    <t>Westfield</t>
  </si>
  <si>
    <t>03250075</t>
  </si>
  <si>
    <t>Westfield Intermediate School</t>
  </si>
  <si>
    <t>0336</t>
  </si>
  <si>
    <t>Weymouth</t>
  </si>
  <si>
    <t>03360020</t>
  </si>
  <si>
    <t>Maria Weston Chapman Middle School</t>
  </si>
  <si>
    <t>0343</t>
  </si>
  <si>
    <t>Winchendon</t>
  </si>
  <si>
    <t>03430050</t>
  </si>
  <si>
    <t>Toy Town Elementary</t>
  </si>
  <si>
    <t>03430315</t>
  </si>
  <si>
    <t>Murdock Middle School</t>
  </si>
  <si>
    <t>0348</t>
  </si>
  <si>
    <t>Worcester</t>
  </si>
  <si>
    <t>03480423</t>
  </si>
  <si>
    <t>Sullivan Middle</t>
  </si>
  <si>
    <t>03480405</t>
  </si>
  <si>
    <t>Burncoat Middle School</t>
  </si>
  <si>
    <t>03480420</t>
  </si>
  <si>
    <t>Worcester East Middle</t>
  </si>
  <si>
    <t>03480515</t>
  </si>
  <si>
    <t>North High</t>
  </si>
  <si>
    <t>03480115</t>
  </si>
  <si>
    <t>Grafton Street</t>
  </si>
  <si>
    <t>03480503</t>
  </si>
  <si>
    <t>Burncoat Senior High</t>
  </si>
  <si>
    <t>03480050</t>
  </si>
  <si>
    <t>Chandler Elementary Community</t>
  </si>
  <si>
    <t>03480052</t>
  </si>
  <si>
    <t>Chandler Magnet</t>
  </si>
  <si>
    <t>03480053</t>
  </si>
  <si>
    <t>City View</t>
  </si>
  <si>
    <t>03480055</t>
  </si>
  <si>
    <t>Clark St Community</t>
  </si>
  <si>
    <t>03480060</t>
  </si>
  <si>
    <t>Columbus Park</t>
  </si>
  <si>
    <t>03480100</t>
  </si>
  <si>
    <t>Goddard School/Science Technical</t>
  </si>
  <si>
    <t>03480280</t>
  </si>
  <si>
    <t>Vernon Hill School</t>
  </si>
  <si>
    <t>0605</t>
  </si>
  <si>
    <t>Amherst-Pelham</t>
  </si>
  <si>
    <t>06050405</t>
  </si>
  <si>
    <t>Amherst Regional Middle School</t>
  </si>
  <si>
    <t>0615</t>
  </si>
  <si>
    <t>Athol-Royalston</t>
  </si>
  <si>
    <t>06150505</t>
  </si>
  <si>
    <t>Athol High</t>
  </si>
  <si>
    <t>0672</t>
  </si>
  <si>
    <t>Gateway</t>
  </si>
  <si>
    <t>06720405</t>
  </si>
  <si>
    <t>Gateway Regional Middle School</t>
  </si>
  <si>
    <t>0685</t>
  </si>
  <si>
    <t>Hawlemont</t>
  </si>
  <si>
    <t>06850005</t>
  </si>
  <si>
    <t>Hawlemont Regional</t>
  </si>
  <si>
    <t>0828</t>
  </si>
  <si>
    <t>Greater Lowel RVT</t>
  </si>
  <si>
    <t>08280605</t>
  </si>
  <si>
    <t>Gr Lowell Regional Vocational Technical</t>
  </si>
  <si>
    <t>Federal</t>
  </si>
  <si>
    <t>State</t>
  </si>
  <si>
    <t>T1</t>
  </si>
  <si>
    <t>District Total</t>
  </si>
  <si>
    <t>TOTAL</t>
  </si>
  <si>
    <t>Everett</t>
  </si>
  <si>
    <t>Haverhill</t>
  </si>
  <si>
    <t>Hoosac Valley</t>
  </si>
  <si>
    <t>Rowe</t>
  </si>
  <si>
    <t>Salem</t>
  </si>
  <si>
    <t>Wareham</t>
  </si>
  <si>
    <t>Waltham</t>
  </si>
  <si>
    <t>0093</t>
  </si>
  <si>
    <t>0128</t>
  </si>
  <si>
    <t>0603</t>
  </si>
  <si>
    <t>0253</t>
  </si>
  <si>
    <t>0258</t>
  </si>
  <si>
    <t>0308</t>
  </si>
  <si>
    <t>0310</t>
  </si>
  <si>
    <r>
      <t>FY2024 Fund Code</t>
    </r>
    <r>
      <rPr>
        <b/>
        <sz val="14"/>
        <color indexed="10"/>
        <rFont val="Arial"/>
        <family val="2"/>
      </rPr>
      <t xml:space="preserve"> </t>
    </r>
    <r>
      <rPr>
        <b/>
        <sz val="14"/>
        <rFont val="Arial"/>
        <family val="2"/>
      </rPr>
      <t>325 (Federal) and 222 (State)</t>
    </r>
  </si>
  <si>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indexed="12"/>
        <rFont val="Arial"/>
        <family val="2"/>
      </rPr>
      <t>EdGrants Security Controls documents</t>
    </r>
    <r>
      <rPr>
        <sz val="11"/>
        <rFont val="Arial"/>
        <family val="2"/>
      </rPr>
      <t xml:space="preserve"> and/or contact DESE's Grants Management Office, 781-338-6595 or EdGrants@mass.gov, regarding assigning your EdGrants: Front Office control users.  </t>
    </r>
  </si>
  <si>
    <t>Applications are due by October 31, 2023</t>
  </si>
  <si>
    <r>
      <t>C.</t>
    </r>
    <r>
      <rPr>
        <sz val="9"/>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</si>
  <si>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Marlborough</t>
  </si>
  <si>
    <t>Pathfinder RVT</t>
  </si>
  <si>
    <t>Spencer E. Brookfield</t>
  </si>
  <si>
    <t>0170</t>
  </si>
  <si>
    <t>0767</t>
  </si>
  <si>
    <t>0860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</si>
</sst>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0.000"/>
    <numFmt numFmtId="169" formatCode="0.0000"/>
    <numFmt numFmtId="170" formatCode="m/d/yy;@"/>
    <numFmt numFmtId="171" formatCode="0.0%"/>
    <numFmt numFmtId="172" formatCode="00000"/>
  </numFmts>
  <fonts count="74"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sz val="11"/>
      <name val="Arial"/>
      <family val="2"/>
    </font>
    <font>
      <sz val="16"/>
      <name val="Arial"/>
      <family val="2"/>
    </font>
    <font>
      <b/>
      <sz val="8"/>
      <name val="Arial"/>
      <family val="2"/>
    </font>
    <font>
      <u/>
      <sz val="11"/>
      <name val="Arial"/>
      <family val="2"/>
    </font>
    <font>
      <sz val="12"/>
      <name val="Arial"/>
      <family val="2"/>
    </font>
    <font>
      <b/>
      <sz val="10"/>
      <color indexed="62"/>
      <name val="Arial"/>
      <family val="2"/>
    </font>
    <font>
      <sz val="10"/>
      <color indexed="8"/>
      <name val="Arial"/>
      <family val="2"/>
    </font>
    <font>
      <b/>
      <sz val="16"/>
      <color indexed="12"/>
      <name val="Arial"/>
      <family val="2"/>
    </font>
    <font>
      <sz val="11"/>
      <color indexed="12"/>
      <name val="Arial"/>
      <family val="2"/>
    </font>
    <font>
      <sz val="9"/>
      <name val="Arial"/>
      <family val="2"/>
    </font>
    <font>
      <b/>
      <u/>
      <sz val="16"/>
      <color indexed="12"/>
      <name val="Arial"/>
      <family val="2"/>
    </font>
    <font>
      <b/>
      <sz val="12"/>
      <color indexed="12"/>
      <name val="Arial"/>
      <family val="2"/>
    </font>
    <font>
      <b/>
      <sz val="14"/>
      <color indexed="10"/>
      <name val="Arial"/>
      <family val="2"/>
    </font>
    <font>
      <u/>
      <sz val="11"/>
      <color indexed="8"/>
      <name val="Calibri"/>
      <family val="2"/>
    </font>
    <font>
      <b/>
      <sz val="11"/>
      <name val="Arial"/>
      <family val="2"/>
    </font>
    <font>
      <b/>
      <u/>
      <sz val="11"/>
      <name val="Arial"/>
      <family val="2"/>
    </font>
    <font>
      <sz val="10"/>
      <name val="Times New Roman"/>
      <family val="1"/>
    </font>
    <font>
      <b/>
      <sz val="10"/>
      <color indexed="10"/>
      <name val="Times New Roman"/>
      <family val="1"/>
    </font>
    <font>
      <b/>
      <sz val="12"/>
      <color indexed="10"/>
      <name val="Arial"/>
      <family val="2"/>
    </font>
    <font>
      <sz val="8"/>
      <name val="Times New Roman"/>
      <family val="1"/>
    </font>
    <font>
      <sz val="10"/>
      <color indexed="10"/>
      <name val="Arial"/>
      <family val="2"/>
    </font>
    <font>
      <b/>
      <sz val="10"/>
      <color indexed="10"/>
      <name val="Arial"/>
      <family val="2"/>
    </font>
    <font>
      <b/>
      <sz val="12"/>
      <name val="Times New Roman"/>
      <family val="1"/>
    </font>
    <font>
      <b/>
      <sz val="10"/>
      <name val="Times New Roman"/>
      <family val="1"/>
    </font>
    <font>
      <i/>
      <sz val="10"/>
      <name val="Arial"/>
      <family val="2"/>
    </font>
    <font>
      <sz val="8"/>
      <color indexed="10"/>
      <name val="Arial"/>
      <family val="2"/>
    </font>
    <font>
      <sz val="9"/>
      <name val="Times New Roman"/>
      <family val="1"/>
    </font>
    <font>
      <sz val="10"/>
      <color indexed="16"/>
      <name val="Arial"/>
      <family val="2"/>
    </font>
    <font>
      <b/>
      <sz val="20"/>
      <color theme="1"/>
      <name val="Arial"/>
      <family val="2"/>
    </font>
    <font>
      <b/>
      <sz val="10"/>
      <color theme="0"/>
      <name val="Arial"/>
      <family val="2"/>
    </font>
    <font>
      <sz val="10"/>
      <color theme="0"/>
      <name val="Arial"/>
      <family val="2"/>
    </font>
    <font>
      <sz val="9"/>
      <color theme="0"/>
      <name val="Arial"/>
      <family val="2"/>
    </font>
    <font>
      <b/>
      <sz val="9"/>
      <color theme="0"/>
      <name val="Arial"/>
      <family val="2"/>
    </font>
    <font>
      <b/>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lightGray">
        <fgColor indexed="47"/>
        <bgColor indexed="47"/>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23"/>
      </right>
      <top style="thin">
        <color indexed="23"/>
      </top>
      <bottom/>
      <diagonal/>
    </border>
    <border>
      <left/>
      <right style="thin">
        <color indexed="23"/>
      </right>
      <top/>
      <bottom style="thin">
        <color indexed="23"/>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ash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medium">
        <color indexed="64"/>
      </left>
      <right/>
      <top/>
      <bottom style="thin">
        <color indexed="64"/>
      </bottom>
      <diagonal/>
    </border>
    <border>
      <left style="thin">
        <color indexed="47"/>
      </left>
      <right/>
      <top/>
      <bottom/>
      <diagonal/>
    </border>
    <border>
      <left/>
      <right style="medium">
        <color indexed="64"/>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3"/>
      </left>
      <right/>
      <top/>
      <bottom style="thin">
        <color indexed="23"/>
      </bottom>
      <diagonal/>
    </border>
    <border>
      <left/>
      <right/>
      <top/>
      <bottom style="thin">
        <color indexed="23"/>
      </bottom>
      <diagonal/>
    </border>
    <border>
      <left style="thin">
        <color indexed="23"/>
      </left>
      <right/>
      <top/>
      <bottom/>
      <diagonal/>
    </border>
    <border>
      <left style="thin">
        <color indexed="23"/>
      </left>
      <right style="thin">
        <color indexed="23"/>
      </right>
      <top style="thin">
        <color indexed="23"/>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double">
        <color indexed="64"/>
      </left>
      <right style="double">
        <color indexed="64"/>
      </right>
      <top style="double">
        <color theme="0" tint="-0.14996795556505021"/>
      </top>
      <bottom/>
      <diagonal/>
    </border>
    <border>
      <left/>
      <right/>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3" fillId="0" borderId="0" applyNumberFormat="0" applyFill="0" applyBorder="0" applyAlignment="0" applyProtection="0"/>
    <xf numFmtId="0" fontId="43" fillId="0" borderId="0"/>
    <xf numFmtId="0" fontId="1" fillId="4" borderId="6" applyNumberFormat="0" applyFont="0" applyAlignment="0" applyProtection="0"/>
    <xf numFmtId="0" fontId="32" fillId="2" borderId="7"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cellStyleXfs>
  <cellXfs count="560">
    <xf numFmtId="0" fontId="0" fillId="0" borderId="0" xfId="0"/>
    <xf numFmtId="0" fontId="0" fillId="17" borderId="9" xfId="0" applyFill="1" applyBorder="1"/>
    <xf numFmtId="0" fontId="0" fillId="17" borderId="10" xfId="0" applyFill="1" applyBorder="1"/>
    <xf numFmtId="0" fontId="0" fillId="17" borderId="12" xfId="0" applyFill="1" applyBorder="1"/>
    <xf numFmtId="0" fontId="0" fillId="17" borderId="13" xfId="0" applyFill="1" applyBorder="1"/>
    <xf numFmtId="0" fontId="0" fillId="17" borderId="15" xfId="0" applyFill="1" applyBorder="1"/>
    <xf numFmtId="0" fontId="18" fillId="17" borderId="12" xfId="0" applyFont="1" applyFill="1" applyBorder="1"/>
    <xf numFmtId="0" fontId="2" fillId="0" borderId="19" xfId="0" applyFont="1" applyBorder="1" applyAlignment="1">
      <alignment horizontal="center"/>
    </xf>
    <xf numFmtId="0" fontId="2" fillId="19" borderId="19" xfId="0" applyFont="1" applyFill="1" applyBorder="1"/>
    <xf numFmtId="166" fontId="2" fillId="19" borderId="19" xfId="0" applyNumberFormat="1" applyFont="1" applyFill="1" applyBorder="1" applyAlignment="1">
      <alignment horizontal="center"/>
    </xf>
    <xf numFmtId="0" fontId="0" fillId="20" borderId="0" xfId="0" applyFill="1"/>
    <xf numFmtId="0" fontId="10" fillId="20" borderId="15" xfId="0" applyFont="1" applyFill="1" applyBorder="1" applyAlignment="1">
      <alignment horizontal="left"/>
    </xf>
    <xf numFmtId="0" fontId="10" fillId="20" borderId="0" xfId="0" applyFont="1" applyFill="1" applyAlignment="1">
      <alignment horizontal="left"/>
    </xf>
    <xf numFmtId="164" fontId="0" fillId="20" borderId="0" xfId="0" applyNumberFormat="1" applyFill="1"/>
    <xf numFmtId="0" fontId="3" fillId="20" borderId="0" xfId="0" applyFont="1" applyFill="1"/>
    <xf numFmtId="0" fontId="0" fillId="0" borderId="0" xfId="0" applyProtection="1">
      <protection hidden="1"/>
    </xf>
    <xf numFmtId="0" fontId="65" fillId="0" borderId="0" xfId="0" applyFont="1" applyAlignment="1">
      <alignment vertical="center" wrapText="1"/>
    </xf>
    <xf numFmtId="0" fontId="0" fillId="0" borderId="0" xfId="0" applyAlignment="1">
      <alignment horizontal="left" vertical="top"/>
    </xf>
    <xf numFmtId="0" fontId="37" fillId="0" borderId="0" xfId="0" applyFont="1" applyAlignment="1" applyProtection="1">
      <alignment vertical="top" wrapText="1"/>
      <protection hidden="1"/>
    </xf>
    <xf numFmtId="0" fontId="1" fillId="0" borderId="0" xfId="36" applyFont="1" applyFill="1" applyBorder="1" applyAlignment="1" applyProtection="1">
      <alignment vertical="top" wrapText="1"/>
      <protection hidden="1"/>
    </xf>
    <xf numFmtId="0" fontId="1" fillId="0" borderId="0" xfId="0" applyFont="1" applyAlignment="1" applyProtection="1">
      <alignment vertical="center" wrapText="1"/>
      <protection hidden="1"/>
    </xf>
    <xf numFmtId="0" fontId="1" fillId="0" borderId="0" xfId="0" applyFont="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1" fillId="0" borderId="21" xfId="0" applyFont="1" applyBorder="1" applyProtection="1">
      <protection hidden="1"/>
    </xf>
    <xf numFmtId="0" fontId="48" fillId="0" borderId="21" xfId="0" applyFont="1" applyBorder="1" applyAlignment="1" applyProtection="1">
      <alignment vertical="top" wrapText="1"/>
      <protection hidden="1"/>
    </xf>
    <xf numFmtId="2" fontId="36" fillId="0" borderId="22"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2" fontId="36" fillId="0" borderId="21" xfId="0" applyNumberFormat="1" applyFont="1" applyBorder="1" applyAlignment="1" applyProtection="1">
      <alignment horizontal="center" vertical="center" wrapText="1"/>
      <protection hidden="1"/>
    </xf>
    <xf numFmtId="2" fontId="36" fillId="25" borderId="23" xfId="0" applyNumberFormat="1" applyFont="1" applyFill="1" applyBorder="1" applyAlignment="1" applyProtection="1">
      <alignment horizontal="center" vertical="center" wrapText="1"/>
      <protection locked="0"/>
    </xf>
    <xf numFmtId="0" fontId="68" fillId="0" borderId="21" xfId="0" applyFont="1" applyBorder="1" applyAlignment="1" applyProtection="1">
      <alignment vertical="center" wrapText="1"/>
      <protection hidden="1"/>
    </xf>
    <xf numFmtId="166" fontId="46" fillId="26" borderId="1" xfId="0" applyNumberFormat="1" applyFont="1" applyFill="1" applyBorder="1" applyAlignment="1" applyProtection="1">
      <alignment horizontal="center" vertical="center" wrapText="1"/>
      <protection hidden="1"/>
    </xf>
    <xf numFmtId="0" fontId="69" fillId="0" borderId="21" xfId="0" applyFont="1" applyBorder="1" applyAlignment="1" applyProtection="1">
      <alignment vertical="center" wrapText="1"/>
      <protection hidden="1"/>
    </xf>
    <xf numFmtId="166" fontId="36" fillId="26" borderId="23"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49" fontId="36" fillId="26" borderId="1" xfId="0" applyNumberFormat="1" applyFont="1" applyFill="1" applyBorder="1" applyAlignment="1" applyProtection="1">
      <alignment horizontal="center" vertical="center" wrapText="1"/>
      <protection hidden="1"/>
    </xf>
    <xf numFmtId="0" fontId="38" fillId="17" borderId="95" xfId="0" applyFont="1" applyFill="1" applyBorder="1" applyAlignment="1">
      <alignment horizontal="center" vertical="top" wrapText="1"/>
    </xf>
    <xf numFmtId="0" fontId="44" fillId="17" borderId="96" xfId="0" applyFont="1" applyFill="1" applyBorder="1" applyAlignment="1">
      <alignment horizontal="center" vertical="center" wrapText="1"/>
    </xf>
    <xf numFmtId="0" fontId="12" fillId="0" borderId="96" xfId="0" applyFont="1" applyBorder="1" applyAlignment="1">
      <alignment horizontal="center"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65" fillId="0" borderId="25" xfId="0" applyFont="1" applyBorder="1" applyAlignment="1">
      <alignment horizontal="center" vertical="center" wrapText="1"/>
    </xf>
    <xf numFmtId="0" fontId="37" fillId="0" borderId="25" xfId="0" applyFont="1" applyBorder="1" applyAlignment="1" applyProtection="1">
      <alignment vertical="top" wrapText="1"/>
      <protection hidden="1"/>
    </xf>
    <xf numFmtId="0" fontId="37" fillId="0" borderId="25" xfId="36" applyFont="1" applyFill="1" applyBorder="1" applyAlignment="1" applyProtection="1">
      <alignment vertical="top" wrapText="1"/>
      <protection hidden="1"/>
    </xf>
    <xf numFmtId="0" fontId="37" fillId="0" borderId="25" xfId="0" applyFont="1" applyBorder="1" applyAlignment="1" applyProtection="1">
      <alignment vertical="center" wrapText="1"/>
      <protection hidden="1"/>
    </xf>
    <xf numFmtId="0" fontId="37" fillId="0" borderId="26" xfId="0" applyFont="1" applyBorder="1" applyAlignment="1" applyProtection="1">
      <alignment vertical="center" wrapText="1"/>
      <protection hidden="1"/>
    </xf>
    <xf numFmtId="0" fontId="48" fillId="0" borderId="0" xfId="0" applyFont="1" applyAlignment="1" applyProtection="1">
      <alignment vertical="top" wrapText="1"/>
      <protection hidden="1"/>
    </xf>
    <xf numFmtId="0" fontId="70" fillId="28" borderId="98" xfId="0" applyFont="1" applyFill="1" applyBorder="1"/>
    <xf numFmtId="0" fontId="70" fillId="28" borderId="98" xfId="0" applyFont="1" applyFill="1" applyBorder="1" applyAlignment="1">
      <alignment horizontal="center"/>
    </xf>
    <xf numFmtId="0" fontId="70" fillId="28" borderId="0" xfId="0" applyFont="1" applyFill="1" applyAlignment="1">
      <alignment horizontal="center"/>
    </xf>
    <xf numFmtId="0" fontId="0" fillId="29" borderId="0" xfId="0" applyFill="1"/>
    <xf numFmtId="0" fontId="0" fillId="0" borderId="0" xfId="0" applyAlignment="1">
      <alignment horizontal="center"/>
    </xf>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40" fillId="0" borderId="29" xfId="0" applyFont="1" applyBorder="1" applyAlignment="1">
      <alignment horizontal="left" vertical="center" wrapText="1"/>
    </xf>
    <xf numFmtId="0" fontId="70" fillId="0" borderId="98" xfId="0" applyFont="1" applyBorder="1"/>
    <xf numFmtId="1" fontId="36" fillId="26" borderId="23" xfId="0" applyNumberFormat="1" applyFont="1" applyFill="1" applyBorder="1" applyAlignment="1" applyProtection="1">
      <alignment horizontal="center" vertical="center" wrapText="1"/>
      <protection hidden="1"/>
    </xf>
    <xf numFmtId="49" fontId="36" fillId="27" borderId="28" xfId="0" applyNumberFormat="1" applyFont="1" applyFill="1" applyBorder="1" applyAlignment="1" applyProtection="1">
      <alignment horizontal="center" vertical="center" wrapText="1"/>
      <protection hidden="1"/>
    </xf>
    <xf numFmtId="49" fontId="36" fillId="25" borderId="23" xfId="0" applyNumberFormat="1" applyFont="1" applyFill="1" applyBorder="1" applyAlignment="1" applyProtection="1">
      <alignment horizontal="center" vertical="center" wrapText="1"/>
      <protection locked="0"/>
    </xf>
    <xf numFmtId="49" fontId="36" fillId="26" borderId="23" xfId="0" applyNumberFormat="1" applyFont="1" applyFill="1" applyBorder="1" applyAlignment="1" applyProtection="1">
      <alignment horizontal="center" vertical="center" wrapText="1"/>
      <protection hidden="1"/>
    </xf>
    <xf numFmtId="49" fontId="46" fillId="26" borderId="1" xfId="0" applyNumberFormat="1" applyFont="1" applyFill="1" applyBorder="1" applyAlignment="1" applyProtection="1">
      <alignment horizontal="left" vertical="center" wrapText="1"/>
      <protection hidden="1"/>
    </xf>
    <xf numFmtId="49" fontId="36" fillId="26" borderId="1" xfId="0" applyNumberFormat="1" applyFont="1" applyFill="1" applyBorder="1" applyAlignment="1" applyProtection="1">
      <alignment horizontal="left" vertical="center" wrapText="1"/>
      <protection hidden="1"/>
    </xf>
    <xf numFmtId="49" fontId="66" fillId="0" borderId="0" xfId="0" applyNumberFormat="1" applyFont="1" applyAlignment="1" applyProtection="1">
      <alignment horizontal="center"/>
      <protection hidden="1"/>
    </xf>
    <xf numFmtId="0" fontId="66" fillId="0" borderId="0" xfId="0" applyFont="1" applyProtection="1">
      <protection hidden="1"/>
    </xf>
    <xf numFmtId="0" fontId="67" fillId="0" borderId="0" xfId="0" applyFont="1" applyProtection="1">
      <protection hidden="1"/>
    </xf>
    <xf numFmtId="0" fontId="67" fillId="0" borderId="0" xfId="0" applyFont="1" applyAlignment="1" applyProtection="1">
      <alignment vertical="center" wrapText="1"/>
      <protection hidden="1"/>
    </xf>
    <xf numFmtId="2" fontId="67" fillId="0" borderId="0" xfId="0" applyNumberFormat="1" applyFont="1" applyAlignment="1" applyProtection="1">
      <alignment vertical="center" wrapText="1"/>
      <protection hidden="1"/>
    </xf>
    <xf numFmtId="0" fontId="2" fillId="35" borderId="0" xfId="0" applyFont="1" applyFill="1" applyAlignment="1" applyProtection="1">
      <alignment horizontal="center" vertical="center"/>
      <protection hidden="1"/>
    </xf>
    <xf numFmtId="0" fontId="2" fillId="30" borderId="0" xfId="0" applyFont="1" applyFill="1" applyAlignment="1" applyProtection="1">
      <alignment horizontal="center" vertical="center"/>
      <protection hidden="1"/>
    </xf>
    <xf numFmtId="0" fontId="2" fillId="36" borderId="0" xfId="0" applyFont="1" applyFill="1" applyAlignment="1" applyProtection="1">
      <alignment vertical="center"/>
      <protection hidden="1"/>
    </xf>
    <xf numFmtId="0" fontId="2" fillId="36" borderId="0" xfId="0" applyFont="1" applyFill="1" applyAlignment="1" applyProtection="1">
      <alignment horizontal="center" vertical="center"/>
      <protection hidden="1"/>
    </xf>
    <xf numFmtId="0" fontId="1" fillId="0" borderId="0" xfId="0" quotePrefix="1" applyFont="1" applyProtection="1">
      <protection hidden="1"/>
    </xf>
    <xf numFmtId="166" fontId="0" fillId="35" borderId="0" xfId="0" applyNumberFormat="1" applyFill="1" applyProtection="1">
      <protection hidden="1"/>
    </xf>
    <xf numFmtId="166" fontId="0" fillId="30" borderId="0" xfId="0" applyNumberFormat="1" applyFill="1" applyProtection="1">
      <protection hidden="1"/>
    </xf>
    <xf numFmtId="166" fontId="0" fillId="36" borderId="0" xfId="0" applyNumberFormat="1" applyFill="1" applyProtection="1">
      <protection hidden="1"/>
    </xf>
    <xf numFmtId="166" fontId="0" fillId="0" borderId="0" xfId="0" applyNumberFormat="1" applyProtection="1">
      <protection hidden="1"/>
    </xf>
    <xf numFmtId="0" fontId="0" fillId="0" borderId="0" xfId="0" applyAlignment="1" applyProtection="1">
      <alignment horizontal="center"/>
      <protection hidden="1"/>
    </xf>
    <xf numFmtId="166" fontId="46" fillId="25" borderId="1" xfId="0" applyNumberFormat="1" applyFont="1" applyFill="1" applyBorder="1" applyAlignment="1" applyProtection="1">
      <alignment horizontal="center" vertical="center" wrapText="1"/>
      <protection locked="0"/>
    </xf>
    <xf numFmtId="166" fontId="46" fillId="25" borderId="30" xfId="0" applyNumberFormat="1" applyFont="1" applyFill="1" applyBorder="1" applyAlignment="1" applyProtection="1">
      <alignment horizontal="center" vertical="center" wrapText="1"/>
      <protection locked="0"/>
    </xf>
    <xf numFmtId="0" fontId="4" fillId="0" borderId="0" xfId="0" applyFont="1" applyProtection="1">
      <protection hidden="1"/>
    </xf>
    <xf numFmtId="0" fontId="2" fillId="0" borderId="9"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71" fillId="0" borderId="10" xfId="0" applyFont="1" applyBorder="1" applyAlignment="1" applyProtection="1">
      <alignment vertical="center"/>
      <protection hidden="1"/>
    </xf>
    <xf numFmtId="0" fontId="1" fillId="0" borderId="10" xfId="0" applyFont="1" applyBorder="1" applyAlignment="1" applyProtection="1">
      <alignment horizontal="left" vertical="center"/>
      <protection hidden="1"/>
    </xf>
    <xf numFmtId="0" fontId="1" fillId="0" borderId="0" xfId="0" applyFont="1" applyAlignment="1" applyProtection="1">
      <alignment vertical="center"/>
      <protection hidden="1"/>
    </xf>
    <xf numFmtId="0" fontId="5" fillId="0" borderId="15" xfId="0" applyFont="1" applyBorder="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Protection="1">
      <protection hidden="1"/>
    </xf>
    <xf numFmtId="0" fontId="1" fillId="0" borderId="16" xfId="0" applyFont="1" applyBorder="1" applyProtection="1">
      <protection hidden="1"/>
    </xf>
    <xf numFmtId="0" fontId="5" fillId="0" borderId="12" xfId="0" applyFont="1" applyBorder="1" applyProtection="1">
      <protection hidden="1"/>
    </xf>
    <xf numFmtId="0" fontId="1" fillId="0" borderId="13" xfId="0" applyFont="1" applyBorder="1" applyProtection="1">
      <protection hidden="1"/>
    </xf>
    <xf numFmtId="0" fontId="5" fillId="0" borderId="13" xfId="0" applyFont="1" applyBorder="1" applyProtection="1">
      <protection hidden="1"/>
    </xf>
    <xf numFmtId="0" fontId="1" fillId="0" borderId="14" xfId="0" applyFont="1" applyBorder="1" applyProtection="1">
      <protection hidden="1"/>
    </xf>
    <xf numFmtId="0" fontId="5" fillId="0" borderId="31" xfId="0" applyFont="1" applyBorder="1" applyProtection="1">
      <protection hidden="1"/>
    </xf>
    <xf numFmtId="165" fontId="1" fillId="0" borderId="13" xfId="0" applyNumberFormat="1" applyFont="1" applyBorder="1" applyProtection="1">
      <protection hidden="1"/>
    </xf>
    <xf numFmtId="0" fontId="7" fillId="0" borderId="13" xfId="0" applyFont="1" applyBorder="1" applyProtection="1">
      <protection hidden="1"/>
    </xf>
    <xf numFmtId="0" fontId="1" fillId="0" borderId="32" xfId="0" applyFont="1" applyBorder="1" applyProtection="1">
      <protection hidden="1"/>
    </xf>
    <xf numFmtId="0" fontId="8" fillId="0" borderId="0" xfId="0" applyFont="1" applyProtection="1">
      <protection hidden="1"/>
    </xf>
    <xf numFmtId="0" fontId="9" fillId="0" borderId="0" xfId="0" applyFont="1" applyProtection="1">
      <protection hidden="1"/>
    </xf>
    <xf numFmtId="9" fontId="1" fillId="0" borderId="0" xfId="44" applyFont="1" applyProtection="1">
      <protection hidden="1"/>
    </xf>
    <xf numFmtId="0" fontId="2" fillId="0" borderId="33" xfId="0" applyFont="1" applyBorder="1" applyAlignment="1" applyProtection="1">
      <alignment horizontal="left"/>
      <protection hidden="1"/>
    </xf>
    <xf numFmtId="0" fontId="2" fillId="0" borderId="34" xfId="0" applyFont="1" applyBorder="1" applyAlignment="1" applyProtection="1">
      <alignment horizontal="left"/>
      <protection hidden="1"/>
    </xf>
    <xf numFmtId="0" fontId="0" fillId="24" borderId="0" xfId="0" applyFill="1" applyProtection="1">
      <protection hidden="1"/>
    </xf>
    <xf numFmtId="0" fontId="1" fillId="24" borderId="0" xfId="0" applyFont="1" applyFill="1" applyProtection="1">
      <protection hidden="1"/>
    </xf>
    <xf numFmtId="0" fontId="10" fillId="24" borderId="0" xfId="0" applyFont="1" applyFill="1" applyAlignment="1" applyProtection="1">
      <alignment horizontal="center" wrapText="1"/>
      <protection hidden="1"/>
    </xf>
    <xf numFmtId="0" fontId="2" fillId="24" borderId="35" xfId="0" applyFont="1" applyFill="1" applyBorder="1" applyProtection="1">
      <protection hidden="1"/>
    </xf>
    <xf numFmtId="0" fontId="0" fillId="24" borderId="36" xfId="0" applyFill="1" applyBorder="1" applyProtection="1">
      <protection hidden="1"/>
    </xf>
    <xf numFmtId="0" fontId="2" fillId="24" borderId="36" xfId="0" applyFont="1" applyFill="1" applyBorder="1" applyProtection="1">
      <protection hidden="1"/>
    </xf>
    <xf numFmtId="0" fontId="2" fillId="24" borderId="31" xfId="0" applyFont="1" applyFill="1" applyBorder="1" applyProtection="1">
      <protection hidden="1"/>
    </xf>
    <xf numFmtId="0" fontId="0" fillId="24" borderId="13" xfId="0" applyFill="1" applyBorder="1" applyProtection="1">
      <protection hidden="1"/>
    </xf>
    <xf numFmtId="0" fontId="6" fillId="24" borderId="37" xfId="0" applyFont="1" applyFill="1" applyBorder="1" applyAlignment="1" applyProtection="1">
      <alignment horizontal="center"/>
      <protection hidden="1"/>
    </xf>
    <xf numFmtId="0" fontId="0" fillId="24" borderId="37" xfId="0" applyFill="1" applyBorder="1" applyProtection="1">
      <protection hidden="1"/>
    </xf>
    <xf numFmtId="0" fontId="2" fillId="24" borderId="13" xfId="0" applyFont="1" applyFill="1" applyBorder="1" applyProtection="1">
      <protection hidden="1"/>
    </xf>
    <xf numFmtId="0" fontId="0" fillId="24" borderId="32" xfId="0" applyFill="1" applyBorder="1" applyProtection="1">
      <protection hidden="1"/>
    </xf>
    <xf numFmtId="0" fontId="2" fillId="24" borderId="38" xfId="0" applyFont="1" applyFill="1" applyBorder="1" applyProtection="1">
      <protection hidden="1"/>
    </xf>
    <xf numFmtId="0" fontId="0" fillId="24" borderId="10" xfId="0" applyFill="1" applyBorder="1" applyProtection="1">
      <protection hidden="1"/>
    </xf>
    <xf numFmtId="0" fontId="2" fillId="25" borderId="10" xfId="0" applyFont="1" applyFill="1" applyBorder="1" applyProtection="1">
      <protection hidden="1"/>
    </xf>
    <xf numFmtId="0" fontId="2" fillId="24" borderId="39" xfId="0" applyFont="1" applyFill="1" applyBorder="1" applyProtection="1">
      <protection hidden="1"/>
    </xf>
    <xf numFmtId="0" fontId="0" fillId="24" borderId="40" xfId="0" applyFill="1" applyBorder="1" applyProtection="1">
      <protection hidden="1"/>
    </xf>
    <xf numFmtId="0" fontId="0" fillId="25" borderId="40" xfId="0" applyFill="1" applyBorder="1" applyProtection="1">
      <protection hidden="1"/>
    </xf>
    <xf numFmtId="0" fontId="2" fillId="25" borderId="40" xfId="0" applyFont="1" applyFill="1" applyBorder="1" applyProtection="1">
      <protection hidden="1"/>
    </xf>
    <xf numFmtId="0" fontId="67" fillId="24" borderId="10" xfId="0" applyFont="1" applyFill="1" applyBorder="1" applyAlignment="1" applyProtection="1">
      <alignment vertical="center"/>
      <protection locked="0" hidden="1"/>
    </xf>
    <xf numFmtId="49" fontId="53" fillId="0" borderId="0" xfId="0" applyNumberFormat="1" applyFont="1" applyProtection="1">
      <protection hidden="1"/>
    </xf>
    <xf numFmtId="0" fontId="54" fillId="0" borderId="0" xfId="0" applyFont="1" applyProtection="1">
      <protection hidden="1"/>
    </xf>
    <xf numFmtId="0" fontId="4" fillId="0" borderId="0" xfId="0" applyFont="1" applyAlignment="1" applyProtection="1">
      <alignment horizontal="center" vertical="center" wrapText="1"/>
      <protection hidden="1"/>
    </xf>
    <xf numFmtId="0" fontId="56" fillId="0" borderId="0" xfId="0" applyFont="1" applyProtection="1">
      <protection hidden="1"/>
    </xf>
    <xf numFmtId="0" fontId="2" fillId="0" borderId="0" xfId="0" applyFont="1" applyAlignment="1" applyProtection="1">
      <alignment horizontal="center" vertical="center" wrapText="1"/>
      <protection hidden="1"/>
    </xf>
    <xf numFmtId="0" fontId="57" fillId="0" borderId="0" xfId="0" applyFont="1" applyAlignment="1" applyProtection="1">
      <alignment horizontal="center" vertical="center" wrapText="1"/>
      <protection hidden="1"/>
    </xf>
    <xf numFmtId="0" fontId="58"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hidden="1"/>
    </xf>
    <xf numFmtId="0" fontId="57" fillId="0" borderId="0" xfId="0" applyFont="1" applyAlignment="1" applyProtection="1">
      <alignment horizontal="center" vertical="center"/>
      <protection hidden="1"/>
    </xf>
    <xf numFmtId="49" fontId="59" fillId="0" borderId="0" xfId="0" applyNumberFormat="1" applyFont="1" applyProtection="1">
      <protection hidden="1"/>
    </xf>
    <xf numFmtId="49" fontId="59" fillId="26" borderId="41" xfId="0" applyNumberFormat="1" applyFont="1" applyFill="1" applyBorder="1" applyProtection="1">
      <protection hidden="1"/>
    </xf>
    <xf numFmtId="0" fontId="2" fillId="26" borderId="41" xfId="0" applyFont="1" applyFill="1" applyBorder="1" applyAlignment="1" applyProtection="1">
      <alignment horizontal="left"/>
      <protection hidden="1"/>
    </xf>
    <xf numFmtId="0" fontId="2" fillId="26" borderId="42" xfId="0" applyFont="1" applyFill="1" applyBorder="1" applyAlignment="1" applyProtection="1">
      <alignment horizontal="left"/>
      <protection hidden="1"/>
    </xf>
    <xf numFmtId="0" fontId="1" fillId="26" borderId="42" xfId="0" applyFont="1" applyFill="1" applyBorder="1" applyProtection="1">
      <protection hidden="1"/>
    </xf>
    <xf numFmtId="0" fontId="2" fillId="26" borderId="42" xfId="0" applyFont="1" applyFill="1" applyBorder="1" applyAlignment="1" applyProtection="1">
      <alignment horizontal="center"/>
      <protection hidden="1"/>
    </xf>
    <xf numFmtId="0" fontId="2" fillId="26" borderId="43" xfId="0" quotePrefix="1" applyFont="1" applyFill="1" applyBorder="1" applyAlignment="1" applyProtection="1">
      <alignment horizontal="center"/>
      <protection hidden="1"/>
    </xf>
    <xf numFmtId="0" fontId="56" fillId="26" borderId="44" xfId="0" applyFont="1" applyFill="1" applyBorder="1" applyProtection="1">
      <protection hidden="1"/>
    </xf>
    <xf numFmtId="0" fontId="0" fillId="0" borderId="42" xfId="0" applyBorder="1" applyProtection="1">
      <protection hidden="1"/>
    </xf>
    <xf numFmtId="49" fontId="59" fillId="26" borderId="45" xfId="0" applyNumberFormat="1" applyFont="1" applyFill="1" applyBorder="1" applyProtection="1">
      <protection hidden="1"/>
    </xf>
    <xf numFmtId="0" fontId="1" fillId="26" borderId="0" xfId="0" applyFont="1" applyFill="1" applyProtection="1">
      <protection hidden="1"/>
    </xf>
    <xf numFmtId="0" fontId="37" fillId="26" borderId="16" xfId="0" applyFont="1" applyFill="1" applyBorder="1" applyAlignment="1" applyProtection="1">
      <alignment vertical="center"/>
      <protection hidden="1"/>
    </xf>
    <xf numFmtId="0" fontId="56" fillId="26" borderId="46" xfId="0" applyFont="1" applyFill="1" applyBorder="1" applyProtection="1">
      <protection hidden="1"/>
    </xf>
    <xf numFmtId="0" fontId="2" fillId="21" borderId="0" xfId="0" applyFont="1" applyFill="1" applyAlignment="1" applyProtection="1">
      <alignment horizontal="center" vertical="center"/>
      <protection hidden="1"/>
    </xf>
    <xf numFmtId="0" fontId="41" fillId="26" borderId="0" xfId="0" applyFont="1" applyFill="1" applyAlignment="1" applyProtection="1">
      <alignment vertical="center"/>
      <protection hidden="1"/>
    </xf>
    <xf numFmtId="166" fontId="51" fillId="26" borderId="16" xfId="0" applyNumberFormat="1" applyFont="1" applyFill="1" applyBorder="1" applyAlignment="1" applyProtection="1">
      <alignment horizontal="center" vertical="center"/>
      <protection hidden="1"/>
    </xf>
    <xf numFmtId="0" fontId="2" fillId="26" borderId="45" xfId="0" applyFont="1" applyFill="1" applyBorder="1" applyAlignment="1" applyProtection="1">
      <alignment horizontal="left"/>
      <protection hidden="1"/>
    </xf>
    <xf numFmtId="0" fontId="2" fillId="26" borderId="0" xfId="0" applyFont="1" applyFill="1" applyAlignment="1" applyProtection="1">
      <alignment horizontal="left"/>
      <protection hidden="1"/>
    </xf>
    <xf numFmtId="0" fontId="1" fillId="26" borderId="16" xfId="0" applyFont="1" applyFill="1" applyBorder="1" applyProtection="1">
      <protection hidden="1"/>
    </xf>
    <xf numFmtId="0" fontId="56" fillId="26" borderId="0" xfId="0" applyFont="1" applyFill="1" applyProtection="1">
      <protection hidden="1"/>
    </xf>
    <xf numFmtId="0" fontId="39" fillId="26" borderId="46" xfId="0" applyFont="1" applyFill="1" applyBorder="1" applyAlignment="1" applyProtection="1">
      <alignment horizontal="center" vertical="center"/>
      <protection hidden="1"/>
    </xf>
    <xf numFmtId="49" fontId="56" fillId="0" borderId="0" xfId="0" applyNumberFormat="1" applyFont="1" applyAlignment="1" applyProtection="1">
      <alignment vertical="center"/>
      <protection hidden="1"/>
    </xf>
    <xf numFmtId="49" fontId="56" fillId="26" borderId="45" xfId="0" applyNumberFormat="1" applyFont="1" applyFill="1" applyBorder="1" applyAlignment="1" applyProtection="1">
      <alignment vertical="center"/>
      <protection hidden="1"/>
    </xf>
    <xf numFmtId="0" fontId="36" fillId="0" borderId="47" xfId="0" applyFont="1" applyBorder="1" applyAlignment="1" applyProtection="1">
      <alignment horizontal="center"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0" xfId="0" applyFont="1" applyAlignment="1" applyProtection="1">
      <alignment horizontal="center" vertical="center"/>
      <protection hidden="1"/>
    </xf>
    <xf numFmtId="0" fontId="36" fillId="26" borderId="0" xfId="0" applyFont="1" applyFill="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36" fillId="26" borderId="16" xfId="0" applyFont="1" applyFill="1" applyBorder="1" applyAlignment="1" applyProtection="1">
      <alignment horizontal="center" vertical="center"/>
      <protection hidden="1"/>
    </xf>
    <xf numFmtId="0" fontId="56" fillId="0" borderId="10" xfId="0" applyFont="1" applyBorder="1" applyAlignment="1" applyProtection="1">
      <alignment vertical="center"/>
      <protection hidden="1"/>
    </xf>
    <xf numFmtId="0" fontId="2" fillId="26" borderId="46" xfId="0" applyFont="1" applyFill="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49" fontId="53" fillId="26" borderId="45" xfId="0" applyNumberFormat="1" applyFont="1" applyFill="1" applyBorder="1" applyProtection="1">
      <protection hidden="1"/>
    </xf>
    <xf numFmtId="0" fontId="1" fillId="0" borderId="45" xfId="0" applyFont="1" applyBorder="1" applyProtection="1">
      <protection hidden="1"/>
    </xf>
    <xf numFmtId="3" fontId="1" fillId="37" borderId="19" xfId="0" applyNumberFormat="1" applyFont="1" applyFill="1" applyBorder="1" applyAlignment="1" applyProtection="1">
      <alignment horizontal="center" vertical="center"/>
      <protection locked="0"/>
    </xf>
    <xf numFmtId="4" fontId="1" fillId="37" borderId="19" xfId="0" applyNumberFormat="1" applyFont="1" applyFill="1" applyBorder="1" applyAlignment="1" applyProtection="1">
      <alignment horizontal="center" vertical="center"/>
      <protection locked="0"/>
    </xf>
    <xf numFmtId="0" fontId="1" fillId="0" borderId="0" xfId="0" applyFont="1" applyProtection="1">
      <protection locked="0"/>
    </xf>
    <xf numFmtId="42" fontId="1" fillId="37" borderId="19" xfId="0" applyNumberFormat="1" applyFont="1" applyFill="1" applyBorder="1" applyAlignment="1" applyProtection="1">
      <alignment horizontal="right" vertical="center"/>
      <protection locked="0"/>
    </xf>
    <xf numFmtId="3" fontId="56" fillId="20" borderId="49" xfId="0" applyNumberFormat="1" applyFont="1" applyFill="1" applyBorder="1" applyAlignment="1" applyProtection="1">
      <alignment horizontal="center" vertical="center"/>
      <protection hidden="1"/>
    </xf>
    <xf numFmtId="0" fontId="56" fillId="0" borderId="50" xfId="0" applyFont="1" applyBorder="1" applyProtection="1">
      <protection hidden="1"/>
    </xf>
    <xf numFmtId="0" fontId="56" fillId="23" borderId="50" xfId="0" applyFont="1" applyFill="1" applyBorder="1" applyProtection="1">
      <protection hidden="1"/>
    </xf>
    <xf numFmtId="0" fontId="56" fillId="23" borderId="51" xfId="0" applyFont="1" applyFill="1" applyBorder="1" applyProtection="1">
      <protection hidden="1"/>
    </xf>
    <xf numFmtId="3" fontId="1" fillId="37" borderId="48" xfId="0" applyNumberFormat="1" applyFont="1" applyFill="1" applyBorder="1" applyAlignment="1" applyProtection="1">
      <alignment horizontal="center" vertical="center"/>
      <protection locked="0"/>
    </xf>
    <xf numFmtId="3" fontId="56" fillId="20" borderId="52" xfId="0" applyNumberFormat="1" applyFont="1" applyFill="1" applyBorder="1" applyAlignment="1" applyProtection="1">
      <alignment horizontal="center" vertical="center"/>
      <protection hidden="1"/>
    </xf>
    <xf numFmtId="0" fontId="56" fillId="0" borderId="53" xfId="0" applyFont="1" applyBorder="1" applyProtection="1">
      <protection hidden="1"/>
    </xf>
    <xf numFmtId="0" fontId="53" fillId="0" borderId="53" xfId="0" applyFont="1" applyBorder="1" applyAlignment="1" applyProtection="1">
      <alignment vertical="center"/>
      <protection hidden="1"/>
    </xf>
    <xf numFmtId="0" fontId="53" fillId="0" borderId="54" xfId="0" applyFont="1" applyBorder="1" applyAlignment="1" applyProtection="1">
      <alignment vertical="center"/>
      <protection hidden="1"/>
    </xf>
    <xf numFmtId="0" fontId="53" fillId="0" borderId="0" xfId="0" applyFont="1" applyAlignment="1" applyProtection="1">
      <alignment vertical="center"/>
      <protection hidden="1"/>
    </xf>
    <xf numFmtId="42" fontId="1" fillId="37" borderId="19" xfId="28" applyNumberFormat="1" applyFont="1" applyFill="1" applyBorder="1" applyAlignment="1" applyProtection="1">
      <alignment horizontal="right" vertical="center"/>
      <protection locked="0"/>
    </xf>
    <xf numFmtId="0" fontId="53" fillId="0" borderId="50" xfId="0" applyFont="1" applyBorder="1" applyAlignment="1" applyProtection="1">
      <alignment vertical="center"/>
      <protection hidden="1"/>
    </xf>
    <xf numFmtId="0" fontId="53" fillId="0" borderId="51" xfId="0" applyFont="1" applyBorder="1" applyAlignment="1" applyProtection="1">
      <alignment vertical="center"/>
      <protection hidden="1"/>
    </xf>
    <xf numFmtId="0" fontId="1" fillId="0" borderId="55" xfId="0" applyFont="1" applyBorder="1" applyProtection="1">
      <protection hidden="1"/>
    </xf>
    <xf numFmtId="0" fontId="1" fillId="0" borderId="0" xfId="0" applyFont="1" applyAlignment="1" applyProtection="1">
      <alignment horizontal="left"/>
      <protection hidden="1"/>
    </xf>
    <xf numFmtId="3" fontId="1" fillId="0" borderId="0" xfId="0" applyNumberFormat="1" applyFont="1" applyAlignment="1" applyProtection="1">
      <alignment horizontal="center" vertical="center"/>
      <protection hidden="1"/>
    </xf>
    <xf numFmtId="42" fontId="1" fillId="0" borderId="19" xfId="28" applyNumberFormat="1" applyFont="1" applyFill="1" applyBorder="1" applyAlignment="1" applyProtection="1">
      <alignment vertical="center"/>
      <protection hidden="1"/>
    </xf>
    <xf numFmtId="42" fontId="1" fillId="26" borderId="16" xfId="28" applyNumberFormat="1" applyFont="1" applyFill="1" applyBorder="1" applyAlignment="1" applyProtection="1">
      <alignment vertical="center"/>
      <protection hidden="1"/>
    </xf>
    <xf numFmtId="0" fontId="56" fillId="0" borderId="56" xfId="0" applyFont="1" applyBorder="1" applyProtection="1">
      <protection hidden="1"/>
    </xf>
    <xf numFmtId="0" fontId="2" fillId="0" borderId="57" xfId="0" applyFont="1" applyBorder="1" applyAlignment="1" applyProtection="1">
      <alignment horizontal="center"/>
      <protection hidden="1"/>
    </xf>
    <xf numFmtId="49" fontId="60" fillId="0" borderId="0" xfId="0" applyNumberFormat="1" applyFont="1" applyAlignment="1" applyProtection="1">
      <alignment horizontal="center" vertical="center"/>
      <protection hidden="1"/>
    </xf>
    <xf numFmtId="49" fontId="60" fillId="26" borderId="45" xfId="0" applyNumberFormat="1" applyFont="1" applyFill="1" applyBorder="1" applyAlignment="1" applyProtection="1">
      <alignment horizontal="center" vertical="center"/>
      <protection hidden="1"/>
    </xf>
    <xf numFmtId="3" fontId="2" fillId="26" borderId="10" xfId="28" applyNumberFormat="1" applyFont="1" applyFill="1" applyBorder="1" applyAlignment="1" applyProtection="1">
      <alignment horizontal="center" vertical="center"/>
      <protection hidden="1"/>
    </xf>
    <xf numFmtId="4" fontId="2" fillId="26" borderId="10" xfId="28" applyNumberFormat="1" applyFont="1" applyFill="1" applyBorder="1" applyAlignment="1" applyProtection="1">
      <alignment horizontal="center" vertical="center"/>
      <protection hidden="1"/>
    </xf>
    <xf numFmtId="3" fontId="2" fillId="26" borderId="0" xfId="28" applyNumberFormat="1" applyFont="1" applyFill="1" applyBorder="1" applyAlignment="1" applyProtection="1">
      <alignment horizontal="center" vertical="center"/>
      <protection locked="0"/>
    </xf>
    <xf numFmtId="3" fontId="2" fillId="26" borderId="0" xfId="28" applyNumberFormat="1" applyFont="1" applyFill="1" applyBorder="1" applyAlignment="1" applyProtection="1">
      <alignment horizontal="center" vertical="center"/>
      <protection hidden="1"/>
    </xf>
    <xf numFmtId="42" fontId="2" fillId="26" borderId="10" xfId="28" applyNumberFormat="1" applyFont="1" applyFill="1" applyBorder="1" applyAlignment="1" applyProtection="1">
      <alignment horizontal="right" vertical="center"/>
      <protection hidden="1"/>
    </xf>
    <xf numFmtId="42" fontId="2" fillId="26" borderId="16" xfId="28" applyNumberFormat="1" applyFont="1" applyFill="1" applyBorder="1" applyAlignment="1" applyProtection="1">
      <alignment horizontal="right" vertical="center"/>
      <protection hidden="1"/>
    </xf>
    <xf numFmtId="41" fontId="60" fillId="0" borderId="49" xfId="0" applyNumberFormat="1" applyFont="1" applyBorder="1" applyAlignment="1" applyProtection="1">
      <alignment horizontal="right" vertical="center"/>
      <protection hidden="1"/>
    </xf>
    <xf numFmtId="41" fontId="60" fillId="0" borderId="58" xfId="0" applyNumberFormat="1" applyFont="1" applyBorder="1" applyAlignment="1" applyProtection="1">
      <alignment horizontal="right" vertical="center"/>
      <protection hidden="1"/>
    </xf>
    <xf numFmtId="41" fontId="60" fillId="0" borderId="6" xfId="0" applyNumberFormat="1" applyFont="1" applyBorder="1" applyAlignment="1" applyProtection="1">
      <alignment horizontal="right" vertical="center"/>
      <protection hidden="1"/>
    </xf>
    <xf numFmtId="41" fontId="60" fillId="0" borderId="59" xfId="0" applyNumberFormat="1" applyFont="1" applyBorder="1" applyAlignment="1" applyProtection="1">
      <alignment horizontal="right" vertical="center"/>
      <protection hidden="1"/>
    </xf>
    <xf numFmtId="41" fontId="60" fillId="0" borderId="0" xfId="0" applyNumberFormat="1" applyFont="1" applyAlignment="1" applyProtection="1">
      <alignment horizontal="right" vertical="center"/>
      <protection hidden="1"/>
    </xf>
    <xf numFmtId="0" fontId="60" fillId="26" borderId="46" xfId="0" applyFont="1" applyFill="1" applyBorder="1" applyAlignment="1" applyProtection="1">
      <alignment vertical="center"/>
      <protection hidden="1"/>
    </xf>
    <xf numFmtId="0" fontId="36" fillId="0" borderId="0" xfId="0" applyFont="1" applyAlignment="1" applyProtection="1">
      <alignment horizontal="center" vertical="center"/>
      <protection locked="0"/>
    </xf>
    <xf numFmtId="0" fontId="2" fillId="26" borderId="16" xfId="0" applyFont="1" applyFill="1" applyBorder="1" applyAlignment="1" applyProtection="1">
      <alignment horizontal="center" vertical="center"/>
      <protection hidden="1"/>
    </xf>
    <xf numFmtId="0" fontId="56" fillId="0" borderId="60" xfId="0" applyFont="1" applyBorder="1" applyProtection="1">
      <protection hidden="1"/>
    </xf>
    <xf numFmtId="0" fontId="53" fillId="0" borderId="6" xfId="0" applyFont="1" applyBorder="1" applyProtection="1">
      <protection hidden="1"/>
    </xf>
    <xf numFmtId="0" fontId="53" fillId="0" borderId="59" xfId="0" applyFont="1" applyBorder="1" applyProtection="1">
      <protection hidden="1"/>
    </xf>
    <xf numFmtId="0" fontId="53" fillId="0" borderId="0" xfId="0" applyFont="1" applyProtection="1">
      <protection hidden="1"/>
    </xf>
    <xf numFmtId="0" fontId="53" fillId="26" borderId="46" xfId="0" applyFont="1" applyFill="1" applyBorder="1" applyProtection="1">
      <protection hidden="1"/>
    </xf>
    <xf numFmtId="3" fontId="56" fillId="0" borderId="49" xfId="0" applyNumberFormat="1" applyFont="1" applyBorder="1" applyAlignment="1" applyProtection="1">
      <alignment horizontal="center" vertical="center"/>
      <protection hidden="1"/>
    </xf>
    <xf numFmtId="0" fontId="56" fillId="0" borderId="61" xfId="0" applyFont="1" applyBorder="1" applyProtection="1">
      <protection hidden="1"/>
    </xf>
    <xf numFmtId="0" fontId="53" fillId="0" borderId="61" xfId="0" applyFont="1" applyBorder="1" applyAlignment="1" applyProtection="1">
      <alignment vertical="center"/>
      <protection hidden="1"/>
    </xf>
    <xf numFmtId="0" fontId="53" fillId="0" borderId="62" xfId="0" applyFont="1" applyBorder="1" applyAlignment="1" applyProtection="1">
      <alignment vertical="center"/>
      <protection hidden="1"/>
    </xf>
    <xf numFmtId="42" fontId="1" fillId="26" borderId="16" xfId="0" applyNumberFormat="1" applyFont="1" applyFill="1" applyBorder="1" applyAlignment="1" applyProtection="1">
      <alignment vertical="center"/>
      <protection hidden="1"/>
    </xf>
    <xf numFmtId="3" fontId="56" fillId="0" borderId="52" xfId="0" applyNumberFormat="1" applyFont="1" applyBorder="1" applyAlignment="1" applyProtection="1">
      <alignment horizontal="center" vertical="center"/>
      <protection hidden="1"/>
    </xf>
    <xf numFmtId="0" fontId="56" fillId="0" borderId="63" xfId="0" applyFont="1" applyBorder="1" applyProtection="1">
      <protection hidden="1"/>
    </xf>
    <xf numFmtId="0" fontId="56" fillId="0" borderId="64" xfId="0" applyFont="1" applyBorder="1" applyProtection="1">
      <protection hidden="1"/>
    </xf>
    <xf numFmtId="0" fontId="56" fillId="0" borderId="65" xfId="0" applyFont="1" applyBorder="1" applyProtection="1">
      <protection hidden="1"/>
    </xf>
    <xf numFmtId="0" fontId="56" fillId="0" borderId="49" xfId="0" applyFont="1" applyBorder="1" applyProtection="1">
      <protection hidden="1"/>
    </xf>
    <xf numFmtId="0" fontId="61" fillId="0" borderId="13" xfId="0" applyFont="1" applyBorder="1" applyAlignment="1" applyProtection="1">
      <alignment horizontal="left"/>
      <protection hidden="1"/>
    </xf>
    <xf numFmtId="3" fontId="1" fillId="0" borderId="13" xfId="0" applyNumberFormat="1" applyFont="1" applyBorder="1" applyAlignment="1" applyProtection="1">
      <alignment horizontal="right" vertical="center"/>
      <protection hidden="1"/>
    </xf>
    <xf numFmtId="42" fontId="1" fillId="0" borderId="20" xfId="0" applyNumberFormat="1" applyFont="1" applyBorder="1" applyAlignment="1" applyProtection="1">
      <alignment vertical="center"/>
      <protection hidden="1"/>
    </xf>
    <xf numFmtId="44" fontId="2" fillId="26" borderId="16" xfId="28" applyFont="1" applyFill="1" applyBorder="1" applyAlignment="1" applyProtection="1">
      <alignment horizontal="right" vertical="center"/>
      <protection hidden="1"/>
    </xf>
    <xf numFmtId="0" fontId="60" fillId="0" borderId="49" xfId="0" applyFont="1" applyBorder="1" applyAlignment="1" applyProtection="1">
      <alignment horizontal="right" vertical="center"/>
      <protection hidden="1"/>
    </xf>
    <xf numFmtId="0" fontId="60" fillId="0" borderId="50" xfId="0" applyFont="1" applyBorder="1" applyAlignment="1" applyProtection="1">
      <alignment horizontal="right" vertical="center"/>
      <protection hidden="1"/>
    </xf>
    <xf numFmtId="0" fontId="60" fillId="0" borderId="51" xfId="0" applyFont="1" applyBorder="1" applyAlignment="1" applyProtection="1">
      <alignment horizontal="right" vertical="center"/>
      <protection hidden="1"/>
    </xf>
    <xf numFmtId="0" fontId="60" fillId="0" borderId="0" xfId="0" applyFont="1" applyAlignment="1" applyProtection="1">
      <alignment horizontal="right" vertical="center"/>
      <protection hidden="1"/>
    </xf>
    <xf numFmtId="0" fontId="2" fillId="26" borderId="57" xfId="0" applyFont="1" applyFill="1" applyBorder="1" applyAlignment="1" applyProtection="1">
      <alignment horizontal="center"/>
      <protection hidden="1"/>
    </xf>
    <xf numFmtId="49" fontId="60" fillId="0" borderId="0" xfId="0" applyNumberFormat="1" applyFont="1" applyAlignment="1" applyProtection="1">
      <alignment horizontal="center"/>
      <protection hidden="1"/>
    </xf>
    <xf numFmtId="49" fontId="60" fillId="26" borderId="45" xfId="0" applyNumberFormat="1" applyFont="1" applyFill="1" applyBorder="1" applyAlignment="1" applyProtection="1">
      <alignment horizontal="center"/>
      <protection hidden="1"/>
    </xf>
    <xf numFmtId="0" fontId="36" fillId="26" borderId="0" xfId="0" applyFont="1" applyFill="1" applyAlignment="1" applyProtection="1">
      <alignment horizontal="center"/>
      <protection hidden="1"/>
    </xf>
    <xf numFmtId="4" fontId="1" fillId="0" borderId="0" xfId="0" applyNumberFormat="1" applyFont="1" applyProtection="1">
      <protection hidden="1"/>
    </xf>
    <xf numFmtId="0" fontId="1" fillId="0" borderId="18" xfId="0" applyFont="1" applyBorder="1" applyProtection="1">
      <protection hidden="1"/>
    </xf>
    <xf numFmtId="0" fontId="46" fillId="26" borderId="0" xfId="0" applyFont="1" applyFill="1" applyProtection="1">
      <protection hidden="1"/>
    </xf>
    <xf numFmtId="0" fontId="1" fillId="0" borderId="66" xfId="0" applyFont="1" applyBorder="1" applyProtection="1">
      <protection hidden="1"/>
    </xf>
    <xf numFmtId="42" fontId="1" fillId="0" borderId="19" xfId="0" applyNumberFormat="1" applyFont="1" applyBorder="1" applyAlignment="1">
      <alignment horizontal="right" vertical="center"/>
    </xf>
    <xf numFmtId="3" fontId="56" fillId="0" borderId="0" xfId="0" applyNumberFormat="1" applyFont="1" applyAlignment="1" applyProtection="1">
      <alignment horizontal="center" vertical="center"/>
      <protection hidden="1"/>
    </xf>
    <xf numFmtId="42" fontId="2" fillId="26" borderId="67" xfId="28" applyNumberFormat="1" applyFont="1" applyFill="1" applyBorder="1" applyAlignment="1" applyProtection="1">
      <alignment horizontal="right" vertical="center"/>
      <protection hidden="1"/>
    </xf>
    <xf numFmtId="0" fontId="36" fillId="0" borderId="45" xfId="0" applyFont="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protection hidden="1"/>
    </xf>
    <xf numFmtId="0" fontId="2" fillId="0" borderId="20" xfId="0" applyFont="1" applyBorder="1" applyAlignment="1" applyProtection="1">
      <alignment horizontal="center" vertical="center"/>
      <protection hidden="1"/>
    </xf>
    <xf numFmtId="166" fontId="1" fillId="37" borderId="19" xfId="0" applyNumberFormat="1" applyFont="1" applyFill="1" applyBorder="1" applyAlignment="1" applyProtection="1">
      <alignment horizontal="center" vertical="center"/>
      <protection locked="0"/>
    </xf>
    <xf numFmtId="0" fontId="0" fillId="0" borderId="13" xfId="0" applyBorder="1" applyProtection="1">
      <protection hidden="1"/>
    </xf>
    <xf numFmtId="0" fontId="2" fillId="0" borderId="0" xfId="0" applyFont="1" applyAlignment="1" applyProtection="1">
      <alignment vertical="center"/>
      <protection hidden="1"/>
    </xf>
    <xf numFmtId="0" fontId="36" fillId="26" borderId="0" xfId="0" applyFont="1" applyFill="1" applyAlignment="1" applyProtection="1">
      <alignment vertical="center"/>
      <protection hidden="1"/>
    </xf>
    <xf numFmtId="42" fontId="1" fillId="26" borderId="16" xfId="28" applyNumberFormat="1" applyFont="1" applyFill="1" applyBorder="1" applyAlignment="1" applyProtection="1">
      <protection hidden="1"/>
    </xf>
    <xf numFmtId="0" fontId="1" fillId="0" borderId="45" xfId="0" applyFont="1" applyBorder="1" applyAlignment="1" applyProtection="1">
      <alignment horizontal="center" vertical="center"/>
      <protection hidden="1"/>
    </xf>
    <xf numFmtId="0" fontId="36" fillId="26" borderId="0" xfId="0" applyFont="1" applyFill="1" applyAlignment="1" applyProtection="1">
      <alignment horizontal="left" vertical="center" wrapText="1"/>
      <protection hidden="1"/>
    </xf>
    <xf numFmtId="42" fontId="1" fillId="17" borderId="19" xfId="29" applyNumberFormat="1" applyFont="1" applyFill="1" applyBorder="1" applyAlignment="1" applyProtection="1">
      <alignment horizontal="right" vertical="center"/>
      <protection hidden="1"/>
    </xf>
    <xf numFmtId="5" fontId="1" fillId="26" borderId="16" xfId="28" applyNumberFormat="1" applyFont="1" applyFill="1" applyBorder="1" applyAlignment="1" applyProtection="1">
      <alignment vertical="center"/>
      <protection hidden="1"/>
    </xf>
    <xf numFmtId="0" fontId="0" fillId="0" borderId="0" xfId="0" applyAlignment="1" applyProtection="1">
      <alignment vertical="center" wrapText="1"/>
      <protection hidden="1"/>
    </xf>
    <xf numFmtId="0" fontId="1" fillId="0" borderId="0" xfId="0" applyFont="1" applyAlignment="1" applyProtection="1">
      <alignment horizontal="left" vertical="center" wrapText="1"/>
      <protection hidden="1"/>
    </xf>
    <xf numFmtId="0" fontId="0" fillId="0" borderId="46" xfId="0" applyBorder="1" applyProtection="1">
      <protection hidden="1"/>
    </xf>
    <xf numFmtId="44" fontId="1" fillId="0" borderId="18" xfId="28" applyFont="1" applyFill="1" applyBorder="1" applyAlignment="1" applyProtection="1">
      <protection hidden="1"/>
    </xf>
    <xf numFmtId="44" fontId="1" fillId="26" borderId="18" xfId="28" applyFont="1" applyFill="1" applyBorder="1" applyAlignment="1" applyProtection="1">
      <protection hidden="1"/>
    </xf>
    <xf numFmtId="3" fontId="2" fillId="26" borderId="67" xfId="28" applyNumberFormat="1" applyFont="1" applyFill="1" applyBorder="1" applyAlignment="1" applyProtection="1">
      <alignment horizontal="center" vertical="center"/>
      <protection hidden="1"/>
    </xf>
    <xf numFmtId="3" fontId="2" fillId="26" borderId="67" xfId="0" applyNumberFormat="1" applyFont="1" applyFill="1" applyBorder="1" applyAlignment="1" applyProtection="1">
      <alignment vertical="center"/>
      <protection hidden="1"/>
    </xf>
    <xf numFmtId="42" fontId="2" fillId="26" borderId="67" xfId="28" applyNumberFormat="1" applyFont="1" applyFill="1" applyBorder="1" applyAlignment="1" applyProtection="1">
      <alignment vertical="center"/>
      <protection hidden="1"/>
    </xf>
    <xf numFmtId="42" fontId="2" fillId="26" borderId="16" xfId="28" applyNumberFormat="1" applyFont="1" applyFill="1" applyBorder="1" applyAlignment="1" applyProtection="1">
      <alignment vertical="center"/>
      <protection hidden="1"/>
    </xf>
    <xf numFmtId="0" fontId="60" fillId="0" borderId="67" xfId="0" applyFont="1" applyBorder="1" applyAlignment="1" applyProtection="1">
      <alignment vertical="center"/>
      <protection hidden="1"/>
    </xf>
    <xf numFmtId="0" fontId="36" fillId="0" borderId="10" xfId="0" applyFont="1" applyBorder="1" applyAlignment="1" applyProtection="1">
      <alignment horizontal="center" vertical="center"/>
      <protection hidden="1"/>
    </xf>
    <xf numFmtId="0" fontId="46" fillId="26" borderId="10" xfId="0" applyFont="1" applyFill="1" applyBorder="1" applyAlignment="1" applyProtection="1">
      <alignment vertical="center"/>
      <protection hidden="1"/>
    </xf>
    <xf numFmtId="0" fontId="53" fillId="0" borderId="10" xfId="0" applyFont="1" applyBorder="1" applyProtection="1">
      <protection hidden="1"/>
    </xf>
    <xf numFmtId="0" fontId="2" fillId="0" borderId="13" xfId="0" applyFont="1" applyBorder="1" applyProtection="1">
      <protection hidden="1"/>
    </xf>
    <xf numFmtId="44" fontId="1" fillId="0" borderId="18" xfId="28" applyFont="1" applyBorder="1" applyProtection="1">
      <protection hidden="1"/>
    </xf>
    <xf numFmtId="44" fontId="1" fillId="26" borderId="16" xfId="28" applyFont="1" applyFill="1" applyBorder="1" applyProtection="1">
      <protection hidden="1"/>
    </xf>
    <xf numFmtId="3" fontId="2" fillId="26" borderId="10" xfId="0" applyNumberFormat="1" applyFont="1" applyFill="1" applyBorder="1" applyAlignment="1" applyProtection="1">
      <alignment vertical="center"/>
      <protection hidden="1"/>
    </xf>
    <xf numFmtId="3" fontId="2" fillId="26" borderId="0" xfId="0" applyNumberFormat="1" applyFont="1" applyFill="1" applyAlignment="1" applyProtection="1">
      <alignment vertical="center"/>
      <protection hidden="1"/>
    </xf>
    <xf numFmtId="42" fontId="2" fillId="26" borderId="10" xfId="28" applyNumberFormat="1" applyFont="1" applyFill="1" applyBorder="1" applyAlignment="1" applyProtection="1">
      <alignment vertical="center"/>
      <protection hidden="1"/>
    </xf>
    <xf numFmtId="0" fontId="60" fillId="0" borderId="0" xfId="0" applyFont="1" applyAlignment="1" applyProtection="1">
      <alignment vertical="center"/>
      <protection hidden="1"/>
    </xf>
    <xf numFmtId="49" fontId="63" fillId="0" borderId="0" xfId="0" applyNumberFormat="1" applyFont="1" applyProtection="1">
      <protection hidden="1"/>
    </xf>
    <xf numFmtId="49" fontId="63" fillId="26" borderId="45" xfId="0" applyNumberFormat="1" applyFont="1" applyFill="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44" fontId="1" fillId="0" borderId="20" xfId="28" applyFont="1" applyBorder="1" applyProtection="1">
      <protection hidden="1"/>
    </xf>
    <xf numFmtId="0" fontId="1" fillId="0" borderId="20" xfId="0" applyFont="1" applyBorder="1" applyProtection="1">
      <protection hidden="1"/>
    </xf>
    <xf numFmtId="44" fontId="64" fillId="0" borderId="10" xfId="28" applyFont="1" applyFill="1" applyBorder="1" applyAlignment="1" applyProtection="1">
      <alignment horizontal="center" vertical="center" wrapText="1"/>
      <protection hidden="1"/>
    </xf>
    <xf numFmtId="0" fontId="64" fillId="0" borderId="10" xfId="0" applyFont="1" applyBorder="1" applyAlignment="1" applyProtection="1">
      <alignment horizontal="center" vertical="center" wrapText="1"/>
      <protection hidden="1"/>
    </xf>
    <xf numFmtId="42" fontId="1" fillId="37" borderId="19" xfId="0" applyNumberFormat="1" applyFont="1" applyFill="1" applyBorder="1" applyAlignment="1" applyProtection="1">
      <alignment horizontal="right"/>
      <protection locked="0"/>
    </xf>
    <xf numFmtId="42" fontId="1" fillId="26" borderId="16" xfId="0" applyNumberFormat="1" applyFont="1" applyFill="1" applyBorder="1" applyProtection="1">
      <protection hidden="1"/>
    </xf>
    <xf numFmtId="49" fontId="1" fillId="0" borderId="13" xfId="0" applyNumberFormat="1" applyFont="1" applyBorder="1" applyAlignment="1" applyProtection="1">
      <alignment horizontal="center"/>
      <protection hidden="1"/>
    </xf>
    <xf numFmtId="0" fontId="2" fillId="0" borderId="47"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3" fontId="1" fillId="0" borderId="10" xfId="28" applyNumberFormat="1" applyFont="1" applyFill="1" applyBorder="1" applyAlignment="1" applyProtection="1">
      <alignment horizontal="center" vertical="center"/>
      <protection hidden="1"/>
    </xf>
    <xf numFmtId="3" fontId="1" fillId="0" borderId="10" xfId="0" applyNumberFormat="1" applyFont="1" applyBorder="1" applyAlignment="1" applyProtection="1">
      <alignment vertical="center"/>
      <protection hidden="1"/>
    </xf>
    <xf numFmtId="3" fontId="1" fillId="0" borderId="11" xfId="0" applyNumberFormat="1" applyFont="1" applyBorder="1" applyAlignment="1" applyProtection="1">
      <alignment vertical="center"/>
      <protection hidden="1"/>
    </xf>
    <xf numFmtId="3" fontId="1" fillId="0" borderId="0" xfId="0" applyNumberFormat="1" applyFont="1" applyAlignment="1" applyProtection="1">
      <alignment vertical="center"/>
      <protection hidden="1"/>
    </xf>
    <xf numFmtId="3" fontId="1" fillId="26" borderId="0" xfId="0" applyNumberFormat="1" applyFont="1" applyFill="1" applyAlignment="1" applyProtection="1">
      <alignment vertical="center"/>
      <protection hidden="1"/>
    </xf>
    <xf numFmtId="166" fontId="1" fillId="0" borderId="17" xfId="28" applyNumberFormat="1" applyFont="1" applyFill="1" applyBorder="1" applyAlignment="1" applyProtection="1">
      <alignment vertical="center"/>
      <protection hidden="1"/>
    </xf>
    <xf numFmtId="166" fontId="1" fillId="26" borderId="16" xfId="28" applyNumberFormat="1" applyFont="1" applyFill="1" applyBorder="1" applyAlignment="1" applyProtection="1">
      <alignment vertical="center"/>
      <protection hidden="1"/>
    </xf>
    <xf numFmtId="0" fontId="53" fillId="26" borderId="46" xfId="0" applyFont="1" applyFill="1" applyBorder="1" applyAlignment="1" applyProtection="1">
      <alignment vertical="center"/>
      <protection hidden="1"/>
    </xf>
    <xf numFmtId="0" fontId="2" fillId="0" borderId="45" xfId="0" applyFont="1" applyBorder="1" applyAlignment="1" applyProtection="1">
      <alignment horizontal="center"/>
      <protection hidden="1"/>
    </xf>
    <xf numFmtId="0" fontId="1" fillId="0" borderId="0" xfId="0" applyFont="1" applyAlignment="1" applyProtection="1">
      <alignment horizontal="right"/>
      <protection hidden="1"/>
    </xf>
    <xf numFmtId="166" fontId="1" fillId="37" borderId="19" xfId="0" applyNumberFormat="1" applyFont="1" applyFill="1" applyBorder="1" applyAlignment="1" applyProtection="1">
      <alignment horizontal="right"/>
      <protection locked="0"/>
    </xf>
    <xf numFmtId="0" fontId="2" fillId="0" borderId="45" xfId="0" applyFont="1" applyBorder="1" applyProtection="1">
      <protection hidden="1"/>
    </xf>
    <xf numFmtId="49" fontId="1" fillId="0" borderId="0" xfId="0" applyNumberFormat="1" applyFont="1" applyAlignment="1" applyProtection="1">
      <alignment horizontal="center"/>
      <protection hidden="1"/>
    </xf>
    <xf numFmtId="0" fontId="1" fillId="0" borderId="17" xfId="0" applyFont="1" applyBorder="1" applyProtection="1">
      <protection hidden="1"/>
    </xf>
    <xf numFmtId="0" fontId="2" fillId="26" borderId="68" xfId="0" applyFont="1" applyFill="1" applyBorder="1" applyProtection="1">
      <protection hidden="1"/>
    </xf>
    <xf numFmtId="0" fontId="1" fillId="26" borderId="67" xfId="0" applyFont="1" applyFill="1" applyBorder="1" applyProtection="1">
      <protection hidden="1"/>
    </xf>
    <xf numFmtId="49" fontId="1" fillId="26" borderId="67" xfId="0" applyNumberFormat="1" applyFont="1" applyFill="1" applyBorder="1" applyAlignment="1" applyProtection="1">
      <alignment horizontal="center"/>
      <protection hidden="1"/>
    </xf>
    <xf numFmtId="0" fontId="53" fillId="26" borderId="67" xfId="0" applyFont="1" applyFill="1" applyBorder="1" applyProtection="1">
      <protection hidden="1"/>
    </xf>
    <xf numFmtId="0" fontId="2" fillId="0" borderId="45" xfId="0" applyFont="1" applyBorder="1" applyAlignment="1" applyProtection="1">
      <alignment horizontal="center" vertical="top"/>
      <protection hidden="1"/>
    </xf>
    <xf numFmtId="0" fontId="36" fillId="26" borderId="0" xfId="0" applyFont="1" applyFill="1" applyAlignment="1" applyProtection="1">
      <alignment horizontal="left" vertical="top" wrapText="1"/>
      <protection hidden="1"/>
    </xf>
    <xf numFmtId="44" fontId="1" fillId="0" borderId="20" xfId="0" applyNumberFormat="1" applyFont="1" applyBorder="1" applyProtection="1">
      <protection hidden="1"/>
    </xf>
    <xf numFmtId="44" fontId="1" fillId="26" borderId="16" xfId="0" applyNumberFormat="1" applyFont="1" applyFill="1" applyBorder="1" applyProtection="1">
      <protection hidden="1"/>
    </xf>
    <xf numFmtId="3" fontId="2" fillId="26" borderId="13" xfId="0" applyNumberFormat="1" applyFont="1" applyFill="1" applyBorder="1" applyAlignment="1" applyProtection="1">
      <alignment vertical="center"/>
      <protection hidden="1"/>
    </xf>
    <xf numFmtId="42" fontId="2" fillId="26" borderId="14" xfId="28" applyNumberFormat="1" applyFont="1" applyFill="1" applyBorder="1" applyAlignment="1" applyProtection="1">
      <alignment vertical="center"/>
      <protection hidden="1"/>
    </xf>
    <xf numFmtId="0" fontId="60" fillId="0" borderId="13" xfId="0" applyFont="1" applyBorder="1" applyAlignment="1" applyProtection="1">
      <alignment vertical="center"/>
      <protection hidden="1"/>
    </xf>
    <xf numFmtId="0" fontId="1" fillId="0" borderId="47" xfId="0" applyFont="1" applyBorder="1" applyProtection="1">
      <protection hidden="1"/>
    </xf>
    <xf numFmtId="0" fontId="2" fillId="0" borderId="10" xfId="0" applyFont="1" applyBorder="1" applyAlignment="1" applyProtection="1">
      <alignment horizontal="center"/>
      <protection hidden="1"/>
    </xf>
    <xf numFmtId="0" fontId="53" fillId="26" borderId="0" xfId="0" applyFont="1" applyFill="1" applyProtection="1">
      <protection hidden="1"/>
    </xf>
    <xf numFmtId="49" fontId="53" fillId="0" borderId="0" xfId="0" applyNumberFormat="1" applyFont="1" applyAlignment="1" applyProtection="1">
      <alignment horizontal="center" vertical="center"/>
      <protection hidden="1"/>
    </xf>
    <xf numFmtId="49" fontId="53" fillId="26" borderId="45" xfId="0" applyNumberFormat="1" applyFont="1" applyFill="1" applyBorder="1" applyAlignment="1" applyProtection="1">
      <alignment horizontal="center" vertical="center"/>
      <protection hidden="1"/>
    </xf>
    <xf numFmtId="0" fontId="2" fillId="0" borderId="0" xfId="0" applyFont="1" applyAlignment="1" applyProtection="1">
      <alignment horizontal="left" vertical="center"/>
      <protection hidden="1"/>
    </xf>
    <xf numFmtId="42" fontId="2" fillId="26" borderId="69" xfId="0" applyNumberFormat="1" applyFont="1" applyFill="1" applyBorder="1" applyAlignment="1" applyProtection="1">
      <alignment horizontal="right" vertical="center"/>
      <protection hidden="1"/>
    </xf>
    <xf numFmtId="49" fontId="53" fillId="26" borderId="55" xfId="0" applyNumberFormat="1" applyFont="1" applyFill="1" applyBorder="1" applyAlignment="1" applyProtection="1">
      <alignment horizontal="center" vertical="center"/>
      <protection hidden="1"/>
    </xf>
    <xf numFmtId="0" fontId="2" fillId="0" borderId="55"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42" fontId="2" fillId="0" borderId="13" xfId="0" applyNumberFormat="1" applyFont="1" applyBorder="1" applyAlignment="1" applyProtection="1">
      <alignment horizontal="right" vertical="center"/>
      <protection hidden="1"/>
    </xf>
    <xf numFmtId="42" fontId="2" fillId="0" borderId="14" xfId="0" applyNumberFormat="1" applyFont="1" applyBorder="1" applyAlignment="1" applyProtection="1">
      <alignment horizontal="right" vertical="center"/>
      <protection hidden="1"/>
    </xf>
    <xf numFmtId="42" fontId="2" fillId="26" borderId="0" xfId="0" applyNumberFormat="1" applyFont="1" applyFill="1" applyAlignment="1" applyProtection="1">
      <alignment horizontal="right" vertical="center"/>
      <protection hidden="1"/>
    </xf>
    <xf numFmtId="49" fontId="53" fillId="26" borderId="70" xfId="0" applyNumberFormat="1" applyFont="1" applyFill="1" applyBorder="1" applyProtection="1">
      <protection hidden="1"/>
    </xf>
    <xf numFmtId="0" fontId="1" fillId="26" borderId="70" xfId="0" applyFont="1" applyFill="1" applyBorder="1" applyProtection="1">
      <protection hidden="1"/>
    </xf>
    <xf numFmtId="0" fontId="1" fillId="26" borderId="71" xfId="0" applyFont="1" applyFill="1" applyBorder="1" applyProtection="1">
      <protection hidden="1"/>
    </xf>
    <xf numFmtId="0" fontId="1" fillId="26" borderId="72" xfId="0" applyFont="1" applyFill="1" applyBorder="1" applyProtection="1">
      <protection hidden="1"/>
    </xf>
    <xf numFmtId="0" fontId="53" fillId="26" borderId="71" xfId="0" applyFont="1" applyFill="1" applyBorder="1" applyProtection="1">
      <protection hidden="1"/>
    </xf>
    <xf numFmtId="0" fontId="53" fillId="26" borderId="72" xfId="0" applyFont="1" applyFill="1" applyBorder="1" applyProtection="1">
      <protection hidden="1"/>
    </xf>
    <xf numFmtId="0" fontId="0" fillId="0" borderId="71" xfId="0" applyBorder="1" applyProtection="1">
      <protection hidden="1"/>
    </xf>
    <xf numFmtId="0" fontId="2" fillId="26" borderId="73" xfId="0" applyFont="1" applyFill="1" applyBorder="1" applyAlignment="1" applyProtection="1">
      <alignment horizontal="center"/>
      <protection hidden="1"/>
    </xf>
    <xf numFmtId="49" fontId="2" fillId="0" borderId="0" xfId="0" applyNumberFormat="1" applyFont="1" applyProtection="1">
      <protection hidden="1"/>
    </xf>
    <xf numFmtId="42" fontId="1" fillId="0" borderId="0" xfId="0" applyNumberFormat="1" applyFont="1" applyProtection="1">
      <protection hidden="1"/>
    </xf>
    <xf numFmtId="0" fontId="0" fillId="0" borderId="0" xfId="0" applyAlignment="1">
      <alignment horizontal="right"/>
    </xf>
    <xf numFmtId="0" fontId="70" fillId="28" borderId="0" xfId="0" applyFont="1" applyFill="1"/>
    <xf numFmtId="0" fontId="70" fillId="0" borderId="0" xfId="0" applyFont="1"/>
    <xf numFmtId="0" fontId="73" fillId="0" borderId="99" xfId="0" applyFont="1" applyBorder="1"/>
    <xf numFmtId="49" fontId="73" fillId="0" borderId="19" xfId="0" applyNumberFormat="1" applyFont="1" applyBorder="1"/>
    <xf numFmtId="0" fontId="0" fillId="0" borderId="0" xfId="0" quotePrefix="1" applyProtection="1">
      <protection hidden="1"/>
    </xf>
    <xf numFmtId="0" fontId="73" fillId="0" borderId="99" xfId="0" quotePrefix="1" applyFont="1" applyBorder="1"/>
    <xf numFmtId="0" fontId="1" fillId="17" borderId="11" xfId="0" applyFont="1" applyFill="1" applyBorder="1"/>
    <xf numFmtId="0" fontId="1" fillId="17" borderId="14" xfId="0" applyFont="1" applyFill="1" applyBorder="1"/>
    <xf numFmtId="0" fontId="1" fillId="17" borderId="16" xfId="0" applyFont="1" applyFill="1" applyBorder="1"/>
    <xf numFmtId="0" fontId="1" fillId="17" borderId="9" xfId="0" applyFont="1" applyFill="1" applyBorder="1"/>
    <xf numFmtId="0" fontId="1" fillId="17" borderId="17" xfId="0" applyFont="1" applyFill="1" applyBorder="1" applyAlignment="1">
      <alignment horizontal="center"/>
    </xf>
    <xf numFmtId="0" fontId="1" fillId="17" borderId="18" xfId="0" applyFont="1" applyFill="1" applyBorder="1" applyAlignment="1">
      <alignment horizontal="center"/>
    </xf>
    <xf numFmtId="0" fontId="1" fillId="0" borderId="19" xfId="0" applyFont="1" applyBorder="1"/>
    <xf numFmtId="0" fontId="1" fillId="17" borderId="20" xfId="0" applyFont="1" applyFill="1" applyBorder="1" applyAlignment="1">
      <alignment horizontal="center"/>
    </xf>
    <xf numFmtId="166" fontId="1" fillId="0" borderId="19" xfId="0" applyNumberFormat="1" applyFont="1" applyBorder="1" applyAlignment="1">
      <alignment horizontal="center"/>
    </xf>
    <xf numFmtId="166" fontId="1" fillId="18" borderId="19" xfId="0" applyNumberFormat="1" applyFont="1" applyFill="1" applyBorder="1" applyAlignment="1" applyProtection="1">
      <alignment horizontal="center"/>
      <protection locked="0"/>
    </xf>
    <xf numFmtId="10" fontId="1" fillId="0" borderId="19" xfId="0" applyNumberFormat="1" applyFont="1" applyBorder="1" applyAlignment="1">
      <alignment horizontal="center"/>
    </xf>
    <xf numFmtId="10" fontId="1" fillId="18" borderId="19" xfId="44" applyNumberFormat="1" applyFont="1" applyFill="1" applyBorder="1" applyAlignment="1" applyProtection="1">
      <alignment horizontal="center"/>
      <protection locked="0"/>
    </xf>
    <xf numFmtId="0" fontId="1" fillId="20" borderId="9" xfId="0" applyFont="1" applyFill="1" applyBorder="1"/>
    <xf numFmtId="0" fontId="1" fillId="20" borderId="10" xfId="0" applyFont="1" applyFill="1" applyBorder="1" applyAlignment="1">
      <alignment horizontal="center"/>
    </xf>
    <xf numFmtId="0" fontId="1" fillId="20" borderId="11" xfId="0" applyFont="1" applyFill="1" applyBorder="1"/>
    <xf numFmtId="0" fontId="1" fillId="20" borderId="12" xfId="0" applyFont="1" applyFill="1" applyBorder="1"/>
    <xf numFmtId="0" fontId="1" fillId="20" borderId="13" xfId="0" applyFont="1" applyFill="1" applyBorder="1" applyAlignment="1">
      <alignment horizontal="center"/>
    </xf>
    <xf numFmtId="0" fontId="1" fillId="20" borderId="14" xfId="0" applyFont="1" applyFill="1" applyBorder="1"/>
    <xf numFmtId="169" fontId="1" fillId="0" borderId="19" xfId="0" applyNumberFormat="1" applyFont="1" applyBorder="1" applyAlignment="1">
      <alignment horizontal="center"/>
    </xf>
    <xf numFmtId="168" fontId="1" fillId="18" borderId="19" xfId="0" applyNumberFormat="1" applyFont="1" applyFill="1" applyBorder="1" applyAlignment="1" applyProtection="1">
      <alignment horizontal="center"/>
      <protection locked="0"/>
    </xf>
    <xf numFmtId="0" fontId="1" fillId="20" borderId="0" xfId="0" applyFont="1" applyFill="1"/>
    <xf numFmtId="0" fontId="66" fillId="24" borderId="0" xfId="0" applyFont="1" applyFill="1" applyAlignment="1" applyProtection="1">
      <alignment horizontal="center" vertical="center" wrapText="1"/>
      <protection hidden="1"/>
    </xf>
    <xf numFmtId="0" fontId="67" fillId="24" borderId="0" xfId="0" applyFont="1" applyFill="1" applyAlignment="1">
      <alignment horizontal="left" vertical="center" wrapText="1"/>
    </xf>
    <xf numFmtId="0" fontId="2" fillId="24" borderId="0" xfId="0" applyFont="1" applyFill="1" applyAlignment="1" applyProtection="1">
      <alignment horizontal="center"/>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1" fillId="33" borderId="0" xfId="0" applyFont="1" applyFill="1" applyAlignment="1" applyProtection="1">
      <alignment horizontal="center" vertical="center" wrapText="1"/>
      <protection hidden="1"/>
    </xf>
    <xf numFmtId="0" fontId="55" fillId="0" borderId="0" xfId="0" applyFont="1" applyAlignment="1" applyProtection="1">
      <alignment horizontal="center" vertical="center" wrapText="1"/>
      <protection hidden="1"/>
    </xf>
    <xf numFmtId="0" fontId="2" fillId="0" borderId="10" xfId="0" applyFont="1" applyBorder="1" applyAlignment="1" applyProtection="1">
      <alignment vertical="center"/>
      <protection hidden="1"/>
    </xf>
    <xf numFmtId="0" fontId="2" fillId="0" borderId="0" xfId="0" applyFont="1" applyAlignment="1" applyProtection="1">
      <alignment horizontal="left" vertical="top" wrapText="1"/>
      <protection hidden="1"/>
    </xf>
    <xf numFmtId="0" fontId="66" fillId="24" borderId="0" xfId="0" applyFont="1" applyFill="1" applyAlignment="1" applyProtection="1">
      <alignment horizontal="center" vertical="center" wrapText="1"/>
      <protection hidden="1"/>
    </xf>
    <xf numFmtId="0" fontId="67" fillId="24" borderId="0" xfId="0" applyFont="1" applyFill="1" applyAlignment="1">
      <alignment horizontal="left" vertical="center" wrapText="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74" xfId="0" applyFont="1" applyBorder="1" applyAlignment="1" applyProtection="1">
      <alignment horizontal="center"/>
      <protection hidden="1"/>
    </xf>
    <xf numFmtId="0" fontId="2" fillId="24" borderId="0" xfId="0" applyFont="1" applyFill="1" applyAlignment="1" applyProtection="1">
      <alignment horizontal="center"/>
      <protection hidden="1"/>
    </xf>
    <xf numFmtId="0" fontId="6" fillId="38" borderId="0" xfId="0" applyFont="1" applyFill="1" applyAlignment="1" applyProtection="1">
      <alignment horizontal="left"/>
      <protection locked="0" hidden="1"/>
    </xf>
    <xf numFmtId="0" fontId="1" fillId="24" borderId="0" xfId="0" applyFont="1" applyFill="1" applyAlignment="1" applyProtection="1">
      <alignment horizontal="center" wrapText="1"/>
      <protection hidden="1"/>
    </xf>
    <xf numFmtId="0" fontId="2" fillId="24" borderId="0" xfId="0" applyFont="1" applyFill="1" applyAlignment="1" applyProtection="1">
      <alignment horizontal="center" wrapText="1"/>
      <protection hidden="1"/>
    </xf>
    <xf numFmtId="0" fontId="12" fillId="24" borderId="0" xfId="0" applyFont="1" applyFill="1" applyAlignment="1" applyProtection="1">
      <alignment horizontal="center"/>
      <protection hidden="1"/>
    </xf>
    <xf numFmtId="167" fontId="0" fillId="25" borderId="40" xfId="0" applyNumberFormat="1" applyFill="1" applyBorder="1" applyProtection="1">
      <protection hidden="1"/>
    </xf>
    <xf numFmtId="0" fontId="0" fillId="25" borderId="81" xfId="0" applyFill="1" applyBorder="1" applyProtection="1">
      <protection hidden="1"/>
    </xf>
    <xf numFmtId="0" fontId="0" fillId="25" borderId="36" xfId="0" applyFill="1" applyBorder="1" applyAlignment="1" applyProtection="1">
      <alignment horizontal="center"/>
      <protection locked="0" hidden="1"/>
    </xf>
    <xf numFmtId="0" fontId="0" fillId="25" borderId="74" xfId="0" applyFill="1" applyBorder="1" applyAlignment="1" applyProtection="1">
      <alignment horizontal="center"/>
      <protection locked="0" hidden="1"/>
    </xf>
    <xf numFmtId="170" fontId="0" fillId="25" borderId="10" xfId="0" applyNumberFormat="1" applyFill="1" applyBorder="1" applyAlignment="1" applyProtection="1">
      <alignment horizontal="center"/>
      <protection locked="0" hidden="1"/>
    </xf>
    <xf numFmtId="170" fontId="0" fillId="25" borderId="80" xfId="0" applyNumberFormat="1" applyFill="1" applyBorder="1" applyAlignment="1" applyProtection="1">
      <alignment horizontal="center"/>
      <protection locked="0" hidden="1"/>
    </xf>
    <xf numFmtId="0" fontId="36" fillId="0" borderId="33" xfId="0" applyFont="1" applyBorder="1" applyAlignment="1" applyProtection="1">
      <alignment horizontal="left" wrapText="1"/>
      <protection hidden="1"/>
    </xf>
    <xf numFmtId="0" fontId="10" fillId="0" borderId="34" xfId="0" applyFont="1" applyBorder="1" applyAlignment="1" applyProtection="1">
      <alignment horizontal="left" wrapText="1"/>
      <protection hidden="1"/>
    </xf>
    <xf numFmtId="0" fontId="10" fillId="0" borderId="40" xfId="0" applyFont="1" applyBorder="1" applyAlignment="1" applyProtection="1">
      <alignment horizontal="left" wrapText="1"/>
      <protection hidden="1"/>
    </xf>
    <xf numFmtId="0" fontId="10" fillId="0" borderId="81" xfId="0" applyFont="1" applyBorder="1" applyAlignment="1" applyProtection="1">
      <alignment horizontal="left" wrapText="1"/>
      <protection hidden="1"/>
    </xf>
    <xf numFmtId="14" fontId="4" fillId="0" borderId="9" xfId="0" applyNumberFormat="1"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1" fillId="0" borderId="82" xfId="0" applyFont="1" applyBorder="1" applyAlignment="1" applyProtection="1">
      <alignment horizontal="center" vertical="center" wrapText="1"/>
      <protection hidden="1"/>
    </xf>
    <xf numFmtId="0" fontId="41" fillId="0" borderId="40" xfId="0" applyFont="1" applyBorder="1" applyAlignment="1" applyProtection="1">
      <alignment horizontal="center" vertical="center" wrapText="1"/>
      <protection hidden="1"/>
    </xf>
    <xf numFmtId="0" fontId="41" fillId="0" borderId="83" xfId="0" applyFont="1" applyBorder="1" applyAlignment="1" applyProtection="1">
      <alignment horizontal="center" vertical="center" wrapText="1"/>
      <protection hidden="1"/>
    </xf>
    <xf numFmtId="49" fontId="2" fillId="0" borderId="34" xfId="0" applyNumberFormat="1" applyFont="1" applyBorder="1" applyAlignment="1" applyProtection="1">
      <alignment horizontal="right" wrapText="1"/>
      <protection hidden="1"/>
    </xf>
    <xf numFmtId="0" fontId="0" fillId="0" borderId="34" xfId="0" applyBorder="1" applyAlignment="1" applyProtection="1">
      <alignment horizontal="right" wrapText="1"/>
      <protection hidden="1"/>
    </xf>
    <xf numFmtId="5" fontId="4" fillId="0" borderId="69" xfId="28" applyNumberFormat="1" applyFont="1" applyFill="1" applyBorder="1" applyAlignment="1" applyProtection="1">
      <alignment horizontal="center" vertical="center"/>
      <protection hidden="1"/>
    </xf>
    <xf numFmtId="5" fontId="4" fillId="0" borderId="78" xfId="28" applyNumberFormat="1" applyFont="1" applyFill="1" applyBorder="1" applyAlignment="1" applyProtection="1">
      <alignment horizontal="center" vertical="center"/>
      <protection hidden="1"/>
    </xf>
    <xf numFmtId="0" fontId="6" fillId="24" borderId="36" xfId="0" applyFont="1" applyFill="1" applyBorder="1" applyAlignment="1" applyProtection="1">
      <alignment horizontal="center"/>
      <protection hidden="1"/>
    </xf>
    <xf numFmtId="0" fontId="4" fillId="0" borderId="77" xfId="0" applyFont="1" applyBorder="1" applyAlignment="1" applyProtection="1">
      <alignment horizontal="center" vertical="center"/>
      <protection hidden="1"/>
    </xf>
    <xf numFmtId="0" fontId="4" fillId="0" borderId="67" xfId="0" applyFont="1" applyBorder="1" applyAlignment="1" applyProtection="1">
      <alignment horizontal="center" vertical="center"/>
      <protection hidden="1"/>
    </xf>
    <xf numFmtId="0" fontId="4" fillId="0" borderId="78" xfId="0" applyFont="1" applyBorder="1" applyAlignment="1" applyProtection="1">
      <alignment horizontal="center" vertical="center"/>
      <protection hidden="1"/>
    </xf>
    <xf numFmtId="0" fontId="16" fillId="0" borderId="69" xfId="0" applyFont="1" applyBorder="1" applyAlignment="1" applyProtection="1">
      <alignment horizontal="center" vertical="center" wrapText="1"/>
      <protection hidden="1"/>
    </xf>
    <xf numFmtId="0" fontId="0" fillId="0" borderId="67" xfId="0"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14" fontId="4" fillId="0" borderId="82" xfId="0" applyNumberFormat="1"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166" fontId="4" fillId="0" borderId="69" xfId="28" applyNumberFormat="1" applyFont="1" applyBorder="1" applyAlignment="1" applyProtection="1">
      <alignment horizontal="center" vertical="center" wrapText="1"/>
      <protection hidden="1"/>
    </xf>
    <xf numFmtId="166" fontId="41" fillId="0" borderId="78" xfId="0" applyNumberFormat="1" applyFont="1" applyBorder="1" applyAlignment="1" applyProtection="1">
      <alignment horizontal="center" vertical="center" wrapText="1"/>
      <protection hidden="1"/>
    </xf>
    <xf numFmtId="0" fontId="4" fillId="0" borderId="84" xfId="0" applyFont="1" applyBorder="1" applyAlignment="1" applyProtection="1">
      <alignment horizontal="center" vertical="center" wrapText="1"/>
      <protection hidden="1"/>
    </xf>
    <xf numFmtId="0" fontId="4" fillId="0" borderId="85" xfId="0" applyFont="1" applyBorder="1" applyAlignment="1" applyProtection="1">
      <alignment horizontal="center" vertical="center"/>
      <protection hidden="1"/>
    </xf>
    <xf numFmtId="0" fontId="4" fillId="0" borderId="86" xfId="0" applyFont="1" applyBorder="1" applyAlignment="1" applyProtection="1">
      <alignment horizontal="center" vertical="center"/>
      <protection hidden="1"/>
    </xf>
    <xf numFmtId="166" fontId="41" fillId="0" borderId="78" xfId="28" applyNumberFormat="1" applyFont="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4" fillId="0" borderId="0" xfId="0" applyFont="1" applyAlignment="1" applyProtection="1">
      <alignment horizontal="center"/>
      <protection hidden="1"/>
    </xf>
    <xf numFmtId="0" fontId="1" fillId="25" borderId="13" xfId="0" applyFont="1" applyFill="1" applyBorder="1" applyAlignment="1" applyProtection="1">
      <alignment horizontal="left"/>
      <protection locked="0" hidden="1"/>
    </xf>
    <xf numFmtId="0" fontId="5" fillId="0" borderId="10" xfId="0" applyFont="1" applyBorder="1" applyAlignment="1" applyProtection="1">
      <alignment horizontal="center" vertical="center"/>
      <protection hidden="1"/>
    </xf>
    <xf numFmtId="0" fontId="42" fillId="0" borderId="0" xfId="0" applyFont="1" applyProtection="1">
      <protection hidden="1"/>
    </xf>
    <xf numFmtId="0" fontId="2" fillId="17" borderId="69" xfId="0" applyFont="1" applyFill="1" applyBorder="1" applyAlignment="1" applyProtection="1">
      <alignment horizontal="left" vertical="top" wrapText="1"/>
      <protection hidden="1"/>
    </xf>
    <xf numFmtId="0" fontId="2" fillId="17" borderId="67" xfId="0" applyFont="1" applyFill="1" applyBorder="1" applyAlignment="1" applyProtection="1">
      <alignment horizontal="left" vertical="top" wrapText="1"/>
      <protection hidden="1"/>
    </xf>
    <xf numFmtId="0" fontId="2" fillId="17" borderId="78" xfId="0" applyFont="1" applyFill="1" applyBorder="1" applyAlignment="1" applyProtection="1">
      <alignment horizontal="left" vertical="top" wrapText="1"/>
      <protection hidden="1"/>
    </xf>
    <xf numFmtId="0" fontId="1" fillId="17" borderId="77" xfId="0" applyFont="1" applyFill="1" applyBorder="1" applyAlignment="1" applyProtection="1">
      <alignment horizontal="left"/>
      <protection hidden="1"/>
    </xf>
    <xf numFmtId="0" fontId="1" fillId="17" borderId="67" xfId="0" applyFont="1" applyFill="1" applyBorder="1" applyAlignment="1" applyProtection="1">
      <alignment horizontal="left"/>
      <protection hidden="1"/>
    </xf>
    <xf numFmtId="0" fontId="1" fillId="17" borderId="78" xfId="0" applyFont="1" applyFill="1" applyBorder="1" applyAlignment="1" applyProtection="1">
      <alignment horizontal="left"/>
      <protection hidden="1"/>
    </xf>
    <xf numFmtId="0" fontId="14" fillId="25" borderId="13" xfId="36" applyFont="1" applyFill="1" applyBorder="1" applyAlignment="1" applyProtection="1">
      <protection locked="0" hidden="1"/>
    </xf>
    <xf numFmtId="0" fontId="1" fillId="25" borderId="13" xfId="0" applyFont="1" applyFill="1" applyBorder="1" applyProtection="1">
      <protection locked="0" hidden="1"/>
    </xf>
    <xf numFmtId="0" fontId="1" fillId="25" borderId="14" xfId="0" applyFont="1" applyFill="1" applyBorder="1" applyProtection="1">
      <protection locked="0" hidden="1"/>
    </xf>
    <xf numFmtId="49" fontId="4" fillId="0" borderId="67" xfId="0" applyNumberFormat="1" applyFont="1" applyBorder="1" applyAlignment="1" applyProtection="1">
      <alignment horizontal="center" vertical="center"/>
      <protection hidden="1"/>
    </xf>
    <xf numFmtId="49" fontId="0" fillId="0" borderId="78" xfId="0" applyNumberForma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4" fillId="0" borderId="33" xfId="0" applyFont="1" applyBorder="1" applyAlignment="1" applyProtection="1">
      <alignment horizontal="left"/>
      <protection hidden="1"/>
    </xf>
    <xf numFmtId="0" fontId="4" fillId="0" borderId="34"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74" xfId="0" applyFont="1" applyBorder="1" applyAlignment="1" applyProtection="1">
      <alignment horizontal="left"/>
      <protection hidden="1"/>
    </xf>
    <xf numFmtId="165" fontId="1" fillId="25" borderId="13" xfId="0" applyNumberFormat="1" applyFont="1" applyFill="1" applyBorder="1" applyAlignment="1" applyProtection="1">
      <alignment horizontal="left"/>
      <protection locked="0" hidden="1"/>
    </xf>
    <xf numFmtId="0" fontId="2" fillId="0" borderId="75" xfId="0" applyFont="1" applyBorder="1" applyAlignment="1" applyProtection="1">
      <alignment horizontal="center"/>
      <protection hidden="1"/>
    </xf>
    <xf numFmtId="0" fontId="2" fillId="0" borderId="76" xfId="0" applyFont="1" applyBorder="1" applyAlignment="1" applyProtection="1">
      <alignment horizontal="center"/>
      <protection hidden="1"/>
    </xf>
    <xf numFmtId="0" fontId="2" fillId="0" borderId="77"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78" xfId="0" applyFont="1" applyBorder="1" applyAlignment="1" applyProtection="1">
      <alignment horizont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protection hidden="1"/>
    </xf>
    <xf numFmtId="0" fontId="2" fillId="0" borderId="9" xfId="0" applyFont="1" applyBorder="1" applyAlignment="1" applyProtection="1">
      <alignment horizontal="center" wrapText="1"/>
      <protection hidden="1"/>
    </xf>
    <xf numFmtId="0" fontId="2" fillId="0" borderId="11" xfId="0"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14" fontId="4" fillId="0" borderId="69" xfId="0" applyNumberFormat="1" applyFont="1" applyBorder="1" applyAlignment="1" applyProtection="1">
      <alignment horizontal="center" vertical="center" wrapText="1"/>
      <protection hidden="1"/>
    </xf>
    <xf numFmtId="0" fontId="2" fillId="0" borderId="67" xfId="0" applyFont="1" applyBorder="1" applyAlignment="1" applyProtection="1">
      <alignment horizontal="center" vertical="center" wrapText="1"/>
      <protection hidden="1"/>
    </xf>
    <xf numFmtId="0" fontId="2" fillId="0" borderId="33" xfId="0" applyFont="1" applyBorder="1" applyAlignment="1" applyProtection="1">
      <alignment horizontal="left" wrapText="1"/>
      <protection hidden="1"/>
    </xf>
    <xf numFmtId="0" fontId="45" fillId="22" borderId="87" xfId="0" applyFont="1" applyFill="1" applyBorder="1" applyAlignment="1" applyProtection="1">
      <alignment horizontal="left" vertical="top" wrapText="1"/>
      <protection hidden="1"/>
    </xf>
    <xf numFmtId="0" fontId="45" fillId="22" borderId="88" xfId="0" applyFont="1" applyFill="1" applyBorder="1" applyAlignment="1" applyProtection="1">
      <alignment horizontal="left" vertical="top" wrapText="1"/>
      <protection hidden="1"/>
    </xf>
    <xf numFmtId="0" fontId="47" fillId="22" borderId="89" xfId="0" applyFont="1" applyFill="1" applyBorder="1" applyAlignment="1" applyProtection="1">
      <alignment horizontal="center" vertical="center" wrapText="1"/>
      <protection hidden="1"/>
    </xf>
    <xf numFmtId="0" fontId="47" fillId="22" borderId="0" xfId="0" applyFont="1" applyFill="1" applyAlignment="1" applyProtection="1">
      <alignment horizontal="center" vertical="center"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2" fontId="36" fillId="27" borderId="90" xfId="0" applyNumberFormat="1" applyFont="1" applyFill="1" applyBorder="1" applyAlignment="1" applyProtection="1">
      <alignment horizontal="center" vertical="center" wrapText="1"/>
      <protection hidden="1"/>
    </xf>
    <xf numFmtId="2" fontId="36" fillId="27" borderId="23" xfId="0" applyNumberFormat="1" applyFont="1" applyFill="1" applyBorder="1" applyAlignment="1" applyProtection="1">
      <alignment horizontal="center" vertical="center" wrapText="1"/>
      <protection hidden="1"/>
    </xf>
    <xf numFmtId="171" fontId="1" fillId="26" borderId="0" xfId="0" applyNumberFormat="1" applyFont="1" applyFill="1" applyAlignment="1" applyProtection="1">
      <alignment horizontal="center" vertical="center" wrapText="1"/>
      <protection hidden="1"/>
    </xf>
    <xf numFmtId="171" fontId="0" fillId="26" borderId="0" xfId="0" applyNumberFormat="1" applyFill="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1" fillId="33" borderId="0" xfId="0" applyFont="1" applyFill="1" applyAlignment="1" applyProtection="1">
      <alignment horizontal="center" vertical="center" wrapText="1"/>
      <protection hidden="1"/>
    </xf>
    <xf numFmtId="0" fontId="1" fillId="21" borderId="0" xfId="0" applyFont="1" applyFill="1" applyAlignment="1" applyProtection="1">
      <alignment horizontal="center" vertical="center" wrapText="1"/>
      <protection locked="0" hidden="1"/>
    </xf>
    <xf numFmtId="0" fontId="0" fillId="21" borderId="0" xfId="0" applyFill="1" applyAlignment="1" applyProtection="1">
      <alignment horizontal="center" vertical="center" wrapText="1"/>
      <protection locked="0" hidden="1"/>
    </xf>
    <xf numFmtId="0" fontId="11" fillId="0" borderId="71" xfId="36" applyBorder="1" applyAlignment="1" applyProtection="1">
      <alignment horizontal="right"/>
      <protection hidden="1"/>
    </xf>
    <xf numFmtId="0" fontId="55" fillId="0" borderId="0" xfId="0" applyFont="1" applyAlignment="1" applyProtection="1">
      <alignment horizontal="center" vertical="center" wrapText="1"/>
      <protection hidden="1"/>
    </xf>
    <xf numFmtId="0" fontId="1" fillId="26" borderId="0" xfId="0" applyFont="1" applyFill="1" applyAlignment="1" applyProtection="1">
      <alignment horizontal="center" vertical="center" wrapText="1"/>
      <protection hidden="1"/>
    </xf>
    <xf numFmtId="0" fontId="0" fillId="26" borderId="0" xfId="0" applyFill="1" applyAlignment="1" applyProtection="1">
      <alignment horizontal="center" vertical="center" wrapText="1"/>
      <protection hidden="1"/>
    </xf>
    <xf numFmtId="172" fontId="2" fillId="0" borderId="67" xfId="0" applyNumberFormat="1" applyFont="1" applyBorder="1" applyAlignment="1" applyProtection="1">
      <alignment vertical="center" wrapText="1"/>
      <protection hidden="1"/>
    </xf>
    <xf numFmtId="0" fontId="0" fillId="0" borderId="67" xfId="0" applyBorder="1" applyAlignment="1" applyProtection="1">
      <alignment vertical="center" wrapText="1"/>
      <protection hidden="1"/>
    </xf>
    <xf numFmtId="0" fontId="1" fillId="37" borderId="69" xfId="0" applyFont="1" applyFill="1" applyBorder="1" applyProtection="1">
      <protection locked="0"/>
    </xf>
    <xf numFmtId="0" fontId="1" fillId="37" borderId="67" xfId="0" applyFont="1" applyFill="1" applyBorder="1" applyProtection="1">
      <protection locked="0"/>
    </xf>
    <xf numFmtId="0" fontId="0" fillId="37" borderId="78" xfId="0" applyFill="1" applyBorder="1" applyProtection="1">
      <protection locked="0"/>
    </xf>
    <xf numFmtId="0" fontId="1" fillId="33" borderId="0" xfId="0" applyFont="1" applyFill="1" applyAlignment="1" applyProtection="1">
      <alignment horizontal="center" vertical="center"/>
      <protection hidden="1"/>
    </xf>
    <xf numFmtId="0" fontId="18" fillId="26" borderId="42" xfId="0" applyFont="1" applyFill="1" applyBorder="1" applyAlignment="1" applyProtection="1">
      <alignment vertical="center"/>
      <protection hidden="1"/>
    </xf>
    <xf numFmtId="0" fontId="2" fillId="26" borderId="44" xfId="0" applyFont="1" applyFill="1" applyBorder="1" applyAlignment="1" applyProtection="1">
      <alignment horizontal="center"/>
      <protection hidden="1"/>
    </xf>
    <xf numFmtId="0" fontId="0" fillId="0" borderId="46" xfId="0" applyBorder="1" applyAlignment="1">
      <alignment horizontal="center"/>
    </xf>
    <xf numFmtId="0" fontId="0" fillId="0" borderId="92" xfId="0" applyBorder="1" applyAlignment="1">
      <alignment horizontal="center"/>
    </xf>
    <xf numFmtId="0" fontId="2" fillId="33" borderId="41" xfId="0" applyFont="1" applyFill="1" applyBorder="1" applyAlignment="1" applyProtection="1">
      <alignment horizontal="center" vertical="center"/>
      <protection hidden="1"/>
    </xf>
    <xf numFmtId="0" fontId="0" fillId="0" borderId="42" xfId="0" applyBorder="1"/>
    <xf numFmtId="0" fontId="0" fillId="0" borderId="44" xfId="0" applyBorder="1"/>
    <xf numFmtId="0" fontId="0" fillId="0" borderId="70" xfId="0" applyBorder="1"/>
    <xf numFmtId="0" fontId="0" fillId="0" borderId="71" xfId="0" applyBorder="1"/>
    <xf numFmtId="0" fontId="0" fillId="0" borderId="72" xfId="0" applyBorder="1"/>
    <xf numFmtId="0" fontId="2" fillId="33" borderId="93" xfId="0" applyFont="1" applyFill="1" applyBorder="1" applyAlignment="1" applyProtection="1">
      <alignment horizontal="center" vertical="center" wrapText="1"/>
      <protection hidden="1"/>
    </xf>
    <xf numFmtId="0" fontId="2" fillId="33" borderId="94" xfId="0" applyFont="1" applyFill="1" applyBorder="1" applyAlignment="1" applyProtection="1">
      <alignment horizontal="center" vertical="center" wrapText="1"/>
      <protection hidden="1"/>
    </xf>
    <xf numFmtId="0" fontId="2" fillId="0" borderId="41" xfId="0" applyFont="1" applyBorder="1" applyAlignment="1" applyProtection="1">
      <alignment horizontal="center" vertical="center" wrapText="1"/>
      <protection hidden="1"/>
    </xf>
    <xf numFmtId="0" fontId="2" fillId="0" borderId="70" xfId="0" applyFont="1" applyBorder="1" applyAlignment="1" applyProtection="1">
      <alignment horizontal="center" vertical="center" wrapText="1"/>
      <protection hidden="1"/>
    </xf>
    <xf numFmtId="0" fontId="2" fillId="26" borderId="47" xfId="0" applyFont="1" applyFill="1" applyBorder="1" applyAlignment="1" applyProtection="1">
      <alignment horizontal="left" vertical="center"/>
      <protection hidden="1"/>
    </xf>
    <xf numFmtId="0" fontId="2" fillId="26" borderId="10" xfId="0" applyFont="1" applyFill="1" applyBorder="1" applyAlignment="1" applyProtection="1">
      <alignment horizontal="left" vertical="center"/>
      <protection hidden="1"/>
    </xf>
    <xf numFmtId="0" fontId="2" fillId="26" borderId="91" xfId="0" applyFont="1" applyFill="1" applyBorder="1" applyAlignment="1" applyProtection="1">
      <alignment horizontal="left" vertical="center"/>
      <protection hidden="1"/>
    </xf>
    <xf numFmtId="0" fontId="2" fillId="26" borderId="19" xfId="0" applyFont="1" applyFill="1" applyBorder="1" applyAlignment="1" applyProtection="1">
      <alignment horizontal="left" vertical="center"/>
      <protection hidden="1"/>
    </xf>
    <xf numFmtId="0" fontId="0" fillId="0" borderId="19" xfId="0" applyBorder="1" applyAlignment="1">
      <alignment vertical="center"/>
    </xf>
    <xf numFmtId="0" fontId="0" fillId="0" borderId="69" xfId="0" applyBorder="1" applyAlignment="1">
      <alignment vertical="center"/>
    </xf>
    <xf numFmtId="0" fontId="1" fillId="37" borderId="69" xfId="0" applyFont="1" applyFill="1" applyBorder="1" applyAlignment="1" applyProtection="1">
      <alignment horizontal="left"/>
      <protection locked="0"/>
    </xf>
    <xf numFmtId="0" fontId="1" fillId="37" borderId="67" xfId="0" applyFont="1" applyFill="1" applyBorder="1" applyAlignment="1" applyProtection="1">
      <alignment horizontal="left"/>
      <protection locked="0"/>
    </xf>
    <xf numFmtId="0" fontId="1" fillId="37" borderId="78" xfId="0" applyFont="1" applyFill="1" applyBorder="1" applyAlignment="1" applyProtection="1">
      <alignment horizontal="left"/>
      <protection locked="0"/>
    </xf>
    <xf numFmtId="0" fontId="2" fillId="0" borderId="10" xfId="0" applyFont="1" applyBorder="1" applyAlignment="1" applyProtection="1">
      <alignment horizontal="left" vertical="center"/>
      <protection hidden="1"/>
    </xf>
    <xf numFmtId="0" fontId="1" fillId="37" borderId="19" xfId="0" applyFont="1" applyFill="1" applyBorder="1" applyAlignment="1" applyProtection="1">
      <alignment horizontal="left"/>
      <protection locked="0"/>
    </xf>
    <xf numFmtId="0" fontId="1" fillId="0" borderId="13" xfId="0" applyFont="1" applyBorder="1" applyAlignment="1" applyProtection="1">
      <alignment horizontal="left"/>
      <protection locked="0"/>
    </xf>
    <xf numFmtId="0" fontId="0" fillId="0" borderId="13" xfId="0" applyBorder="1"/>
    <xf numFmtId="0" fontId="0" fillId="0" borderId="14" xfId="0" applyBorder="1"/>
    <xf numFmtId="0" fontId="2" fillId="0" borderId="0" xfId="0" applyFont="1" applyAlignment="1" applyProtection="1">
      <alignment horizontal="lef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69" xfId="0" applyFont="1" applyBorder="1" applyAlignment="1" applyProtection="1">
      <alignment vertical="center" wrapText="1"/>
      <protection hidden="1"/>
    </xf>
    <xf numFmtId="0" fontId="2" fillId="0" borderId="67" xfId="0" applyFont="1" applyBorder="1" applyAlignment="1" applyProtection="1">
      <alignment vertical="center" wrapText="1"/>
      <protection hidden="1"/>
    </xf>
    <xf numFmtId="0" fontId="2" fillId="0" borderId="78" xfId="0" applyFont="1" applyBorder="1" applyAlignment="1" applyProtection="1">
      <alignment vertical="center" wrapText="1"/>
      <protection hidden="1"/>
    </xf>
    <xf numFmtId="0" fontId="46" fillId="0" borderId="69" xfId="0" applyFont="1" applyBorder="1" applyAlignment="1" applyProtection="1">
      <alignment horizontal="left" vertical="center" wrapText="1" indent="2"/>
      <protection hidden="1"/>
    </xf>
    <xf numFmtId="0" fontId="46" fillId="0" borderId="67" xfId="0" applyFont="1" applyBorder="1" applyAlignment="1" applyProtection="1">
      <alignment horizontal="left" vertical="center" wrapText="1" indent="2"/>
      <protection hidden="1"/>
    </xf>
    <xf numFmtId="0" fontId="46" fillId="0" borderId="78" xfId="0" applyFont="1" applyBorder="1" applyAlignment="1" applyProtection="1">
      <alignment horizontal="left" vertical="center" wrapText="1" indent="2"/>
      <protection hidden="1"/>
    </xf>
    <xf numFmtId="0" fontId="62" fillId="0" borderId="69" xfId="0" applyFont="1" applyBorder="1" applyAlignment="1" applyProtection="1">
      <alignment horizontal="left" vertical="center" wrapText="1"/>
      <protection hidden="1"/>
    </xf>
    <xf numFmtId="0" fontId="62" fillId="0" borderId="67" xfId="0" applyFont="1" applyBorder="1" applyAlignment="1" applyProtection="1">
      <alignment horizontal="left" vertical="center" wrapText="1"/>
      <protection hidden="1"/>
    </xf>
    <xf numFmtId="0" fontId="62" fillId="0" borderId="78" xfId="0" applyFont="1" applyBorder="1" applyAlignment="1" applyProtection="1">
      <alignment horizontal="left" vertical="center" wrapText="1"/>
      <protection hidden="1"/>
    </xf>
    <xf numFmtId="0" fontId="2" fillId="26" borderId="68" xfId="0" applyFont="1" applyFill="1" applyBorder="1" applyAlignment="1" applyProtection="1">
      <alignment horizontal="left" vertical="center"/>
      <protection hidden="1"/>
    </xf>
    <xf numFmtId="0" fontId="2" fillId="26" borderId="67" xfId="0" applyFont="1" applyFill="1" applyBorder="1" applyAlignment="1" applyProtection="1">
      <alignment horizontal="left" vertical="center"/>
      <protection hidden="1"/>
    </xf>
    <xf numFmtId="0" fontId="0" fillId="37" borderId="67" xfId="0" applyFill="1" applyBorder="1" applyProtection="1">
      <protection locked="0"/>
    </xf>
    <xf numFmtId="0" fontId="1" fillId="37" borderId="19" xfId="0" applyFont="1" applyFill="1" applyBorder="1" applyProtection="1">
      <protection locked="0" hidden="1"/>
    </xf>
    <xf numFmtId="0" fontId="0" fillId="37" borderId="19" xfId="0" applyFill="1" applyBorder="1" applyProtection="1">
      <protection locked="0"/>
    </xf>
    <xf numFmtId="0" fontId="1" fillId="0" borderId="13" xfId="0" applyFont="1" applyBorder="1" applyProtection="1">
      <protection hidden="1"/>
    </xf>
    <xf numFmtId="0" fontId="2" fillId="0" borderId="45" xfId="0" applyFont="1" applyBorder="1" applyAlignment="1" applyProtection="1">
      <alignment horizontal="left" vertical="center"/>
      <protection hidden="1"/>
    </xf>
    <xf numFmtId="10" fontId="2" fillId="37" borderId="69" xfId="0" applyNumberFormat="1" applyFont="1" applyFill="1" applyBorder="1" applyAlignment="1" applyProtection="1">
      <alignment horizontal="center"/>
      <protection locked="0"/>
    </xf>
    <xf numFmtId="10" fontId="2" fillId="37" borderId="78" xfId="0" applyNumberFormat="1" applyFont="1" applyFill="1" applyBorder="1" applyAlignment="1" applyProtection="1">
      <alignment horizontal="center"/>
      <protection locked="0"/>
    </xf>
    <xf numFmtId="0" fontId="2" fillId="0" borderId="0" xfId="0" applyFont="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17" fillId="17" borderId="10" xfId="0" applyFont="1" applyFill="1" applyBorder="1" applyAlignment="1">
      <alignment horizontal="center" wrapText="1"/>
    </xf>
    <xf numFmtId="0" fontId="0" fillId="0" borderId="10" xfId="0" applyBorder="1" applyAlignment="1">
      <alignment horizontal="center" wrapText="1"/>
    </xf>
    <xf numFmtId="0" fontId="1" fillId="20" borderId="69" xfId="0" applyFont="1" applyFill="1" applyBorder="1" applyAlignment="1">
      <alignment vertical="center" wrapText="1"/>
    </xf>
    <xf numFmtId="0" fontId="1" fillId="20" borderId="67" xfId="0" applyFont="1" applyFill="1" applyBorder="1" applyAlignment="1">
      <alignment vertical="center" wrapText="1"/>
    </xf>
    <xf numFmtId="0" fontId="1" fillId="20" borderId="78" xfId="0" applyFont="1" applyFill="1" applyBorder="1" applyAlignment="1">
      <alignment vertical="center" wrapText="1"/>
    </xf>
    <xf numFmtId="0" fontId="1" fillId="0" borderId="69" xfId="0" applyFont="1" applyBorder="1" applyAlignment="1">
      <alignment vertical="center" wrapText="1"/>
    </xf>
    <xf numFmtId="0" fontId="1" fillId="0" borderId="67" xfId="0" applyFont="1" applyBorder="1" applyAlignment="1">
      <alignment vertical="center" wrapText="1"/>
    </xf>
    <xf numFmtId="0" fontId="1" fillId="0" borderId="78" xfId="0" applyFont="1" applyBorder="1" applyAlignment="1">
      <alignment vertical="center" wrapText="1"/>
    </xf>
    <xf numFmtId="0" fontId="1" fillId="20" borderId="9" xfId="0" applyFont="1" applyFill="1" applyBorder="1" applyAlignment="1">
      <alignment horizontal="left" wrapText="1"/>
    </xf>
    <xf numFmtId="0" fontId="1" fillId="20" borderId="10" xfId="0" applyFont="1" applyFill="1" applyBorder="1" applyAlignment="1">
      <alignment horizontal="left" wrapText="1"/>
    </xf>
    <xf numFmtId="0" fontId="1" fillId="20" borderId="11" xfId="0" applyFont="1" applyFill="1" applyBorder="1" applyAlignment="1">
      <alignment horizontal="left" wrapText="1"/>
    </xf>
    <xf numFmtId="0" fontId="2" fillId="20" borderId="15" xfId="0" applyFont="1" applyFill="1" applyBorder="1" applyAlignment="1">
      <alignment horizontal="left" wrapText="1"/>
    </xf>
    <xf numFmtId="0" fontId="2" fillId="20" borderId="0" xfId="0" applyFont="1" applyFill="1" applyAlignment="1">
      <alignment horizontal="left" wrapText="1"/>
    </xf>
    <xf numFmtId="0" fontId="2" fillId="20" borderId="16" xfId="0" applyFont="1" applyFill="1" applyBorder="1" applyAlignment="1">
      <alignment horizontal="left" wrapText="1"/>
    </xf>
    <xf numFmtId="0" fontId="1" fillId="20" borderId="12" xfId="0" applyFont="1" applyFill="1" applyBorder="1" applyAlignment="1">
      <alignment horizontal="left" wrapText="1"/>
    </xf>
    <xf numFmtId="0" fontId="1" fillId="20" borderId="13" xfId="0" applyFont="1" applyFill="1" applyBorder="1" applyAlignment="1">
      <alignment horizontal="left" wrapText="1"/>
    </xf>
    <xf numFmtId="0" fontId="1" fillId="20" borderId="14" xfId="0" applyFont="1" applyFill="1" applyBorder="1" applyAlignment="1">
      <alignment horizontal="left" wrapText="1"/>
    </xf>
    <xf numFmtId="0" fontId="4" fillId="18" borderId="69" xfId="0" applyFont="1" applyFill="1" applyBorder="1" applyAlignment="1">
      <alignment horizontal="center"/>
    </xf>
    <xf numFmtId="0" fontId="4" fillId="18" borderId="67" xfId="0" applyFont="1" applyFill="1" applyBorder="1" applyAlignment="1">
      <alignment horizontal="center"/>
    </xf>
    <xf numFmtId="0" fontId="4" fillId="18" borderId="78" xfId="0" applyFont="1" applyFill="1" applyBorder="1" applyAlignment="1">
      <alignment horizontal="center"/>
    </xf>
    <xf numFmtId="0" fontId="72"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10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10" dropStyle="combo" dx="22" fmlaLink="$H$5" fmlaRange="distName" noThreeD="1" sel="1" val="0"/>
</file>

<file path=xl/ctrlProps/ctrlProp10.xml><?xml version="1.0" encoding="utf-8"?>
<formControlPr xmlns="http://schemas.microsoft.com/office/spreadsheetml/2009/9/main" objectType="CheckBox" fmlaLink="$L15" lockText="1" noThreeD="1"/>
</file>

<file path=xl/ctrlProps/ctrlProp11.xml><?xml version="1.0" encoding="utf-8"?>
<formControlPr xmlns="http://schemas.microsoft.com/office/spreadsheetml/2009/9/main" objectType="CheckBox" fmlaLink="$L16" lockText="1" noThreeD="1"/>
</file>

<file path=xl/ctrlProps/ctrlProp12.xml><?xml version="1.0" encoding="utf-8"?>
<formControlPr xmlns="http://schemas.microsoft.com/office/spreadsheetml/2009/9/main" objectType="CheckBox" fmlaLink="$L20" lockText="1" noThreeD="1"/>
</file>

<file path=xl/ctrlProps/ctrlProp13.xml><?xml version="1.0" encoding="utf-8"?>
<formControlPr xmlns="http://schemas.microsoft.com/office/spreadsheetml/2009/9/main" objectType="CheckBox" fmlaLink="$L21" lockText="1" noThreeD="1"/>
</file>

<file path=xl/ctrlProps/ctrlProp14.xml><?xml version="1.0" encoding="utf-8"?>
<formControlPr xmlns="http://schemas.microsoft.com/office/spreadsheetml/2009/9/main" objectType="CheckBox" fmlaLink="$L22"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4"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37" lockText="1" noThreeD="1"/>
</file>

<file path=xl/ctrlProps/ctrlProp19.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Drop" dropLines="10" dropStyle="combo" dx="22" fmlaLink="$H$5" fmlaRange="distName" noThreeD="1" sel="1" val="0"/>
</file>

<file path=xl/ctrlProps/ctrlProp20.xml><?xml version="1.0" encoding="utf-8"?>
<formControlPr xmlns="http://schemas.microsoft.com/office/spreadsheetml/2009/9/main" objectType="CheckBox" fmlaLink="$L14" lockText="1" noThreeD="1"/>
</file>

<file path=xl/ctrlProps/ctrlProp21.xml><?xml version="1.0" encoding="utf-8"?>
<formControlPr xmlns="http://schemas.microsoft.com/office/spreadsheetml/2009/9/main" objectType="CheckBox" fmlaLink="$L29" lockText="1" noThreeD="1"/>
</file>

<file path=xl/ctrlProps/ctrlProp22.xml><?xml version="1.0" encoding="utf-8"?>
<formControlPr xmlns="http://schemas.microsoft.com/office/spreadsheetml/2009/9/main" objectType="CheckBox" fmlaLink="$L30" lockText="1" noThreeD="1"/>
</file>

<file path=xl/ctrlProps/ctrlProp23.xml><?xml version="1.0" encoding="utf-8"?>
<formControlPr xmlns="http://schemas.microsoft.com/office/spreadsheetml/2009/9/main" objectType="CheckBox" fmlaLink="$L31" lockText="1" noThreeD="1"/>
</file>

<file path=xl/ctrlProps/ctrlProp24.xml><?xml version="1.0" encoding="utf-8"?>
<formControlPr xmlns="http://schemas.microsoft.com/office/spreadsheetml/2009/9/main" objectType="CheckBox" fmlaLink="$L$35" lockText="1" noThreeD="1"/>
</file>

<file path=xl/ctrlProps/ctrlProp25.xml><?xml version="1.0" encoding="utf-8"?>
<formControlPr xmlns="http://schemas.microsoft.com/office/spreadsheetml/2009/9/main" objectType="CheckBox" fmlaLink="$L$36" lockText="1" noThreeD="1"/>
</file>

<file path=xl/ctrlProps/ctrlProp26.xml><?xml version="1.0" encoding="utf-8"?>
<formControlPr xmlns="http://schemas.microsoft.com/office/spreadsheetml/2009/9/main" objectType="CheckBox" fmlaLink="$L15" lockText="1" noThreeD="1"/>
</file>

<file path=xl/ctrlProps/ctrlProp27.xml><?xml version="1.0" encoding="utf-8"?>
<formControlPr xmlns="http://schemas.microsoft.com/office/spreadsheetml/2009/9/main" objectType="CheckBox" fmlaLink="$L16" lockText="1" noThreeD="1"/>
</file>

<file path=xl/ctrlProps/ctrlProp28.xml><?xml version="1.0" encoding="utf-8"?>
<formControlPr xmlns="http://schemas.microsoft.com/office/spreadsheetml/2009/9/main" objectType="CheckBox" fmlaLink="$L20" lockText="1" noThreeD="1"/>
</file>

<file path=xl/ctrlProps/ctrlProp29.xml><?xml version="1.0" encoding="utf-8"?>
<formControlPr xmlns="http://schemas.microsoft.com/office/spreadsheetml/2009/9/main" objectType="CheckBox" fmlaLink="$L21" lockText="1" noThreeD="1"/>
</file>

<file path=xl/ctrlProps/ctrlProp3.xml><?xml version="1.0" encoding="utf-8"?>
<formControlPr xmlns="http://schemas.microsoft.com/office/spreadsheetml/2009/9/main" objectType="Drop" dropLines="10" dropStyle="combo" dx="22" fmlaLink="$H$5" fmlaRange="distName" noThreeD="1" sel="1" val="0"/>
</file>

<file path=xl/ctrlProps/ctrlProp30.xml><?xml version="1.0" encoding="utf-8"?>
<formControlPr xmlns="http://schemas.microsoft.com/office/spreadsheetml/2009/9/main" objectType="CheckBox" fmlaLink="$L22" lockText="1" noThreeD="1"/>
</file>

<file path=xl/ctrlProps/ctrlProp31.xml><?xml version="1.0" encoding="utf-8"?>
<formControlPr xmlns="http://schemas.microsoft.com/office/spreadsheetml/2009/9/main" objectType="CheckBox" fmlaLink="$L23" lockText="1" noThreeD="1"/>
</file>

<file path=xl/ctrlProps/ctrlProp32.xml><?xml version="1.0" encoding="utf-8"?>
<formControlPr xmlns="http://schemas.microsoft.com/office/spreadsheetml/2009/9/main" objectType="CheckBox" fmlaLink="$L24" lockText="1" noThreeD="1"/>
</file>

<file path=xl/ctrlProps/ctrlProp33.xml><?xml version="1.0" encoding="utf-8"?>
<formControlPr xmlns="http://schemas.microsoft.com/office/spreadsheetml/2009/9/main" objectType="CheckBox" fmlaLink="$L25" lockText="1" noThreeD="1"/>
</file>

<file path=xl/ctrlProps/ctrlProp34.xml><?xml version="1.0" encoding="utf-8"?>
<formControlPr xmlns="http://schemas.microsoft.com/office/spreadsheetml/2009/9/main" objectType="CheckBox" fmlaLink="$L37" lockText="1" noThreeD="1"/>
</file>

<file path=xl/ctrlProps/ctrlProp35.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14" lockText="1" noThreeD="1"/>
</file>

<file path=xl/ctrlProps/ctrlProp5.xml><?xml version="1.0" encoding="utf-8"?>
<formControlPr xmlns="http://schemas.microsoft.com/office/spreadsheetml/2009/9/main" objectType="CheckBox" fmlaLink="$L29" lockText="1" noThreeD="1"/>
</file>

<file path=xl/ctrlProps/ctrlProp6.xml><?xml version="1.0" encoding="utf-8"?>
<formControlPr xmlns="http://schemas.microsoft.com/office/spreadsheetml/2009/9/main" objectType="CheckBox" fmlaLink="$L30" lockText="1" noThreeD="1"/>
</file>

<file path=xl/ctrlProps/ctrlProp7.xml><?xml version="1.0" encoding="utf-8"?>
<formControlPr xmlns="http://schemas.microsoft.com/office/spreadsheetml/2009/9/main" objectType="CheckBox" fmlaLink="$L31" lockText="1" noThreeD="1"/>
</file>

<file path=xl/ctrlProps/ctrlProp8.xml><?xml version="1.0" encoding="utf-8"?>
<formControlPr xmlns="http://schemas.microsoft.com/office/spreadsheetml/2009/9/main" objectType="CheckBox" fmlaLink="$L$35" lockText="1" noThreeD="1"/>
</file>

<file path=xl/ctrlProps/ctrlProp9.xml><?xml version="1.0" encoding="utf-8"?>
<formControlPr xmlns="http://schemas.microsoft.com/office/spreadsheetml/2009/9/main" objectType="CheckBox" fmlaLink="$L$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4099" name="Picture 2" descr="massdoeseal">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133350</xdr:colOff>
          <xdr:row>4</xdr:row>
          <xdr:rowOff>38100</xdr:rowOff>
        </xdr:from>
        <xdr:to>
          <xdr:col>11</xdr:col>
          <xdr:colOff>400050</xdr:colOff>
          <xdr:row>4</xdr:row>
          <xdr:rowOff>285750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100" name="Picture 2" descr="Massachusetts State Seal">
          <a:extLst>
            <a:ext uri="{FF2B5EF4-FFF2-40B4-BE49-F238E27FC236}">
              <a16:creationId xmlns:a16="http://schemas.microsoft.com/office/drawing/2014/main" id="{00000000-0008-0000-01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2" name="Picture 2" descr="massdoese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5265" y="289560"/>
          <a:ext cx="238125"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133350</xdr:colOff>
          <xdr:row>4</xdr:row>
          <xdr:rowOff>38100</xdr:rowOff>
        </xdr:from>
        <xdr:to>
          <xdr:col>11</xdr:col>
          <xdr:colOff>400050</xdr:colOff>
          <xdr:row>4</xdr:row>
          <xdr:rowOff>285750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 name="Picture 2" descr="Massachusetts State Seal">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5265" y="289560"/>
          <a:ext cx="238125"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2" name="Picture 2" descr="massdoese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5265" y="289560"/>
          <a:ext cx="238125"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133350</xdr:colOff>
          <xdr:row>4</xdr:row>
          <xdr:rowOff>38100</xdr:rowOff>
        </xdr:from>
        <xdr:to>
          <xdr:col>11</xdr:col>
          <xdr:colOff>400050</xdr:colOff>
          <xdr:row>4</xdr:row>
          <xdr:rowOff>285750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 name="Picture 2" descr="Massachusetts State Se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5265" y="289560"/>
          <a:ext cx="238125"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438150</xdr:colOff>
          <xdr:row>14</xdr:row>
          <xdr:rowOff>31750</xdr:rowOff>
        </xdr:to>
        <xdr:sp macro="" textlink="">
          <xdr:nvSpPr>
            <xdr:cNvPr id="9217" name="Check Box 1" descr="CheckBox"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438150</xdr:colOff>
          <xdr:row>29</xdr:row>
          <xdr:rowOff>19050</xdr:rowOff>
        </xdr:to>
        <xdr:sp macro="" textlink="">
          <xdr:nvSpPr>
            <xdr:cNvPr id="9218" name="Check Box 2" descr="CheckBox"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133350</xdr:rowOff>
        </xdr:to>
        <xdr:sp macro="" textlink="">
          <xdr:nvSpPr>
            <xdr:cNvPr id="9219" name="Check Box 3" descr="CheckBox"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438150</xdr:colOff>
          <xdr:row>30</xdr:row>
          <xdr:rowOff>146050</xdr:rowOff>
        </xdr:to>
        <xdr:sp macro="" textlink="">
          <xdr:nvSpPr>
            <xdr:cNvPr id="9220" name="Check Box 4" descr="CheckBox"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438150</xdr:colOff>
          <xdr:row>34</xdr:row>
          <xdr:rowOff>146050</xdr:rowOff>
        </xdr:to>
        <xdr:sp macro="" textlink="">
          <xdr:nvSpPr>
            <xdr:cNvPr id="9221" name="Check Box 5" descr="CheckBox"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171450</xdr:rowOff>
        </xdr:from>
        <xdr:to>
          <xdr:col>10</xdr:col>
          <xdr:colOff>438150</xdr:colOff>
          <xdr:row>35</xdr:row>
          <xdr:rowOff>133350</xdr:rowOff>
        </xdr:to>
        <xdr:sp macro="" textlink="">
          <xdr:nvSpPr>
            <xdr:cNvPr id="9222" name="Check Box 6" descr="CheckBox"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11</xdr:col>
          <xdr:colOff>0</xdr:colOff>
          <xdr:row>14</xdr:row>
          <xdr:rowOff>146050</xdr:rowOff>
        </xdr:to>
        <xdr:sp macro="" textlink="">
          <xdr:nvSpPr>
            <xdr:cNvPr id="9223" name="Check Box 7" descr="CheckBox"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146050</xdr:rowOff>
        </xdr:to>
        <xdr:sp macro="" textlink="">
          <xdr:nvSpPr>
            <xdr:cNvPr id="9224" name="Check Box 8" descr="CheckBox"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11</xdr:col>
          <xdr:colOff>0</xdr:colOff>
          <xdr:row>20</xdr:row>
          <xdr:rowOff>0</xdr:rowOff>
        </xdr:to>
        <xdr:sp macro="" textlink="">
          <xdr:nvSpPr>
            <xdr:cNvPr id="9225" name="Check Box 9" descr="CheckBox"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171450</xdr:rowOff>
        </xdr:from>
        <xdr:to>
          <xdr:col>11</xdr:col>
          <xdr:colOff>0</xdr:colOff>
          <xdr:row>20</xdr:row>
          <xdr:rowOff>133350</xdr:rowOff>
        </xdr:to>
        <xdr:sp macro="" textlink="">
          <xdr:nvSpPr>
            <xdr:cNvPr id="9226" name="Check Box 10" descr="CheckBox"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438150</xdr:colOff>
          <xdr:row>21</xdr:row>
          <xdr:rowOff>133350</xdr:rowOff>
        </xdr:to>
        <xdr:sp macro="" textlink="">
          <xdr:nvSpPr>
            <xdr:cNvPr id="9227" name="Check Box 11" descr="CheckBox"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438150</xdr:colOff>
          <xdr:row>22</xdr:row>
          <xdr:rowOff>133350</xdr:rowOff>
        </xdr:to>
        <xdr:sp macro="" textlink="">
          <xdr:nvSpPr>
            <xdr:cNvPr id="9228" name="Check Box 12" descr="CheckBox"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438150</xdr:colOff>
          <xdr:row>23</xdr:row>
          <xdr:rowOff>133350</xdr:rowOff>
        </xdr:to>
        <xdr:sp macro="" textlink="">
          <xdr:nvSpPr>
            <xdr:cNvPr id="9229" name="Check Box 13" descr="CheckBox"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69850</xdr:rowOff>
        </xdr:from>
        <xdr:to>
          <xdr:col>10</xdr:col>
          <xdr:colOff>438150</xdr:colOff>
          <xdr:row>25</xdr:row>
          <xdr:rowOff>0</xdr:rowOff>
        </xdr:to>
        <xdr:sp macro="" textlink="">
          <xdr:nvSpPr>
            <xdr:cNvPr id="9230" name="Check Box 14" descr="CheckBox"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57150</xdr:rowOff>
        </xdr:from>
        <xdr:to>
          <xdr:col>10</xdr:col>
          <xdr:colOff>438150</xdr:colOff>
          <xdr:row>36</xdr:row>
          <xdr:rowOff>146050</xdr:rowOff>
        </xdr:to>
        <xdr:sp macro="" textlink="">
          <xdr:nvSpPr>
            <xdr:cNvPr id="9231" name="Check Box 15" descr="CheckBox"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57150</xdr:rowOff>
        </xdr:from>
        <xdr:to>
          <xdr:col>10</xdr:col>
          <xdr:colOff>438150</xdr:colOff>
          <xdr:row>37</xdr:row>
          <xdr:rowOff>146050</xdr:rowOff>
        </xdr:to>
        <xdr:sp macro="" textlink="">
          <xdr:nvSpPr>
            <xdr:cNvPr id="9232" name="Check Box 16" descr="CheckBox"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438150</xdr:colOff>
          <xdr:row>14</xdr:row>
          <xdr:rowOff>31750</xdr:rowOff>
        </xdr:to>
        <xdr:sp macro="" textlink="">
          <xdr:nvSpPr>
            <xdr:cNvPr id="25601" name="Check Box 1" descr="CheckBox"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438150</xdr:colOff>
          <xdr:row>29</xdr:row>
          <xdr:rowOff>19050</xdr:rowOff>
        </xdr:to>
        <xdr:sp macro="" textlink="">
          <xdr:nvSpPr>
            <xdr:cNvPr id="25602" name="Check Box 2" descr="CheckBox"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133350</xdr:rowOff>
        </xdr:to>
        <xdr:sp macro="" textlink="">
          <xdr:nvSpPr>
            <xdr:cNvPr id="25603" name="Check Box 3" descr="CheckBox"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438150</xdr:colOff>
          <xdr:row>30</xdr:row>
          <xdr:rowOff>146050</xdr:rowOff>
        </xdr:to>
        <xdr:sp macro="" textlink="">
          <xdr:nvSpPr>
            <xdr:cNvPr id="25604" name="Check Box 4" descr="CheckBox"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438150</xdr:colOff>
          <xdr:row>34</xdr:row>
          <xdr:rowOff>146050</xdr:rowOff>
        </xdr:to>
        <xdr:sp macro="" textlink="">
          <xdr:nvSpPr>
            <xdr:cNvPr id="25605" name="Check Box 5" descr="CheckBox"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171450</xdr:rowOff>
        </xdr:from>
        <xdr:to>
          <xdr:col>10</xdr:col>
          <xdr:colOff>438150</xdr:colOff>
          <xdr:row>35</xdr:row>
          <xdr:rowOff>133350</xdr:rowOff>
        </xdr:to>
        <xdr:sp macro="" textlink="">
          <xdr:nvSpPr>
            <xdr:cNvPr id="25606" name="Check Box 6" descr="CheckBox"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11</xdr:col>
          <xdr:colOff>0</xdr:colOff>
          <xdr:row>14</xdr:row>
          <xdr:rowOff>146050</xdr:rowOff>
        </xdr:to>
        <xdr:sp macro="" textlink="">
          <xdr:nvSpPr>
            <xdr:cNvPr id="25607" name="Check Box 7" descr="CheckBox"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146050</xdr:rowOff>
        </xdr:to>
        <xdr:sp macro="" textlink="">
          <xdr:nvSpPr>
            <xdr:cNvPr id="25608" name="Check Box 8" descr="CheckBox"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11</xdr:col>
          <xdr:colOff>0</xdr:colOff>
          <xdr:row>20</xdr:row>
          <xdr:rowOff>0</xdr:rowOff>
        </xdr:to>
        <xdr:sp macro="" textlink="">
          <xdr:nvSpPr>
            <xdr:cNvPr id="25609" name="Check Box 9" descr="CheckBox"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171450</xdr:rowOff>
        </xdr:from>
        <xdr:to>
          <xdr:col>11</xdr:col>
          <xdr:colOff>0</xdr:colOff>
          <xdr:row>20</xdr:row>
          <xdr:rowOff>133350</xdr:rowOff>
        </xdr:to>
        <xdr:sp macro="" textlink="">
          <xdr:nvSpPr>
            <xdr:cNvPr id="25610" name="Check Box 10" descr="CheckBox" hidden="1">
              <a:extLst>
                <a:ext uri="{63B3BB69-23CF-44E3-9099-C40C66FF867C}">
                  <a14:compatExt spid="_x0000_s25610"/>
                </a:ext>
                <a:ext uri="{FF2B5EF4-FFF2-40B4-BE49-F238E27FC236}">
                  <a16:creationId xmlns:a16="http://schemas.microsoft.com/office/drawing/2014/main" id="{00000000-0008-0000-0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438150</xdr:colOff>
          <xdr:row>21</xdr:row>
          <xdr:rowOff>133350</xdr:rowOff>
        </xdr:to>
        <xdr:sp macro="" textlink="">
          <xdr:nvSpPr>
            <xdr:cNvPr id="25611" name="Check Box 11" descr="CheckBox" hidden="1">
              <a:extLst>
                <a:ext uri="{63B3BB69-23CF-44E3-9099-C40C66FF867C}">
                  <a14:compatExt spid="_x0000_s25611"/>
                </a:ext>
                <a:ext uri="{FF2B5EF4-FFF2-40B4-BE49-F238E27FC236}">
                  <a16:creationId xmlns:a16="http://schemas.microsoft.com/office/drawing/2014/main" id="{00000000-0008-0000-0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438150</xdr:colOff>
          <xdr:row>22</xdr:row>
          <xdr:rowOff>133350</xdr:rowOff>
        </xdr:to>
        <xdr:sp macro="" textlink="">
          <xdr:nvSpPr>
            <xdr:cNvPr id="25612" name="Check Box 12" descr="CheckBox" hidden="1">
              <a:extLst>
                <a:ext uri="{63B3BB69-23CF-44E3-9099-C40C66FF867C}">
                  <a14:compatExt spid="_x0000_s25612"/>
                </a:ext>
                <a:ext uri="{FF2B5EF4-FFF2-40B4-BE49-F238E27FC236}">
                  <a16:creationId xmlns:a16="http://schemas.microsoft.com/office/drawing/2014/main" id="{00000000-0008-0000-0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438150</xdr:colOff>
          <xdr:row>23</xdr:row>
          <xdr:rowOff>133350</xdr:rowOff>
        </xdr:to>
        <xdr:sp macro="" textlink="">
          <xdr:nvSpPr>
            <xdr:cNvPr id="25613" name="Check Box 13" descr="CheckBox" hidden="1">
              <a:extLst>
                <a:ext uri="{63B3BB69-23CF-44E3-9099-C40C66FF867C}">
                  <a14:compatExt spid="_x0000_s25613"/>
                </a:ext>
                <a:ext uri="{FF2B5EF4-FFF2-40B4-BE49-F238E27FC236}">
                  <a16:creationId xmlns:a16="http://schemas.microsoft.com/office/drawing/2014/main" id="{00000000-0008-0000-06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69850</xdr:rowOff>
        </xdr:from>
        <xdr:to>
          <xdr:col>10</xdr:col>
          <xdr:colOff>438150</xdr:colOff>
          <xdr:row>25</xdr:row>
          <xdr:rowOff>0</xdr:rowOff>
        </xdr:to>
        <xdr:sp macro="" textlink="">
          <xdr:nvSpPr>
            <xdr:cNvPr id="25614" name="Check Box 14" descr="CheckBox" hidden="1">
              <a:extLst>
                <a:ext uri="{63B3BB69-23CF-44E3-9099-C40C66FF867C}">
                  <a14:compatExt spid="_x0000_s25614"/>
                </a:ext>
                <a:ext uri="{FF2B5EF4-FFF2-40B4-BE49-F238E27FC236}">
                  <a16:creationId xmlns:a16="http://schemas.microsoft.com/office/drawing/2014/main" id="{00000000-0008-0000-06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57150</xdr:rowOff>
        </xdr:from>
        <xdr:to>
          <xdr:col>10</xdr:col>
          <xdr:colOff>438150</xdr:colOff>
          <xdr:row>36</xdr:row>
          <xdr:rowOff>146050</xdr:rowOff>
        </xdr:to>
        <xdr:sp macro="" textlink="">
          <xdr:nvSpPr>
            <xdr:cNvPr id="25615" name="Check Box 15" descr="CheckBox" hidden="1">
              <a:extLst>
                <a:ext uri="{63B3BB69-23CF-44E3-9099-C40C66FF867C}">
                  <a14:compatExt spid="_x0000_s25615"/>
                </a:ext>
                <a:ext uri="{FF2B5EF4-FFF2-40B4-BE49-F238E27FC236}">
                  <a16:creationId xmlns:a16="http://schemas.microsoft.com/office/drawing/2014/main" id="{00000000-0008-0000-06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57150</xdr:rowOff>
        </xdr:from>
        <xdr:to>
          <xdr:col>10</xdr:col>
          <xdr:colOff>438150</xdr:colOff>
          <xdr:row>37</xdr:row>
          <xdr:rowOff>146050</xdr:rowOff>
        </xdr:to>
        <xdr:sp macro="" textlink="">
          <xdr:nvSpPr>
            <xdr:cNvPr id="25616" name="Check Box 16" descr="CheckBox" hidden="1">
              <a:extLst>
                <a:ext uri="{63B3BB69-23CF-44E3-9099-C40C66FF867C}">
                  <a14:compatExt spid="_x0000_s25616"/>
                </a:ext>
                <a:ext uri="{FF2B5EF4-FFF2-40B4-BE49-F238E27FC236}">
                  <a16:creationId xmlns:a16="http://schemas.microsoft.com/office/drawing/2014/main" id="{00000000-0008-0000-06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s/AppData/Local/Microsoft/Windows/INetCache/Content.Outlook/QGYKEZMO/FY19%20Budget%20Template%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ATA%20-%20Misc%20Files/Statewide%20System%20of%20Support/Office%20of%20Effective%20Practices/Grants/Turnaround%20Grant%20TAG/Directors%20Review%20Documents/Eligible%20Schools%20MS%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Data"/>
      <sheetName val="Sorted by Category"/>
      <sheetName val="All Sorted by District"/>
      <sheetName val="Sorted Except Subgroups"/>
      <sheetName val="Requiring Assistanc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ctrlProp" Target="../ctrlProps/ctrlProp4.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vmlDrawing" Target="../drawings/vmlDrawing4.vml"/><Relationship Id="rId16" Type="http://schemas.openxmlformats.org/officeDocument/2006/relationships/ctrlProp" Target="../ctrlProps/ctrlProp17.xml"/><Relationship Id="rId1" Type="http://schemas.openxmlformats.org/officeDocument/2006/relationships/drawing" Target="../drawings/drawing4.xm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ctrlProp" Target="../ctrlProps/ctrlProp20.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5.vml"/><Relationship Id="rId16" Type="http://schemas.openxmlformats.org/officeDocument/2006/relationships/ctrlProp" Target="../ctrlProps/ctrlProp33.xml"/><Relationship Id="rId1" Type="http://schemas.openxmlformats.org/officeDocument/2006/relationships/drawing" Target="../drawings/drawing5.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E21"/>
  <sheetViews>
    <sheetView showGridLines="0" showRowColHeaders="0" tabSelected="1" zoomScaleNormal="100" workbookViewId="0"/>
  </sheetViews>
  <sheetFormatPr defaultRowHeight="12.5" x14ac:dyDescent="0.25"/>
  <cols>
    <col min="1" max="1" width="3.54296875" customWidth="1"/>
    <col min="2" max="2" width="123.54296875" customWidth="1"/>
    <col min="3" max="10" width="8.7265625" customWidth="1"/>
  </cols>
  <sheetData>
    <row r="1" spans="2:5" ht="20.149999999999999" customHeight="1" thickBot="1" x14ac:dyDescent="0.3"/>
    <row r="2" spans="2:5" ht="50.15" customHeight="1" thickTop="1" thickBot="1" x14ac:dyDescent="0.3">
      <c r="B2" s="37" t="s">
        <v>0</v>
      </c>
    </row>
    <row r="3" spans="2:5" ht="21" thickTop="1" thickBot="1" x14ac:dyDescent="0.3">
      <c r="B3" s="38" t="s">
        <v>1</v>
      </c>
    </row>
    <row r="4" spans="2:5" ht="19" thickTop="1" thickBot="1" x14ac:dyDescent="0.3">
      <c r="B4" s="39" t="s">
        <v>482</v>
      </c>
    </row>
    <row r="5" spans="2:5" ht="57" thickTop="1" thickBot="1" x14ac:dyDescent="0.3">
      <c r="B5" s="40" t="s">
        <v>2</v>
      </c>
    </row>
    <row r="6" spans="2:5" ht="15" thickTop="1" thickBot="1" x14ac:dyDescent="0.3">
      <c r="B6" s="41"/>
    </row>
    <row r="7" spans="2:5" ht="70.5" thickTop="1" x14ac:dyDescent="0.25">
      <c r="B7" s="41" t="s">
        <v>3</v>
      </c>
    </row>
    <row r="8" spans="2:5" ht="14" x14ac:dyDescent="0.25">
      <c r="B8" s="43"/>
    </row>
    <row r="9" spans="2:5" ht="42" x14ac:dyDescent="0.25">
      <c r="B9" s="42" t="s">
        <v>4</v>
      </c>
    </row>
    <row r="10" spans="2:5" ht="14.5" thickBot="1" x14ac:dyDescent="0.3">
      <c r="B10" s="43"/>
    </row>
    <row r="11" spans="2:5" ht="29" thickTop="1" thickBot="1" x14ac:dyDescent="0.3">
      <c r="B11" s="60" t="s">
        <v>5</v>
      </c>
    </row>
    <row r="12" spans="2:5" ht="14.5" thickTop="1" x14ac:dyDescent="0.25">
      <c r="B12" s="43"/>
    </row>
    <row r="13" spans="2:5" ht="25" x14ac:dyDescent="0.25">
      <c r="B13" s="44" t="s">
        <v>484</v>
      </c>
      <c r="C13" s="16"/>
      <c r="D13" s="16"/>
      <c r="E13" s="16"/>
    </row>
    <row r="14" spans="2:5" s="17" customFormat="1" ht="14" x14ac:dyDescent="0.25">
      <c r="B14" s="45"/>
      <c r="C14" s="18"/>
      <c r="D14" s="18"/>
      <c r="E14" s="18"/>
    </row>
    <row r="15" spans="2:5" ht="98" x14ac:dyDescent="0.25">
      <c r="B15" s="46" t="s">
        <v>483</v>
      </c>
      <c r="C15" s="19"/>
      <c r="D15" s="19"/>
      <c r="E15" s="19"/>
    </row>
    <row r="16" spans="2:5" ht="14" x14ac:dyDescent="0.25">
      <c r="B16" s="46"/>
      <c r="C16" s="19"/>
      <c r="D16" s="19"/>
      <c r="E16" s="19"/>
    </row>
    <row r="17" spans="2:5" ht="28" x14ac:dyDescent="0.25">
      <c r="B17" s="47" t="s">
        <v>6</v>
      </c>
      <c r="C17" s="20"/>
      <c r="D17" s="20"/>
      <c r="E17" s="20"/>
    </row>
    <row r="18" spans="2:5" ht="14" x14ac:dyDescent="0.25">
      <c r="B18" s="47"/>
      <c r="C18" s="20"/>
      <c r="D18" s="20"/>
      <c r="E18" s="20"/>
    </row>
    <row r="19" spans="2:5" ht="154.5" thickBot="1" x14ac:dyDescent="0.3">
      <c r="B19" s="48" t="s">
        <v>7</v>
      </c>
      <c r="C19" s="20"/>
      <c r="D19" s="20"/>
      <c r="E19" s="20"/>
    </row>
    <row r="20" spans="2:5" ht="13.5" thickTop="1" x14ac:dyDescent="0.25">
      <c r="B20" s="381"/>
      <c r="C20" s="381"/>
      <c r="D20" s="381"/>
      <c r="E20" s="371"/>
    </row>
    <row r="21" spans="2:5" x14ac:dyDescent="0.25">
      <c r="B21" s="382"/>
      <c r="C21" s="382"/>
      <c r="D21" s="382"/>
      <c r="E21" s="372"/>
    </row>
  </sheetData>
  <mergeCells count="2">
    <mergeCell ref="B20:D20"/>
    <mergeCell ref="B21:D21"/>
  </mergeCells>
  <hyperlinks>
    <hyperlink ref="B15:E15" r:id="rId1" display="http://www.doe.mass.edu/grants/edgrants.html"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3"/>
  <sheetViews>
    <sheetView workbookViewId="0"/>
  </sheetViews>
  <sheetFormatPr defaultColWidth="15.26953125" defaultRowHeight="12.5" x14ac:dyDescent="0.25"/>
  <cols>
    <col min="1" max="2" width="15.26953125" style="15"/>
    <col min="3" max="3" width="18.7265625" style="15" customWidth="1"/>
    <col min="4" max="14" width="15.26953125" style="15"/>
  </cols>
  <sheetData>
    <row r="1" spans="1:6" ht="13" x14ac:dyDescent="0.25">
      <c r="D1" s="73" t="s">
        <v>463</v>
      </c>
      <c r="E1" s="74" t="s">
        <v>464</v>
      </c>
      <c r="F1" s="75"/>
    </row>
    <row r="2" spans="1:6" ht="13" x14ac:dyDescent="0.25">
      <c r="D2" s="73" t="s">
        <v>465</v>
      </c>
      <c r="E2" s="74">
        <v>9408</v>
      </c>
      <c r="F2" s="76" t="s">
        <v>466</v>
      </c>
    </row>
    <row r="3" spans="1:6" ht="13" x14ac:dyDescent="0.25">
      <c r="A3" s="15">
        <v>1</v>
      </c>
      <c r="B3" s="15" t="s">
        <v>31</v>
      </c>
      <c r="D3" s="73">
        <v>0</v>
      </c>
      <c r="E3" s="74">
        <v>0</v>
      </c>
      <c r="F3" s="76">
        <v>0</v>
      </c>
    </row>
    <row r="4" spans="1:6" x14ac:dyDescent="0.25">
      <c r="A4" s="15">
        <v>2</v>
      </c>
      <c r="B4" s="77" t="s">
        <v>120</v>
      </c>
      <c r="C4" s="15" t="s">
        <v>121</v>
      </c>
      <c r="D4" s="78"/>
      <c r="E4" s="79">
        <v>0</v>
      </c>
      <c r="F4" s="80">
        <f>SUM(D4:E4)</f>
        <v>0</v>
      </c>
    </row>
    <row r="5" spans="1:6" x14ac:dyDescent="0.25">
      <c r="A5" s="15">
        <v>3</v>
      </c>
      <c r="B5" s="77" t="s">
        <v>443</v>
      </c>
      <c r="C5" s="15" t="s">
        <v>444</v>
      </c>
      <c r="D5" s="78"/>
      <c r="E5" s="79">
        <v>0</v>
      </c>
      <c r="F5" s="80">
        <f t="shared" ref="F5:F36" si="0">SUM(D5:E5)</f>
        <v>0</v>
      </c>
    </row>
    <row r="6" spans="1:6" x14ac:dyDescent="0.25">
      <c r="A6" s="15">
        <v>4</v>
      </c>
      <c r="B6" s="77" t="s">
        <v>447</v>
      </c>
      <c r="C6" s="15" t="s">
        <v>448</v>
      </c>
      <c r="D6" s="78">
        <v>100000</v>
      </c>
      <c r="E6" s="79"/>
      <c r="F6" s="80">
        <f t="shared" si="0"/>
        <v>100000</v>
      </c>
    </row>
    <row r="7" spans="1:6" x14ac:dyDescent="0.25">
      <c r="A7" s="15">
        <v>5</v>
      </c>
      <c r="B7" s="77" t="s">
        <v>124</v>
      </c>
      <c r="C7" s="15" t="s">
        <v>125</v>
      </c>
      <c r="D7" s="78">
        <v>0</v>
      </c>
      <c r="E7" s="79"/>
      <c r="F7" s="80">
        <f t="shared" si="0"/>
        <v>0</v>
      </c>
    </row>
    <row r="8" spans="1:6" x14ac:dyDescent="0.25">
      <c r="A8" s="15">
        <v>6</v>
      </c>
      <c r="B8" s="77" t="s">
        <v>128</v>
      </c>
      <c r="C8" s="15" t="s">
        <v>129</v>
      </c>
      <c r="D8" s="78"/>
      <c r="E8" s="79">
        <v>0</v>
      </c>
      <c r="F8" s="80">
        <f t="shared" si="0"/>
        <v>0</v>
      </c>
    </row>
    <row r="9" spans="1:6" x14ac:dyDescent="0.25">
      <c r="A9" s="15">
        <v>7</v>
      </c>
      <c r="B9" s="77" t="s">
        <v>132</v>
      </c>
      <c r="C9" s="15" t="s">
        <v>133</v>
      </c>
      <c r="D9" s="78">
        <v>800000</v>
      </c>
      <c r="E9" s="79">
        <v>0</v>
      </c>
      <c r="F9" s="80">
        <f t="shared" si="0"/>
        <v>800000</v>
      </c>
    </row>
    <row r="10" spans="1:6" x14ac:dyDescent="0.25">
      <c r="A10" s="15">
        <v>8</v>
      </c>
      <c r="B10" s="77" t="s">
        <v>201</v>
      </c>
      <c r="C10" s="15" t="s">
        <v>202</v>
      </c>
      <c r="D10" s="78">
        <v>200000</v>
      </c>
      <c r="E10" s="79">
        <v>0</v>
      </c>
      <c r="F10" s="80">
        <f t="shared" si="0"/>
        <v>200000</v>
      </c>
    </row>
    <row r="11" spans="1:6" x14ac:dyDescent="0.25">
      <c r="A11" s="15">
        <v>9</v>
      </c>
      <c r="B11" s="77" t="s">
        <v>223</v>
      </c>
      <c r="C11" s="15" t="s">
        <v>224</v>
      </c>
      <c r="D11" s="78">
        <v>100000</v>
      </c>
      <c r="E11" s="79">
        <v>0</v>
      </c>
      <c r="F11" s="80">
        <f t="shared" si="0"/>
        <v>100000</v>
      </c>
    </row>
    <row r="12" spans="1:6" x14ac:dyDescent="0.25">
      <c r="A12" s="15">
        <v>10</v>
      </c>
      <c r="B12" s="77" t="s">
        <v>233</v>
      </c>
      <c r="C12" s="15" t="s">
        <v>234</v>
      </c>
      <c r="D12" s="78"/>
      <c r="E12" s="79">
        <v>50000</v>
      </c>
      <c r="F12" s="80">
        <f t="shared" si="0"/>
        <v>50000</v>
      </c>
    </row>
    <row r="13" spans="1:6" x14ac:dyDescent="0.25">
      <c r="A13" s="15">
        <v>11</v>
      </c>
      <c r="B13" s="77" t="s">
        <v>237</v>
      </c>
      <c r="C13" s="15" t="s">
        <v>238</v>
      </c>
      <c r="D13" s="78"/>
      <c r="E13" s="79">
        <v>0</v>
      </c>
      <c r="F13" s="80">
        <f t="shared" si="0"/>
        <v>0</v>
      </c>
    </row>
    <row r="14" spans="1:6" x14ac:dyDescent="0.25">
      <c r="A14" s="15">
        <v>12</v>
      </c>
      <c r="B14" s="77" t="s">
        <v>241</v>
      </c>
      <c r="C14" s="15" t="s">
        <v>242</v>
      </c>
      <c r="D14" s="78"/>
      <c r="E14" s="79">
        <v>0</v>
      </c>
      <c r="F14" s="80">
        <f t="shared" si="0"/>
        <v>0</v>
      </c>
    </row>
    <row r="15" spans="1:6" x14ac:dyDescent="0.25">
      <c r="A15" s="15">
        <v>13</v>
      </c>
      <c r="B15" s="77" t="s">
        <v>475</v>
      </c>
      <c r="C15" s="21" t="s">
        <v>468</v>
      </c>
      <c r="D15" s="78"/>
      <c r="E15" s="79">
        <v>50000</v>
      </c>
      <c r="F15" s="80">
        <f t="shared" si="0"/>
        <v>50000</v>
      </c>
    </row>
    <row r="16" spans="1:6" x14ac:dyDescent="0.25">
      <c r="A16" s="15">
        <v>14</v>
      </c>
      <c r="B16" s="77" t="s">
        <v>245</v>
      </c>
      <c r="C16" s="15" t="s">
        <v>246</v>
      </c>
      <c r="D16" s="78">
        <v>200000</v>
      </c>
      <c r="E16" s="79">
        <v>0</v>
      </c>
      <c r="F16" s="80">
        <f t="shared" si="0"/>
        <v>200000</v>
      </c>
    </row>
    <row r="17" spans="1:6" x14ac:dyDescent="0.25">
      <c r="A17" s="15">
        <v>15</v>
      </c>
      <c r="B17" s="77" t="s">
        <v>257</v>
      </c>
      <c r="C17" s="15" t="s">
        <v>258</v>
      </c>
      <c r="D17" s="78"/>
      <c r="E17" s="79">
        <v>50000</v>
      </c>
      <c r="F17" s="80">
        <f t="shared" si="0"/>
        <v>50000</v>
      </c>
    </row>
    <row r="18" spans="1:6" x14ac:dyDescent="0.25">
      <c r="A18" s="15">
        <v>16</v>
      </c>
      <c r="B18" s="77" t="s">
        <v>265</v>
      </c>
      <c r="C18" s="15" t="s">
        <v>266</v>
      </c>
      <c r="D18" s="78">
        <v>200000</v>
      </c>
      <c r="E18" s="79">
        <v>0</v>
      </c>
      <c r="F18" s="80">
        <f t="shared" si="0"/>
        <v>200000</v>
      </c>
    </row>
    <row r="19" spans="1:6" x14ac:dyDescent="0.25">
      <c r="A19" s="15">
        <v>17</v>
      </c>
      <c r="B19" s="77" t="s">
        <v>269</v>
      </c>
      <c r="C19" s="15" t="s">
        <v>270</v>
      </c>
      <c r="D19" s="78"/>
      <c r="E19" s="79">
        <v>50000</v>
      </c>
      <c r="F19" s="80">
        <f t="shared" si="0"/>
        <v>50000</v>
      </c>
    </row>
    <row r="20" spans="1:6" x14ac:dyDescent="0.25">
      <c r="A20" s="15">
        <v>18</v>
      </c>
      <c r="B20" s="77" t="s">
        <v>451</v>
      </c>
      <c r="C20" s="15" t="s">
        <v>452</v>
      </c>
      <c r="D20" s="78">
        <v>0</v>
      </c>
      <c r="E20" s="79">
        <v>0</v>
      </c>
      <c r="F20" s="80">
        <f t="shared" si="0"/>
        <v>0</v>
      </c>
    </row>
    <row r="21" spans="1:6" x14ac:dyDescent="0.25">
      <c r="A21" s="15">
        <v>19</v>
      </c>
      <c r="B21" s="77" t="s">
        <v>273</v>
      </c>
      <c r="C21" s="15" t="s">
        <v>274</v>
      </c>
      <c r="D21" s="78">
        <v>0</v>
      </c>
      <c r="E21" s="79">
        <v>50000</v>
      </c>
      <c r="F21" s="80">
        <f t="shared" si="0"/>
        <v>50000</v>
      </c>
    </row>
    <row r="22" spans="1:6" x14ac:dyDescent="0.25">
      <c r="A22" s="15">
        <v>20</v>
      </c>
      <c r="B22" s="77" t="s">
        <v>459</v>
      </c>
      <c r="C22" s="15" t="s">
        <v>460</v>
      </c>
      <c r="D22" s="78"/>
      <c r="E22" s="79">
        <v>0</v>
      </c>
      <c r="F22" s="80">
        <f t="shared" si="0"/>
        <v>0</v>
      </c>
    </row>
    <row r="23" spans="1:6" x14ac:dyDescent="0.25">
      <c r="A23" s="15">
        <v>21</v>
      </c>
      <c r="B23" s="77" t="s">
        <v>279</v>
      </c>
      <c r="C23" s="15" t="s">
        <v>280</v>
      </c>
      <c r="D23" s="78">
        <v>100000</v>
      </c>
      <c r="E23" s="79">
        <v>0</v>
      </c>
      <c r="F23" s="80">
        <f t="shared" si="0"/>
        <v>100000</v>
      </c>
    </row>
    <row r="24" spans="1:6" x14ac:dyDescent="0.25">
      <c r="A24" s="15">
        <v>22</v>
      </c>
      <c r="B24" s="77" t="s">
        <v>476</v>
      </c>
      <c r="C24" s="21" t="s">
        <v>469</v>
      </c>
      <c r="D24" s="78"/>
      <c r="E24" s="79">
        <v>50000</v>
      </c>
      <c r="F24" s="80">
        <f t="shared" si="0"/>
        <v>50000</v>
      </c>
    </row>
    <row r="25" spans="1:6" x14ac:dyDescent="0.25">
      <c r="A25" s="15">
        <v>23</v>
      </c>
      <c r="B25" s="77" t="s">
        <v>455</v>
      </c>
      <c r="C25" s="15" t="s">
        <v>456</v>
      </c>
      <c r="D25" s="78">
        <v>34000</v>
      </c>
      <c r="E25" s="79"/>
      <c r="F25" s="80">
        <f t="shared" si="0"/>
        <v>34000</v>
      </c>
    </row>
    <row r="26" spans="1:6" x14ac:dyDescent="0.25">
      <c r="A26" s="15">
        <v>24</v>
      </c>
      <c r="B26" s="77" t="s">
        <v>477</v>
      </c>
      <c r="C26" s="21" t="s">
        <v>470</v>
      </c>
      <c r="D26" s="78"/>
      <c r="E26" s="79">
        <v>50000</v>
      </c>
      <c r="F26" s="80">
        <f t="shared" si="0"/>
        <v>50000</v>
      </c>
    </row>
    <row r="27" spans="1:6" x14ac:dyDescent="0.25">
      <c r="A27" s="15">
        <v>25</v>
      </c>
      <c r="B27" s="77" t="s">
        <v>285</v>
      </c>
      <c r="C27" s="15" t="s">
        <v>286</v>
      </c>
      <c r="D27" s="78">
        <v>300000</v>
      </c>
      <c r="E27" s="79"/>
      <c r="F27" s="80">
        <f t="shared" si="0"/>
        <v>300000</v>
      </c>
    </row>
    <row r="28" spans="1:6" x14ac:dyDescent="0.25">
      <c r="A28" s="15">
        <v>26</v>
      </c>
      <c r="B28" s="77" t="s">
        <v>297</v>
      </c>
      <c r="C28" s="15" t="s">
        <v>298</v>
      </c>
      <c r="D28" s="78">
        <v>400000</v>
      </c>
      <c r="E28" s="79">
        <v>0</v>
      </c>
      <c r="F28" s="80">
        <f t="shared" si="0"/>
        <v>400000</v>
      </c>
    </row>
    <row r="29" spans="1:6" x14ac:dyDescent="0.25">
      <c r="A29" s="15">
        <v>27</v>
      </c>
      <c r="B29" s="77" t="s">
        <v>305</v>
      </c>
      <c r="C29" s="15" t="s">
        <v>306</v>
      </c>
      <c r="D29" s="78"/>
      <c r="E29" s="79">
        <v>0</v>
      </c>
      <c r="F29" s="80">
        <f t="shared" si="0"/>
        <v>0</v>
      </c>
    </row>
    <row r="30" spans="1:6" x14ac:dyDescent="0.25">
      <c r="A30" s="15">
        <v>28</v>
      </c>
      <c r="B30" s="77" t="s">
        <v>489</v>
      </c>
      <c r="C30" s="21" t="s">
        <v>486</v>
      </c>
      <c r="D30" s="78"/>
      <c r="E30" s="79">
        <v>50000</v>
      </c>
      <c r="F30" s="80">
        <f t="shared" si="0"/>
        <v>50000</v>
      </c>
    </row>
    <row r="31" spans="1:6" x14ac:dyDescent="0.25">
      <c r="A31" s="15">
        <v>29</v>
      </c>
      <c r="B31" s="77" t="s">
        <v>309</v>
      </c>
      <c r="C31" s="15" t="s">
        <v>310</v>
      </c>
      <c r="D31" s="78">
        <v>300000</v>
      </c>
      <c r="E31" s="79">
        <v>0</v>
      </c>
      <c r="F31" s="80">
        <f t="shared" si="0"/>
        <v>300000</v>
      </c>
    </row>
    <row r="32" spans="1:6" x14ac:dyDescent="0.25">
      <c r="A32" s="15">
        <v>30</v>
      </c>
      <c r="B32" s="77" t="s">
        <v>323</v>
      </c>
      <c r="C32" s="15" t="s">
        <v>324</v>
      </c>
      <c r="D32" s="78">
        <v>100000</v>
      </c>
      <c r="E32" s="79"/>
      <c r="F32" s="80">
        <f t="shared" si="0"/>
        <v>100000</v>
      </c>
    </row>
    <row r="33" spans="1:6" x14ac:dyDescent="0.25">
      <c r="A33" s="15">
        <v>31</v>
      </c>
      <c r="B33" s="77" t="s">
        <v>327</v>
      </c>
      <c r="C33" s="15" t="s">
        <v>328</v>
      </c>
      <c r="D33" s="78">
        <v>50000</v>
      </c>
      <c r="E33" s="79"/>
      <c r="F33" s="80">
        <f t="shared" si="0"/>
        <v>50000</v>
      </c>
    </row>
    <row r="34" spans="1:6" x14ac:dyDescent="0.25">
      <c r="A34" s="15">
        <v>32</v>
      </c>
      <c r="B34" s="77" t="s">
        <v>331</v>
      </c>
      <c r="C34" s="15" t="s">
        <v>332</v>
      </c>
      <c r="D34" s="78">
        <v>50000</v>
      </c>
      <c r="E34" s="79"/>
      <c r="F34" s="80">
        <f t="shared" si="0"/>
        <v>50000</v>
      </c>
    </row>
    <row r="35" spans="1:6" x14ac:dyDescent="0.25">
      <c r="A35" s="15">
        <v>33</v>
      </c>
      <c r="B35" s="77" t="s">
        <v>491</v>
      </c>
      <c r="C35" s="21" t="s">
        <v>487</v>
      </c>
      <c r="D35" s="78">
        <v>50000</v>
      </c>
      <c r="E35" s="79"/>
      <c r="F35" s="80">
        <f t="shared" si="0"/>
        <v>50000</v>
      </c>
    </row>
    <row r="36" spans="1:6" x14ac:dyDescent="0.25">
      <c r="A36" s="15">
        <v>34</v>
      </c>
      <c r="B36" s="77" t="s">
        <v>335</v>
      </c>
      <c r="C36" s="15" t="s">
        <v>336</v>
      </c>
      <c r="D36" s="78">
        <v>0</v>
      </c>
      <c r="E36" s="79"/>
      <c r="F36" s="80">
        <f t="shared" si="0"/>
        <v>0</v>
      </c>
    </row>
    <row r="37" spans="1:6" x14ac:dyDescent="0.25">
      <c r="A37" s="15">
        <v>35</v>
      </c>
      <c r="B37" s="77" t="s">
        <v>341</v>
      </c>
      <c r="C37" s="15" t="s">
        <v>342</v>
      </c>
      <c r="D37" s="78">
        <v>100000</v>
      </c>
      <c r="E37" s="79">
        <v>0</v>
      </c>
      <c r="F37" s="80">
        <f>SUM(D37:E37)</f>
        <v>100000</v>
      </c>
    </row>
    <row r="38" spans="1:6" x14ac:dyDescent="0.25">
      <c r="A38" s="15">
        <v>36</v>
      </c>
      <c r="B38" s="77" t="s">
        <v>351</v>
      </c>
      <c r="C38" s="15" t="s">
        <v>352</v>
      </c>
      <c r="D38" s="78"/>
      <c r="E38" s="79">
        <v>0</v>
      </c>
      <c r="F38" s="80">
        <f t="shared" ref="F38:F41" si="1">SUM(D38:E38)</f>
        <v>0</v>
      </c>
    </row>
    <row r="39" spans="1:6" x14ac:dyDescent="0.25">
      <c r="A39" s="15">
        <v>37</v>
      </c>
      <c r="B39" s="77" t="s">
        <v>478</v>
      </c>
      <c r="C39" s="21" t="s">
        <v>471</v>
      </c>
      <c r="D39" s="78"/>
      <c r="E39" s="79">
        <v>30000</v>
      </c>
      <c r="F39" s="80">
        <f t="shared" si="1"/>
        <v>30000</v>
      </c>
    </row>
    <row r="40" spans="1:6" x14ac:dyDescent="0.25">
      <c r="A40" s="15">
        <v>38</v>
      </c>
      <c r="B40" s="77" t="s">
        <v>479</v>
      </c>
      <c r="C40" s="21" t="s">
        <v>472</v>
      </c>
      <c r="D40" s="78"/>
      <c r="E40" s="79">
        <v>50000</v>
      </c>
      <c r="F40" s="80">
        <f t="shared" si="1"/>
        <v>50000</v>
      </c>
    </row>
    <row r="41" spans="1:6" x14ac:dyDescent="0.25">
      <c r="A41" s="15">
        <v>39</v>
      </c>
      <c r="B41" s="77" t="s">
        <v>355</v>
      </c>
      <c r="C41" s="15" t="s">
        <v>356</v>
      </c>
      <c r="D41" s="78">
        <v>0</v>
      </c>
      <c r="E41" s="79">
        <v>0</v>
      </c>
      <c r="F41" s="80">
        <f t="shared" si="1"/>
        <v>0</v>
      </c>
    </row>
    <row r="42" spans="1:6" x14ac:dyDescent="0.25">
      <c r="A42" s="15">
        <v>40</v>
      </c>
      <c r="B42" s="77" t="s">
        <v>490</v>
      </c>
      <c r="C42" s="21" t="s">
        <v>488</v>
      </c>
      <c r="D42" s="78">
        <v>50000</v>
      </c>
      <c r="E42" s="79"/>
      <c r="F42" s="80"/>
    </row>
    <row r="43" spans="1:6" x14ac:dyDescent="0.25">
      <c r="A43" s="15">
        <v>41</v>
      </c>
      <c r="B43" s="77" t="s">
        <v>361</v>
      </c>
      <c r="C43" s="15" t="s">
        <v>362</v>
      </c>
      <c r="D43" s="78">
        <v>0</v>
      </c>
      <c r="E43" s="79">
        <v>400000</v>
      </c>
      <c r="F43" s="80">
        <f>SUM(D43:E43)</f>
        <v>400000</v>
      </c>
    </row>
    <row r="44" spans="1:6" x14ac:dyDescent="0.25">
      <c r="A44" s="15">
        <v>42</v>
      </c>
      <c r="B44" s="77" t="s">
        <v>383</v>
      </c>
      <c r="C44" s="15" t="s">
        <v>384</v>
      </c>
      <c r="D44" s="78"/>
      <c r="E44" s="79">
        <v>100000</v>
      </c>
      <c r="F44" s="80">
        <f t="shared" ref="F44:F51" si="2">SUM(D44:E44)</f>
        <v>100000</v>
      </c>
    </row>
    <row r="45" spans="1:6" x14ac:dyDescent="0.25">
      <c r="A45" s="15">
        <v>43</v>
      </c>
      <c r="B45" s="77" t="s">
        <v>391</v>
      </c>
      <c r="C45" s="15" t="s">
        <v>392</v>
      </c>
      <c r="D45" s="78"/>
      <c r="E45" s="79">
        <v>0</v>
      </c>
      <c r="F45" s="80">
        <f t="shared" si="2"/>
        <v>0</v>
      </c>
    </row>
    <row r="46" spans="1:6" x14ac:dyDescent="0.25">
      <c r="A46" s="15">
        <v>44</v>
      </c>
      <c r="B46" s="77" t="s">
        <v>480</v>
      </c>
      <c r="C46" s="21" t="s">
        <v>474</v>
      </c>
      <c r="D46" s="78"/>
      <c r="E46" s="79">
        <v>50000</v>
      </c>
      <c r="F46" s="80">
        <f t="shared" si="2"/>
        <v>50000</v>
      </c>
    </row>
    <row r="47" spans="1:6" x14ac:dyDescent="0.25">
      <c r="A47" s="15">
        <v>45</v>
      </c>
      <c r="B47" s="77" t="s">
        <v>481</v>
      </c>
      <c r="C47" s="21" t="s">
        <v>473</v>
      </c>
      <c r="D47" s="78"/>
      <c r="E47" s="79">
        <v>50000</v>
      </c>
      <c r="F47" s="80">
        <f t="shared" si="2"/>
        <v>50000</v>
      </c>
    </row>
    <row r="48" spans="1:6" x14ac:dyDescent="0.25">
      <c r="A48" s="15">
        <v>46</v>
      </c>
      <c r="B48" s="77" t="s">
        <v>395</v>
      </c>
      <c r="C48" s="15" t="s">
        <v>396</v>
      </c>
      <c r="D48" s="78">
        <v>50000</v>
      </c>
      <c r="E48" s="79">
        <v>0</v>
      </c>
      <c r="F48" s="80">
        <f t="shared" si="2"/>
        <v>50000</v>
      </c>
    </row>
    <row r="49" spans="1:6" x14ac:dyDescent="0.25">
      <c r="A49" s="15">
        <v>47</v>
      </c>
      <c r="B49" s="77" t="s">
        <v>401</v>
      </c>
      <c r="C49" s="15" t="s">
        <v>402</v>
      </c>
      <c r="D49" s="78"/>
      <c r="E49" s="79">
        <v>50000</v>
      </c>
      <c r="F49" s="80">
        <f t="shared" si="2"/>
        <v>50000</v>
      </c>
    </row>
    <row r="50" spans="1:6" x14ac:dyDescent="0.25">
      <c r="A50" s="15">
        <v>48</v>
      </c>
      <c r="B50" s="77" t="s">
        <v>409</v>
      </c>
      <c r="C50" s="15" t="s">
        <v>410</v>
      </c>
      <c r="D50" s="78">
        <v>50000</v>
      </c>
      <c r="E50" s="79"/>
      <c r="F50" s="80">
        <f t="shared" si="2"/>
        <v>50000</v>
      </c>
    </row>
    <row r="51" spans="1:6" x14ac:dyDescent="0.25">
      <c r="A51" s="15">
        <v>49</v>
      </c>
      <c r="B51" s="77" t="s">
        <v>415</v>
      </c>
      <c r="C51" s="15" t="s">
        <v>416</v>
      </c>
      <c r="D51" s="78">
        <v>400000</v>
      </c>
      <c r="E51" s="79">
        <v>0</v>
      </c>
      <c r="F51" s="80">
        <f t="shared" si="2"/>
        <v>400000</v>
      </c>
    </row>
    <row r="53" spans="1:6" s="15" customFormat="1" x14ac:dyDescent="0.25">
      <c r="C53" s="15" t="s">
        <v>467</v>
      </c>
      <c r="D53" s="81">
        <f>SUM(D4:D52)</f>
        <v>3634000</v>
      </c>
      <c r="E53" s="81">
        <f>SUM(E4:E52)</f>
        <v>1130000</v>
      </c>
      <c r="F53" s="81">
        <f>SUM(F4:F52)</f>
        <v>4714000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0"/>
  <sheetViews>
    <sheetView showGridLines="0" showRowColHeaders="0" zoomScaleNormal="100" workbookViewId="0"/>
  </sheetViews>
  <sheetFormatPr defaultColWidth="9.26953125" defaultRowHeight="12.5" x14ac:dyDescent="0.25"/>
  <cols>
    <col min="1" max="1" width="5.7265625" style="15" customWidth="1"/>
    <col min="2" max="2" width="13.7265625" style="15" customWidth="1"/>
    <col min="3" max="3" width="2.26953125" style="15" customWidth="1"/>
    <col min="4" max="4" width="13.453125" style="15" customWidth="1"/>
    <col min="5" max="5" width="2.453125" style="15" customWidth="1"/>
    <col min="6" max="6" width="15.453125" style="15" customWidth="1"/>
    <col min="7" max="7" width="1.54296875" style="15" customWidth="1"/>
    <col min="8" max="8" width="12.7265625" style="15" customWidth="1"/>
    <col min="9" max="9" width="1.54296875" style="15" customWidth="1"/>
    <col min="10" max="10" width="0.7265625" style="15" customWidth="1"/>
    <col min="11" max="11" width="1.7265625" style="15" customWidth="1"/>
    <col min="12" max="12" width="8.7265625" style="15" customWidth="1"/>
    <col min="13" max="13" width="5.7265625" style="15" customWidth="1"/>
    <col min="14" max="14" width="17" style="15" customWidth="1"/>
    <col min="15" max="15" width="10" style="15" customWidth="1"/>
    <col min="16" max="16" width="7.7265625" style="15" customWidth="1"/>
    <col min="17" max="16384" width="9.26953125" style="15"/>
  </cols>
  <sheetData>
    <row r="1" spans="2:17" ht="20.149999999999999" customHeight="1" x14ac:dyDescent="0.25"/>
    <row r="2" spans="2:17" s="21" customFormat="1" ht="15.5" x14ac:dyDescent="0.35">
      <c r="B2" s="426" t="s">
        <v>8</v>
      </c>
      <c r="C2" s="426"/>
      <c r="D2" s="426"/>
      <c r="E2" s="426"/>
      <c r="F2" s="426"/>
      <c r="G2" s="426"/>
      <c r="H2" s="426"/>
      <c r="I2" s="426"/>
      <c r="J2" s="426"/>
      <c r="K2" s="426"/>
      <c r="L2" s="426"/>
      <c r="M2" s="426"/>
      <c r="N2" s="426"/>
      <c r="O2" s="426"/>
      <c r="P2" s="426"/>
    </row>
    <row r="3" spans="2:17" s="21" customFormat="1" ht="15.5" x14ac:dyDescent="0.35">
      <c r="B3" s="427" t="s">
        <v>9</v>
      </c>
      <c r="C3" s="427"/>
      <c r="D3" s="427"/>
      <c r="E3" s="427"/>
      <c r="F3" s="427"/>
      <c r="G3" s="427"/>
      <c r="H3" s="427"/>
      <c r="I3" s="427"/>
      <c r="J3" s="427"/>
      <c r="K3" s="427"/>
      <c r="L3" s="427"/>
      <c r="M3" s="427"/>
      <c r="N3" s="427"/>
      <c r="O3" s="427"/>
      <c r="P3" s="427"/>
    </row>
    <row r="4" spans="2:17" ht="22.5" customHeight="1" x14ac:dyDescent="0.35">
      <c r="B4" s="85" t="s">
        <v>10</v>
      </c>
    </row>
    <row r="5" spans="2:17" s="91" customFormat="1" ht="24" customHeight="1" x14ac:dyDescent="0.25">
      <c r="B5" s="86" t="s">
        <v>11</v>
      </c>
      <c r="C5" s="87"/>
      <c r="D5" s="88" t="s">
        <v>12</v>
      </c>
      <c r="E5" s="87"/>
      <c r="F5" s="89"/>
      <c r="G5" s="89"/>
      <c r="H5" s="129">
        <v>1</v>
      </c>
      <c r="I5" s="87"/>
      <c r="J5" s="90"/>
      <c r="K5" s="87"/>
      <c r="L5" s="87"/>
      <c r="M5" s="429" t="s">
        <v>13</v>
      </c>
      <c r="N5" s="429"/>
      <c r="O5" s="440" t="str">
        <f>IFERROR(LEFT(VLOOKUP($H$5,newList,2,FALSE),4),"")</f>
        <v xml:space="preserve"> </v>
      </c>
      <c r="P5" s="441"/>
    </row>
    <row r="6" spans="2:17" s="21" customFormat="1" ht="21" customHeight="1" x14ac:dyDescent="0.3">
      <c r="B6" s="92" t="s">
        <v>14</v>
      </c>
      <c r="F6" s="428"/>
      <c r="G6" s="428"/>
      <c r="H6" s="428"/>
      <c r="I6" s="430"/>
      <c r="J6" s="430"/>
      <c r="K6" s="430"/>
      <c r="L6" s="430"/>
      <c r="M6" s="430"/>
      <c r="N6" s="437"/>
      <c r="O6" s="438"/>
      <c r="P6" s="439"/>
    </row>
    <row r="7" spans="2:17" s="21" customFormat="1" ht="10.5" customHeight="1" x14ac:dyDescent="0.3">
      <c r="B7" s="92"/>
      <c r="E7" s="93"/>
      <c r="F7" s="94"/>
      <c r="L7" s="95"/>
      <c r="P7" s="96"/>
    </row>
    <row r="8" spans="2:17" s="21" customFormat="1" ht="16.5" customHeight="1" x14ac:dyDescent="0.3">
      <c r="B8" s="97" t="s">
        <v>15</v>
      </c>
      <c r="C8" s="98"/>
      <c r="D8" s="98"/>
      <c r="E8" s="98"/>
      <c r="F8" s="448"/>
      <c r="G8" s="448"/>
      <c r="H8" s="448"/>
      <c r="I8" s="98"/>
      <c r="J8" s="98"/>
      <c r="K8" s="98"/>
      <c r="L8" s="99"/>
      <c r="M8" s="98"/>
      <c r="N8" s="98"/>
      <c r="O8" s="98"/>
      <c r="P8" s="100"/>
    </row>
    <row r="9" spans="2:17" s="21" customFormat="1" ht="4.5" customHeight="1" x14ac:dyDescent="0.3">
      <c r="B9" s="101"/>
      <c r="C9" s="98"/>
      <c r="D9" s="98"/>
      <c r="E9" s="98"/>
      <c r="F9" s="102"/>
      <c r="G9" s="103"/>
      <c r="H9" s="98"/>
      <c r="I9" s="98"/>
      <c r="J9" s="98"/>
      <c r="K9" s="98"/>
      <c r="L9" s="99"/>
      <c r="M9" s="98"/>
      <c r="N9" s="98"/>
      <c r="O9" s="98"/>
      <c r="P9" s="104"/>
    </row>
    <row r="10" spans="2:17" ht="13.5" customHeight="1" thickBot="1" x14ac:dyDescent="0.45">
      <c r="B10" s="105"/>
      <c r="G10" s="106"/>
      <c r="L10" s="105"/>
    </row>
    <row r="11" spans="2:17" s="21" customFormat="1" ht="17.25" customHeight="1" thickTop="1" thickBot="1" x14ac:dyDescent="0.4">
      <c r="B11" s="444" t="s">
        <v>16</v>
      </c>
      <c r="C11" s="445"/>
      <c r="D11" s="445"/>
      <c r="E11" s="445"/>
      <c r="F11" s="445"/>
      <c r="G11" s="445"/>
      <c r="H11" s="445"/>
      <c r="I11" s="445"/>
      <c r="J11" s="445"/>
      <c r="K11" s="445"/>
      <c r="L11" s="445"/>
      <c r="M11" s="445"/>
      <c r="N11" s="445"/>
      <c r="O11" s="446"/>
      <c r="P11" s="447"/>
    </row>
    <row r="12" spans="2:17" s="21" customFormat="1" ht="13.5" thickTop="1" x14ac:dyDescent="0.3">
      <c r="B12" s="451" t="s">
        <v>17</v>
      </c>
      <c r="C12" s="452"/>
      <c r="D12" s="453"/>
      <c r="E12" s="449" t="s">
        <v>18</v>
      </c>
      <c r="F12" s="450"/>
      <c r="G12" s="450"/>
      <c r="H12" s="450"/>
      <c r="I12" s="455"/>
      <c r="J12" s="449" t="s">
        <v>19</v>
      </c>
      <c r="K12" s="450"/>
      <c r="L12" s="450"/>
      <c r="M12" s="450"/>
      <c r="N12" s="450"/>
      <c r="O12" s="456" t="s">
        <v>20</v>
      </c>
      <c r="P12" s="457"/>
    </row>
    <row r="13" spans="2:17" s="21" customFormat="1" ht="22.5" customHeight="1" x14ac:dyDescent="0.25">
      <c r="B13" s="434"/>
      <c r="C13" s="435"/>
      <c r="D13" s="436"/>
      <c r="E13" s="431"/>
      <c r="F13" s="432"/>
      <c r="G13" s="432"/>
      <c r="H13" s="432"/>
      <c r="I13" s="433"/>
      <c r="J13" s="442" t="s">
        <v>21</v>
      </c>
      <c r="K13" s="443"/>
      <c r="L13" s="454"/>
      <c r="M13" s="442" t="s">
        <v>22</v>
      </c>
      <c r="N13" s="443"/>
      <c r="O13" s="458"/>
      <c r="P13" s="459"/>
    </row>
    <row r="14" spans="2:17" s="21" customFormat="1" ht="36" customHeight="1" thickBot="1" x14ac:dyDescent="0.3">
      <c r="B14" s="412" t="s">
        <v>23</v>
      </c>
      <c r="C14" s="413"/>
      <c r="D14" s="414"/>
      <c r="E14" s="415" t="s">
        <v>24</v>
      </c>
      <c r="F14" s="416"/>
      <c r="G14" s="416"/>
      <c r="H14" s="416"/>
      <c r="I14" s="417"/>
      <c r="J14" s="401" t="s">
        <v>25</v>
      </c>
      <c r="K14" s="402"/>
      <c r="L14" s="403"/>
      <c r="M14" s="418">
        <v>45473</v>
      </c>
      <c r="N14" s="419"/>
      <c r="O14" s="420">
        <f>IFERROR(VLOOKUP($H$5,newList,4,FALSE),"")</f>
        <v>0</v>
      </c>
      <c r="P14" s="421"/>
      <c r="Q14" s="107"/>
    </row>
    <row r="15" spans="2:17" s="21" customFormat="1" ht="36" customHeight="1" thickTop="1" thickBot="1" x14ac:dyDescent="0.3">
      <c r="B15" s="422" t="s">
        <v>26</v>
      </c>
      <c r="C15" s="423"/>
      <c r="D15" s="424"/>
      <c r="E15" s="415" t="s">
        <v>24</v>
      </c>
      <c r="F15" s="416"/>
      <c r="G15" s="416"/>
      <c r="H15" s="416"/>
      <c r="I15" s="417"/>
      <c r="J15" s="404"/>
      <c r="K15" s="405"/>
      <c r="L15" s="406"/>
      <c r="M15" s="418">
        <v>45473</v>
      </c>
      <c r="N15" s="419"/>
      <c r="O15" s="420">
        <f>IFERROR(VLOOKUP($H$5,newList,5,FALSE),"")</f>
        <v>0</v>
      </c>
      <c r="P15" s="425"/>
    </row>
    <row r="16" spans="2:17" s="21" customFormat="1" ht="40.5" customHeight="1" thickTop="1" thickBot="1" x14ac:dyDescent="0.35">
      <c r="B16" s="108"/>
      <c r="C16" s="109"/>
      <c r="D16" s="407" t="s">
        <v>27</v>
      </c>
      <c r="E16" s="408"/>
      <c r="F16" s="408"/>
      <c r="G16" s="408"/>
      <c r="H16" s="408"/>
      <c r="I16" s="408"/>
      <c r="J16" s="408"/>
      <c r="K16" s="408"/>
      <c r="L16" s="408"/>
      <c r="M16" s="408"/>
      <c r="N16" s="408"/>
      <c r="O16" s="409">
        <f>SUM(O14:P15)</f>
        <v>0</v>
      </c>
      <c r="P16" s="410"/>
    </row>
    <row r="17" spans="1:39" ht="52.5" customHeight="1" thickTop="1" thickBot="1" x14ac:dyDescent="0.3">
      <c r="A17" s="110"/>
      <c r="B17" s="397" t="s">
        <v>485</v>
      </c>
      <c r="C17" s="398"/>
      <c r="D17" s="398"/>
      <c r="E17" s="398"/>
      <c r="F17" s="398"/>
      <c r="G17" s="398"/>
      <c r="H17" s="398"/>
      <c r="I17" s="398"/>
      <c r="J17" s="398"/>
      <c r="K17" s="398"/>
      <c r="L17" s="398"/>
      <c r="M17" s="398"/>
      <c r="N17" s="398"/>
      <c r="O17" s="399"/>
      <c r="P17" s="400"/>
      <c r="Q17" s="111"/>
      <c r="R17" s="111"/>
      <c r="S17" s="111"/>
      <c r="T17" s="111"/>
      <c r="U17" s="111"/>
      <c r="V17" s="111"/>
      <c r="W17" s="111"/>
      <c r="X17" s="111"/>
      <c r="Y17" s="111"/>
      <c r="Z17" s="110"/>
      <c r="AA17" s="110"/>
      <c r="AB17" s="110"/>
      <c r="AC17" s="110"/>
      <c r="AD17" s="110"/>
      <c r="AE17" s="110"/>
      <c r="AF17" s="110"/>
      <c r="AG17" s="110"/>
      <c r="AH17" s="110"/>
      <c r="AI17" s="110"/>
      <c r="AJ17" s="110"/>
      <c r="AK17" s="110"/>
      <c r="AL17" s="110"/>
      <c r="AM17" s="110"/>
    </row>
    <row r="18" spans="1:39" ht="22.5" customHeight="1" thickTop="1" thickBot="1" x14ac:dyDescent="0.3">
      <c r="A18" s="110"/>
      <c r="B18" s="112"/>
      <c r="C18" s="112"/>
      <c r="D18" s="112"/>
      <c r="E18" s="112"/>
      <c r="F18" s="112"/>
      <c r="G18" s="112"/>
      <c r="H18" s="112"/>
      <c r="I18" s="112"/>
      <c r="J18" s="112"/>
      <c r="K18" s="112"/>
      <c r="L18" s="112"/>
      <c r="M18" s="112"/>
      <c r="N18" s="112"/>
      <c r="O18" s="112"/>
      <c r="P18" s="112"/>
      <c r="Q18" s="111"/>
      <c r="R18" s="111"/>
      <c r="S18" s="111"/>
      <c r="T18" s="111"/>
      <c r="U18" s="111"/>
      <c r="V18" s="111"/>
      <c r="W18" s="111"/>
      <c r="X18" s="111"/>
      <c r="Y18" s="111"/>
      <c r="Z18" s="110"/>
      <c r="AA18" s="110"/>
      <c r="AB18" s="110"/>
      <c r="AC18" s="110"/>
      <c r="AD18" s="110"/>
      <c r="AE18" s="110"/>
      <c r="AF18" s="110"/>
      <c r="AG18" s="110"/>
      <c r="AH18" s="110"/>
      <c r="AI18" s="110"/>
      <c r="AJ18" s="110"/>
      <c r="AK18" s="110"/>
      <c r="AL18" s="110"/>
      <c r="AM18" s="110"/>
    </row>
    <row r="19" spans="1:39" ht="29.25" customHeight="1" thickTop="1" x14ac:dyDescent="0.3">
      <c r="A19" s="110"/>
      <c r="B19" s="113" t="s">
        <v>29</v>
      </c>
      <c r="C19" s="114"/>
      <c r="D19" s="114"/>
      <c r="E19" s="114"/>
      <c r="F19" s="411"/>
      <c r="G19" s="411"/>
      <c r="H19" s="411"/>
      <c r="I19" s="411"/>
      <c r="J19" s="411"/>
      <c r="K19" s="411"/>
      <c r="L19" s="411"/>
      <c r="M19" s="115" t="s">
        <v>30</v>
      </c>
      <c r="N19" s="393"/>
      <c r="O19" s="393"/>
      <c r="P19" s="394"/>
      <c r="Q19" s="111"/>
      <c r="R19" s="111"/>
      <c r="S19" s="111"/>
      <c r="T19" s="111"/>
      <c r="U19" s="111"/>
      <c r="V19" s="111"/>
      <c r="W19" s="111"/>
      <c r="X19" s="111"/>
      <c r="Y19" s="111"/>
      <c r="Z19" s="110"/>
      <c r="AA19" s="110"/>
      <c r="AB19" s="110"/>
      <c r="AC19" s="110"/>
      <c r="AD19" s="110"/>
      <c r="AE19" s="110"/>
      <c r="AF19" s="110"/>
      <c r="AG19" s="110"/>
      <c r="AH19" s="110"/>
      <c r="AI19" s="110"/>
      <c r="AJ19" s="110"/>
      <c r="AK19" s="110"/>
      <c r="AL19" s="110"/>
      <c r="AM19" s="110"/>
    </row>
    <row r="20" spans="1:39" ht="13" x14ac:dyDescent="0.3">
      <c r="A20" s="110"/>
      <c r="B20" s="116"/>
      <c r="C20" s="117"/>
      <c r="D20" s="117"/>
      <c r="E20" s="117"/>
      <c r="F20" s="118"/>
      <c r="G20" s="118"/>
      <c r="H20" s="118"/>
      <c r="I20" s="118"/>
      <c r="J20" s="119"/>
      <c r="K20" s="119"/>
      <c r="L20" s="119"/>
      <c r="M20" s="120"/>
      <c r="N20" s="117"/>
      <c r="O20" s="117" t="s">
        <v>31</v>
      </c>
      <c r="P20" s="121" t="s">
        <v>31</v>
      </c>
      <c r="Q20" s="111"/>
      <c r="R20" s="111"/>
      <c r="S20" s="111"/>
      <c r="T20" s="111"/>
      <c r="U20" s="111"/>
      <c r="V20" s="111"/>
      <c r="W20" s="111"/>
      <c r="X20" s="111"/>
      <c r="Y20" s="111"/>
      <c r="Z20" s="110"/>
      <c r="AA20" s="110"/>
      <c r="AB20" s="110"/>
      <c r="AC20" s="110"/>
      <c r="AD20" s="110"/>
      <c r="AE20" s="110"/>
      <c r="AF20" s="110"/>
      <c r="AG20" s="110"/>
      <c r="AH20" s="110"/>
      <c r="AI20" s="110"/>
      <c r="AJ20" s="110"/>
      <c r="AK20" s="110"/>
      <c r="AL20" s="110"/>
      <c r="AM20" s="110"/>
    </row>
    <row r="21" spans="1:39" ht="22.5" customHeight="1" x14ac:dyDescent="0.3">
      <c r="A21" s="110"/>
      <c r="B21" s="122" t="s">
        <v>32</v>
      </c>
      <c r="C21" s="123"/>
      <c r="D21" s="123"/>
      <c r="E21" s="123"/>
      <c r="F21" s="387"/>
      <c r="G21" s="387"/>
      <c r="H21" s="387"/>
      <c r="I21" s="387"/>
      <c r="J21" s="387"/>
      <c r="K21" s="387"/>
      <c r="L21" s="387"/>
      <c r="M21" s="124" t="s">
        <v>33</v>
      </c>
      <c r="N21" s="395"/>
      <c r="O21" s="395"/>
      <c r="P21" s="396"/>
      <c r="Q21" s="111"/>
      <c r="R21" s="111"/>
      <c r="S21" s="111"/>
      <c r="T21" s="111"/>
      <c r="U21" s="111"/>
      <c r="V21" s="111"/>
      <c r="W21" s="111"/>
      <c r="X21" s="111"/>
      <c r="Y21" s="111"/>
      <c r="Z21" s="110"/>
      <c r="AA21" s="110"/>
      <c r="AB21" s="110"/>
      <c r="AC21" s="110"/>
      <c r="AD21" s="110"/>
      <c r="AE21" s="110"/>
      <c r="AF21" s="110"/>
      <c r="AG21" s="110"/>
      <c r="AH21" s="110"/>
      <c r="AI21" s="110"/>
      <c r="AJ21" s="110"/>
      <c r="AK21" s="110"/>
      <c r="AL21" s="110"/>
      <c r="AM21" s="110"/>
    </row>
    <row r="22" spans="1:39" ht="5.15" customHeight="1" thickBot="1" x14ac:dyDescent="0.35">
      <c r="A22" s="110"/>
      <c r="B22" s="125"/>
      <c r="C22" s="126"/>
      <c r="D22" s="126"/>
      <c r="E22" s="126"/>
      <c r="F22" s="127" t="s">
        <v>31</v>
      </c>
      <c r="G22" s="127"/>
      <c r="H22" s="127"/>
      <c r="I22" s="127"/>
      <c r="J22" s="127"/>
      <c r="K22" s="127"/>
      <c r="L22" s="127"/>
      <c r="M22" s="128"/>
      <c r="N22" s="127"/>
      <c r="O22" s="391" t="s">
        <v>31</v>
      </c>
      <c r="P22" s="392"/>
      <c r="Q22" s="111"/>
      <c r="R22" s="111"/>
      <c r="S22" s="111"/>
      <c r="T22" s="111"/>
      <c r="U22" s="111"/>
      <c r="V22" s="111"/>
      <c r="W22" s="111"/>
      <c r="X22" s="111"/>
      <c r="Y22" s="111"/>
      <c r="Z22" s="110"/>
      <c r="AA22" s="110"/>
      <c r="AB22" s="110"/>
      <c r="AC22" s="110"/>
      <c r="AD22" s="110"/>
      <c r="AE22" s="110"/>
      <c r="AF22" s="110"/>
      <c r="AG22" s="110"/>
      <c r="AH22" s="110"/>
      <c r="AI22" s="110"/>
      <c r="AJ22" s="110"/>
      <c r="AK22" s="110"/>
      <c r="AL22" s="110"/>
      <c r="AM22" s="110"/>
    </row>
    <row r="23" spans="1:39" ht="1.5" customHeight="1" thickTop="1" x14ac:dyDescent="0.3">
      <c r="A23" s="110"/>
      <c r="B23" s="383"/>
      <c r="C23" s="384"/>
      <c r="D23" s="384"/>
      <c r="E23" s="384"/>
      <c r="F23" s="384"/>
      <c r="G23" s="384"/>
      <c r="H23" s="384"/>
      <c r="I23" s="384"/>
      <c r="J23" s="384"/>
      <c r="K23" s="384"/>
      <c r="L23" s="384"/>
      <c r="M23" s="384"/>
      <c r="N23" s="384"/>
      <c r="O23" s="384"/>
      <c r="P23" s="385"/>
      <c r="Q23" s="111"/>
      <c r="R23" s="111"/>
      <c r="S23" s="111"/>
      <c r="T23" s="111"/>
      <c r="U23" s="111"/>
      <c r="V23" s="111"/>
      <c r="W23" s="111"/>
      <c r="X23" s="111"/>
      <c r="Y23" s="111"/>
      <c r="Z23" s="110"/>
      <c r="AA23" s="110"/>
      <c r="AB23" s="110"/>
      <c r="AC23" s="110"/>
      <c r="AD23" s="110"/>
      <c r="AE23" s="110"/>
      <c r="AF23" s="110"/>
      <c r="AG23" s="110"/>
      <c r="AH23" s="110"/>
      <c r="AI23" s="110"/>
      <c r="AJ23" s="110"/>
      <c r="AK23" s="110"/>
      <c r="AL23" s="110"/>
      <c r="AM23" s="110"/>
    </row>
    <row r="24" spans="1:39" ht="8.25" customHeight="1" x14ac:dyDescent="0.3">
      <c r="A24" s="110"/>
      <c r="B24" s="373"/>
      <c r="C24" s="373"/>
      <c r="D24" s="373"/>
      <c r="E24" s="373"/>
      <c r="F24" s="373"/>
      <c r="G24" s="373"/>
      <c r="H24" s="373"/>
      <c r="I24" s="373"/>
      <c r="J24" s="373"/>
      <c r="K24" s="373"/>
      <c r="L24" s="373"/>
      <c r="M24" s="373"/>
      <c r="N24" s="373"/>
      <c r="O24" s="373"/>
      <c r="P24" s="373"/>
      <c r="Q24" s="111"/>
      <c r="R24" s="111"/>
      <c r="S24" s="111"/>
      <c r="T24" s="111"/>
      <c r="U24" s="111"/>
      <c r="V24" s="111"/>
      <c r="W24" s="111"/>
      <c r="X24" s="111"/>
      <c r="Y24" s="111"/>
      <c r="Z24" s="110"/>
      <c r="AA24" s="110"/>
      <c r="AB24" s="110"/>
      <c r="AC24" s="110"/>
      <c r="AD24" s="110"/>
      <c r="AE24" s="110"/>
      <c r="AF24" s="110"/>
      <c r="AG24" s="110"/>
      <c r="AH24" s="110"/>
      <c r="AI24" s="110"/>
      <c r="AJ24" s="110"/>
      <c r="AK24" s="110"/>
      <c r="AL24" s="110"/>
      <c r="AM24" s="110"/>
    </row>
    <row r="25" spans="1:39" ht="5.25" customHeight="1" x14ac:dyDescent="0.25">
      <c r="A25" s="110"/>
      <c r="B25" s="110"/>
      <c r="C25" s="110"/>
      <c r="D25" s="110"/>
      <c r="E25" s="110"/>
      <c r="F25" s="110"/>
      <c r="G25" s="110"/>
      <c r="H25" s="110"/>
      <c r="I25" s="110"/>
      <c r="J25" s="110"/>
      <c r="K25" s="110"/>
      <c r="L25" s="110"/>
      <c r="M25" s="110"/>
      <c r="N25" s="110"/>
      <c r="O25" s="110"/>
      <c r="P25" s="110"/>
      <c r="Q25" s="111"/>
      <c r="R25" s="111"/>
      <c r="S25" s="111"/>
      <c r="T25" s="111"/>
      <c r="U25" s="111"/>
      <c r="V25" s="111"/>
      <c r="W25" s="111"/>
      <c r="X25" s="111"/>
      <c r="Y25" s="111"/>
      <c r="Z25" s="110"/>
      <c r="AA25" s="110"/>
      <c r="AB25" s="110"/>
      <c r="AC25" s="110"/>
      <c r="AD25" s="110"/>
      <c r="AE25" s="110"/>
      <c r="AF25" s="110"/>
      <c r="AG25" s="110"/>
      <c r="AH25" s="110"/>
      <c r="AI25" s="110"/>
      <c r="AJ25" s="110"/>
      <c r="AK25" s="110"/>
      <c r="AL25" s="110"/>
      <c r="AM25" s="110"/>
    </row>
    <row r="26" spans="1:39" ht="15" customHeight="1" x14ac:dyDescent="0.4">
      <c r="A26" s="110"/>
      <c r="B26" s="390"/>
      <c r="C26" s="390"/>
      <c r="D26" s="390"/>
      <c r="E26" s="390"/>
      <c r="F26" s="390"/>
      <c r="G26" s="390"/>
      <c r="H26" s="390"/>
      <c r="I26" s="390"/>
      <c r="J26" s="390"/>
      <c r="K26" s="390"/>
      <c r="L26" s="390"/>
      <c r="M26" s="390"/>
      <c r="N26" s="390"/>
      <c r="O26" s="390"/>
      <c r="P26" s="390"/>
      <c r="Q26" s="111"/>
      <c r="R26" s="111"/>
      <c r="S26" s="111"/>
      <c r="T26" s="111"/>
      <c r="U26" s="111"/>
      <c r="V26" s="111"/>
      <c r="W26" s="111"/>
      <c r="X26" s="111"/>
      <c r="Y26" s="111"/>
      <c r="Z26" s="110"/>
      <c r="AA26" s="110"/>
      <c r="AB26" s="110"/>
      <c r="AC26" s="110"/>
      <c r="AD26" s="110"/>
      <c r="AE26" s="110"/>
      <c r="AF26" s="110"/>
      <c r="AG26" s="110"/>
      <c r="AH26" s="110"/>
      <c r="AI26" s="110"/>
      <c r="AJ26" s="110"/>
      <c r="AK26" s="110"/>
      <c r="AL26" s="110"/>
      <c r="AM26" s="110"/>
    </row>
    <row r="27" spans="1:39" ht="25.5" customHeight="1" x14ac:dyDescent="0.3">
      <c r="A27" s="110"/>
      <c r="B27" s="388"/>
      <c r="C27" s="389"/>
      <c r="D27" s="389"/>
      <c r="E27" s="389"/>
      <c r="F27" s="389"/>
      <c r="G27" s="389"/>
      <c r="H27" s="389"/>
      <c r="I27" s="389"/>
      <c r="J27" s="389"/>
      <c r="K27" s="389"/>
      <c r="L27" s="389"/>
      <c r="M27" s="389"/>
      <c r="N27" s="389"/>
      <c r="O27" s="389"/>
      <c r="P27" s="389"/>
      <c r="Q27" s="111"/>
      <c r="R27" s="111"/>
      <c r="S27" s="111"/>
      <c r="T27" s="111"/>
      <c r="U27" s="111"/>
      <c r="V27" s="111"/>
      <c r="W27" s="111"/>
      <c r="X27" s="111"/>
      <c r="Y27" s="111"/>
      <c r="Z27" s="110"/>
      <c r="AA27" s="110"/>
      <c r="AB27" s="110"/>
      <c r="AC27" s="110"/>
      <c r="AD27" s="110"/>
      <c r="AE27" s="110"/>
      <c r="AF27" s="110"/>
      <c r="AG27" s="110"/>
      <c r="AH27" s="110"/>
      <c r="AI27" s="110"/>
      <c r="AJ27" s="110"/>
      <c r="AK27" s="110"/>
      <c r="AL27" s="110"/>
      <c r="AM27" s="110"/>
    </row>
    <row r="28" spans="1:39" ht="22.5" customHeight="1" x14ac:dyDescent="0.3">
      <c r="A28" s="110"/>
      <c r="B28" s="386"/>
      <c r="C28" s="386"/>
      <c r="D28" s="386"/>
      <c r="E28" s="386"/>
      <c r="F28" s="386"/>
      <c r="G28" s="386"/>
      <c r="H28" s="386"/>
      <c r="I28" s="386"/>
      <c r="J28" s="386"/>
      <c r="K28" s="386"/>
      <c r="L28" s="386"/>
      <c r="M28" s="386"/>
      <c r="N28" s="386"/>
      <c r="O28" s="386"/>
      <c r="P28" s="386"/>
      <c r="Q28" s="111"/>
      <c r="R28" s="111"/>
      <c r="S28" s="111"/>
      <c r="T28" s="111"/>
      <c r="U28" s="111"/>
      <c r="V28" s="111"/>
      <c r="W28" s="111"/>
      <c r="X28" s="111"/>
      <c r="Y28" s="111"/>
      <c r="Z28" s="110"/>
      <c r="AA28" s="110"/>
      <c r="AB28" s="110"/>
      <c r="AC28" s="110"/>
      <c r="AD28" s="110"/>
      <c r="AE28" s="110"/>
      <c r="AF28" s="110"/>
      <c r="AG28" s="110"/>
      <c r="AH28" s="110"/>
      <c r="AI28" s="110"/>
      <c r="AJ28" s="110"/>
      <c r="AK28" s="110"/>
      <c r="AL28" s="110"/>
      <c r="AM28" s="110"/>
    </row>
    <row r="29" spans="1:39" ht="23.25" customHeight="1" x14ac:dyDescent="0.25">
      <c r="A29" s="110"/>
      <c r="B29" s="110"/>
      <c r="C29" s="110"/>
      <c r="D29" s="110"/>
      <c r="E29" s="110"/>
      <c r="F29" s="110"/>
      <c r="G29" s="110"/>
      <c r="H29" s="110"/>
      <c r="I29" s="110"/>
      <c r="J29" s="110"/>
      <c r="K29" s="110"/>
      <c r="L29" s="110"/>
      <c r="M29" s="110"/>
      <c r="N29" s="110"/>
      <c r="O29" s="110"/>
      <c r="P29" s="110"/>
      <c r="Q29" s="111"/>
      <c r="R29" s="111"/>
      <c r="S29" s="111"/>
      <c r="T29" s="111"/>
      <c r="U29" s="111"/>
      <c r="V29" s="111"/>
      <c r="W29" s="111"/>
      <c r="X29" s="111"/>
      <c r="Y29" s="111"/>
      <c r="Z29" s="110"/>
      <c r="AA29" s="110"/>
      <c r="AB29" s="110"/>
      <c r="AC29" s="110"/>
      <c r="AD29" s="110"/>
      <c r="AE29" s="110"/>
      <c r="AF29" s="110"/>
      <c r="AG29" s="110"/>
      <c r="AH29" s="110"/>
      <c r="AI29" s="110"/>
      <c r="AJ29" s="110"/>
      <c r="AK29" s="110"/>
      <c r="AL29" s="110"/>
      <c r="AM29" s="110"/>
    </row>
    <row r="30" spans="1:39" ht="13.5" customHeight="1" x14ac:dyDescent="0.25">
      <c r="A30" s="110"/>
      <c r="B30" s="110"/>
      <c r="C30" s="110"/>
      <c r="D30" s="110"/>
      <c r="E30" s="110"/>
      <c r="F30" s="110"/>
      <c r="G30" s="110"/>
      <c r="H30" s="110"/>
      <c r="I30" s="110"/>
      <c r="J30" s="110"/>
      <c r="K30" s="110"/>
      <c r="L30" s="110"/>
      <c r="M30" s="110"/>
      <c r="N30" s="110"/>
      <c r="O30" s="110"/>
      <c r="P30" s="110"/>
      <c r="Q30" s="111"/>
      <c r="R30" s="111"/>
      <c r="S30" s="111"/>
      <c r="T30" s="111"/>
      <c r="U30" s="111"/>
      <c r="V30" s="111"/>
      <c r="W30" s="111"/>
      <c r="X30" s="111"/>
      <c r="Y30" s="111"/>
      <c r="Z30" s="110"/>
      <c r="AA30" s="110"/>
      <c r="AB30" s="110"/>
      <c r="AC30" s="110"/>
      <c r="AD30" s="110"/>
      <c r="AE30" s="110"/>
      <c r="AF30" s="110"/>
      <c r="AG30" s="110"/>
      <c r="AH30" s="110"/>
      <c r="AI30" s="110"/>
      <c r="AJ30" s="110"/>
      <c r="AK30" s="110"/>
      <c r="AL30" s="110"/>
      <c r="AM30" s="110"/>
    </row>
  </sheetData>
  <dataConsolidate/>
  <mergeCells count="38">
    <mergeCell ref="E13:I13"/>
    <mergeCell ref="B13:D13"/>
    <mergeCell ref="N6:P6"/>
    <mergeCell ref="O5:P5"/>
    <mergeCell ref="M13:N13"/>
    <mergeCell ref="B11:P11"/>
    <mergeCell ref="F8:H8"/>
    <mergeCell ref="J12:N12"/>
    <mergeCell ref="B12:D12"/>
    <mergeCell ref="J13:L13"/>
    <mergeCell ref="E12:I12"/>
    <mergeCell ref="O12:P13"/>
    <mergeCell ref="B2:P2"/>
    <mergeCell ref="B3:P3"/>
    <mergeCell ref="F6:H6"/>
    <mergeCell ref="M5:N5"/>
    <mergeCell ref="I6:M6"/>
    <mergeCell ref="N19:P19"/>
    <mergeCell ref="N21:P21"/>
    <mergeCell ref="B17:P17"/>
    <mergeCell ref="J14:L15"/>
    <mergeCell ref="D16:N16"/>
    <mergeCell ref="O16:P16"/>
    <mergeCell ref="F19:L19"/>
    <mergeCell ref="B14:D14"/>
    <mergeCell ref="E14:I14"/>
    <mergeCell ref="M14:N14"/>
    <mergeCell ref="O14:P14"/>
    <mergeCell ref="B15:D15"/>
    <mergeCell ref="E15:I15"/>
    <mergeCell ref="M15:N15"/>
    <mergeCell ref="O15:P15"/>
    <mergeCell ref="B23:P23"/>
    <mergeCell ref="B28:P28"/>
    <mergeCell ref="F21:L21"/>
    <mergeCell ref="B27:P27"/>
    <mergeCell ref="B26:P26"/>
    <mergeCell ref="O22:P22"/>
  </mergeCells>
  <phoneticPr fontId="0" type="noConversion"/>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nchor moveWithCells="1">
                  <from>
                    <xdr:col>4</xdr:col>
                    <xdr:colOff>133350</xdr:colOff>
                    <xdr:row>4</xdr:row>
                    <xdr:rowOff>38100</xdr:rowOff>
                  </from>
                  <to>
                    <xdr:col>11</xdr:col>
                    <xdr:colOff>400050</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0A171-F1F5-4557-85B5-42C34ECEE339}">
  <dimension ref="A1:AM30"/>
  <sheetViews>
    <sheetView showGridLines="0" showRowColHeaders="0" zoomScaleNormal="100" workbookViewId="0">
      <selection activeCell="R9" sqref="R9"/>
    </sheetView>
  </sheetViews>
  <sheetFormatPr defaultColWidth="9.26953125" defaultRowHeight="12.5" x14ac:dyDescent="0.25"/>
  <cols>
    <col min="1" max="1" width="5.7265625" style="15" customWidth="1"/>
    <col min="2" max="2" width="13.7265625" style="15" customWidth="1"/>
    <col min="3" max="3" width="2.26953125" style="15" customWidth="1"/>
    <col min="4" max="4" width="13.453125" style="15" customWidth="1"/>
    <col min="5" max="5" width="2.453125" style="15" customWidth="1"/>
    <col min="6" max="6" width="15.453125" style="15" customWidth="1"/>
    <col min="7" max="7" width="1.54296875" style="15" customWidth="1"/>
    <col min="8" max="8" width="12.7265625" style="15" customWidth="1"/>
    <col min="9" max="9" width="1.54296875" style="15" customWidth="1"/>
    <col min="10" max="10" width="0.7265625" style="15" customWidth="1"/>
    <col min="11" max="11" width="1.7265625" style="15" customWidth="1"/>
    <col min="12" max="12" width="8.7265625" style="15" customWidth="1"/>
    <col min="13" max="13" width="5.7265625" style="15" customWidth="1"/>
    <col min="14" max="14" width="17" style="15" customWidth="1"/>
    <col min="15" max="15" width="10" style="15" customWidth="1"/>
    <col min="16" max="16" width="7.7265625" style="15" customWidth="1"/>
    <col min="17" max="16384" width="9.26953125" style="15"/>
  </cols>
  <sheetData>
    <row r="1" spans="2:17" ht="20.149999999999999" customHeight="1" x14ac:dyDescent="0.25"/>
    <row r="2" spans="2:17" s="21" customFormat="1" ht="15.5" x14ac:dyDescent="0.35">
      <c r="B2" s="426" t="s">
        <v>8</v>
      </c>
      <c r="C2" s="426"/>
      <c r="D2" s="426"/>
      <c r="E2" s="426"/>
      <c r="F2" s="426"/>
      <c r="G2" s="426"/>
      <c r="H2" s="426"/>
      <c r="I2" s="426"/>
      <c r="J2" s="426"/>
      <c r="K2" s="426"/>
      <c r="L2" s="426"/>
      <c r="M2" s="426"/>
      <c r="N2" s="426"/>
      <c r="O2" s="426"/>
      <c r="P2" s="426"/>
    </row>
    <row r="3" spans="2:17" s="21" customFormat="1" ht="15.5" x14ac:dyDescent="0.35">
      <c r="B3" s="427" t="s">
        <v>9</v>
      </c>
      <c r="C3" s="427"/>
      <c r="D3" s="427"/>
      <c r="E3" s="427"/>
      <c r="F3" s="427"/>
      <c r="G3" s="427"/>
      <c r="H3" s="427"/>
      <c r="I3" s="427"/>
      <c r="J3" s="427"/>
      <c r="K3" s="427"/>
      <c r="L3" s="427"/>
      <c r="M3" s="427"/>
      <c r="N3" s="427"/>
      <c r="O3" s="427"/>
      <c r="P3" s="427"/>
    </row>
    <row r="4" spans="2:17" ht="22.5" customHeight="1" x14ac:dyDescent="0.35">
      <c r="B4" s="85" t="s">
        <v>10</v>
      </c>
    </row>
    <row r="5" spans="2:17" s="91" customFormat="1" ht="24" customHeight="1" x14ac:dyDescent="0.25">
      <c r="B5" s="86" t="s">
        <v>11</v>
      </c>
      <c r="C5" s="87"/>
      <c r="D5" s="88" t="s">
        <v>12</v>
      </c>
      <c r="E5" s="87"/>
      <c r="F5" s="89"/>
      <c r="G5" s="89"/>
      <c r="H5" s="129">
        <v>1</v>
      </c>
      <c r="I5" s="87"/>
      <c r="J5" s="90"/>
      <c r="K5" s="87"/>
      <c r="L5" s="87"/>
      <c r="M5" s="429" t="s">
        <v>13</v>
      </c>
      <c r="N5" s="429"/>
      <c r="O5" s="440" t="str">
        <f>IFERROR(LEFT(VLOOKUP($H$5,newList,2,FALSE),4),"")</f>
        <v xml:space="preserve"> </v>
      </c>
      <c r="P5" s="441"/>
    </row>
    <row r="6" spans="2:17" s="21" customFormat="1" ht="21" customHeight="1" x14ac:dyDescent="0.3">
      <c r="B6" s="92" t="s">
        <v>14</v>
      </c>
      <c r="F6" s="428"/>
      <c r="G6" s="428"/>
      <c r="H6" s="428"/>
      <c r="I6" s="430"/>
      <c r="J6" s="430"/>
      <c r="K6" s="430"/>
      <c r="L6" s="430"/>
      <c r="M6" s="430"/>
      <c r="N6" s="437"/>
      <c r="O6" s="438"/>
      <c r="P6" s="439"/>
    </row>
    <row r="7" spans="2:17" s="21" customFormat="1" ht="10.5" customHeight="1" x14ac:dyDescent="0.3">
      <c r="B7" s="92"/>
      <c r="E7" s="93"/>
      <c r="F7" s="94"/>
      <c r="L7" s="95"/>
      <c r="P7" s="96"/>
    </row>
    <row r="8" spans="2:17" s="21" customFormat="1" ht="16.5" customHeight="1" x14ac:dyDescent="0.3">
      <c r="B8" s="97" t="s">
        <v>15</v>
      </c>
      <c r="C8" s="98"/>
      <c r="D8" s="98"/>
      <c r="E8" s="98"/>
      <c r="F8" s="448"/>
      <c r="G8" s="448"/>
      <c r="H8" s="448"/>
      <c r="I8" s="98"/>
      <c r="J8" s="98"/>
      <c r="K8" s="98"/>
      <c r="L8" s="99"/>
      <c r="M8" s="98"/>
      <c r="N8" s="98"/>
      <c r="O8" s="98"/>
      <c r="P8" s="100"/>
    </row>
    <row r="9" spans="2:17" s="21" customFormat="1" ht="4.5" customHeight="1" x14ac:dyDescent="0.3">
      <c r="B9" s="101"/>
      <c r="C9" s="98"/>
      <c r="D9" s="98"/>
      <c r="E9" s="98"/>
      <c r="F9" s="102"/>
      <c r="G9" s="103"/>
      <c r="H9" s="98"/>
      <c r="I9" s="98"/>
      <c r="J9" s="98"/>
      <c r="K9" s="98"/>
      <c r="L9" s="99"/>
      <c r="M9" s="98"/>
      <c r="N9" s="98"/>
      <c r="O9" s="98"/>
      <c r="P9" s="104"/>
    </row>
    <row r="10" spans="2:17" ht="13.5" customHeight="1" thickBot="1" x14ac:dyDescent="0.45">
      <c r="B10" s="105"/>
      <c r="G10" s="106"/>
      <c r="L10" s="105"/>
    </row>
    <row r="11" spans="2:17" s="21" customFormat="1" ht="17.25" customHeight="1" thickTop="1" thickBot="1" x14ac:dyDescent="0.4">
      <c r="B11" s="444" t="s">
        <v>16</v>
      </c>
      <c r="C11" s="445"/>
      <c r="D11" s="445"/>
      <c r="E11" s="445"/>
      <c r="F11" s="445"/>
      <c r="G11" s="445"/>
      <c r="H11" s="445"/>
      <c r="I11" s="445"/>
      <c r="J11" s="445"/>
      <c r="K11" s="445"/>
      <c r="L11" s="445"/>
      <c r="M11" s="445"/>
      <c r="N11" s="445"/>
      <c r="O11" s="446"/>
      <c r="P11" s="447"/>
    </row>
    <row r="12" spans="2:17" s="21" customFormat="1" ht="13.5" thickTop="1" x14ac:dyDescent="0.3">
      <c r="B12" s="451" t="s">
        <v>17</v>
      </c>
      <c r="C12" s="452"/>
      <c r="D12" s="453"/>
      <c r="E12" s="449" t="s">
        <v>18</v>
      </c>
      <c r="F12" s="450"/>
      <c r="G12" s="450"/>
      <c r="H12" s="450"/>
      <c r="I12" s="455"/>
      <c r="J12" s="449" t="s">
        <v>19</v>
      </c>
      <c r="K12" s="450"/>
      <c r="L12" s="450"/>
      <c r="M12" s="450"/>
      <c r="N12" s="450"/>
      <c r="O12" s="456" t="s">
        <v>20</v>
      </c>
      <c r="P12" s="457"/>
    </row>
    <row r="13" spans="2:17" s="21" customFormat="1" ht="22.5" customHeight="1" x14ac:dyDescent="0.25">
      <c r="B13" s="434"/>
      <c r="C13" s="435"/>
      <c r="D13" s="436"/>
      <c r="E13" s="431"/>
      <c r="F13" s="432"/>
      <c r="G13" s="432"/>
      <c r="H13" s="432"/>
      <c r="I13" s="433"/>
      <c r="J13" s="442" t="s">
        <v>21</v>
      </c>
      <c r="K13" s="443"/>
      <c r="L13" s="454"/>
      <c r="M13" s="442" t="s">
        <v>22</v>
      </c>
      <c r="N13" s="443"/>
      <c r="O13" s="458"/>
      <c r="P13" s="459"/>
    </row>
    <row r="14" spans="2:17" s="21" customFormat="1" ht="36" customHeight="1" x14ac:dyDescent="0.25">
      <c r="B14" s="412"/>
      <c r="C14" s="413"/>
      <c r="D14" s="414"/>
      <c r="E14" s="415"/>
      <c r="F14" s="416"/>
      <c r="G14" s="416"/>
      <c r="H14" s="416"/>
      <c r="I14" s="417"/>
      <c r="J14" s="401" t="s">
        <v>25</v>
      </c>
      <c r="K14" s="402"/>
      <c r="L14" s="403"/>
      <c r="M14" s="460"/>
      <c r="N14" s="461"/>
      <c r="O14" s="420">
        <f>IFERROR(VLOOKUP($H$5,newList,4,FALSE),"")</f>
        <v>0</v>
      </c>
      <c r="P14" s="421"/>
      <c r="Q14" s="107"/>
    </row>
    <row r="15" spans="2:17" s="21" customFormat="1" ht="36" customHeight="1" thickBot="1" x14ac:dyDescent="0.3">
      <c r="B15" s="422" t="s">
        <v>26</v>
      </c>
      <c r="C15" s="423"/>
      <c r="D15" s="424"/>
      <c r="E15" s="415" t="s">
        <v>24</v>
      </c>
      <c r="F15" s="416"/>
      <c r="G15" s="416"/>
      <c r="H15" s="416"/>
      <c r="I15" s="417"/>
      <c r="J15" s="404"/>
      <c r="K15" s="405"/>
      <c r="L15" s="406"/>
      <c r="M15" s="460">
        <v>45169</v>
      </c>
      <c r="N15" s="461"/>
      <c r="O15" s="420">
        <f>IFERROR(VLOOKUP($H$5,newList,5,FALSE),"")</f>
        <v>0</v>
      </c>
      <c r="P15" s="425"/>
    </row>
    <row r="16" spans="2:17" s="21" customFormat="1" ht="40.5" customHeight="1" thickTop="1" thickBot="1" x14ac:dyDescent="0.35">
      <c r="B16" s="108"/>
      <c r="C16" s="109"/>
      <c r="D16" s="407" t="s">
        <v>27</v>
      </c>
      <c r="E16" s="408"/>
      <c r="F16" s="408"/>
      <c r="G16" s="408"/>
      <c r="H16" s="408"/>
      <c r="I16" s="408"/>
      <c r="J16" s="408"/>
      <c r="K16" s="408"/>
      <c r="L16" s="408"/>
      <c r="M16" s="408"/>
      <c r="N16" s="408"/>
      <c r="O16" s="409">
        <f>IF(ISERROR(O14+O15),"",O14+O15)</f>
        <v>0</v>
      </c>
      <c r="P16" s="410"/>
    </row>
    <row r="17" spans="1:39" ht="52.5" customHeight="1" thickTop="1" thickBot="1" x14ac:dyDescent="0.3">
      <c r="A17" s="110"/>
      <c r="B17" s="462" t="s">
        <v>28</v>
      </c>
      <c r="C17" s="398"/>
      <c r="D17" s="398"/>
      <c r="E17" s="398"/>
      <c r="F17" s="398"/>
      <c r="G17" s="398"/>
      <c r="H17" s="398"/>
      <c r="I17" s="398"/>
      <c r="J17" s="398"/>
      <c r="K17" s="398"/>
      <c r="L17" s="398"/>
      <c r="M17" s="398"/>
      <c r="N17" s="398"/>
      <c r="O17" s="399"/>
      <c r="P17" s="400"/>
      <c r="Q17" s="111"/>
      <c r="R17" s="111"/>
      <c r="S17" s="111"/>
      <c r="T17" s="111"/>
      <c r="U17" s="111"/>
      <c r="V17" s="111"/>
      <c r="W17" s="111"/>
      <c r="X17" s="111"/>
      <c r="Y17" s="111"/>
      <c r="Z17" s="110"/>
      <c r="AA17" s="110"/>
      <c r="AB17" s="110"/>
      <c r="AC17" s="110"/>
      <c r="AD17" s="110"/>
      <c r="AE17" s="110"/>
      <c r="AF17" s="110"/>
      <c r="AG17" s="110"/>
      <c r="AH17" s="110"/>
      <c r="AI17" s="110"/>
      <c r="AJ17" s="110"/>
      <c r="AK17" s="110"/>
      <c r="AL17" s="110"/>
      <c r="AM17" s="110"/>
    </row>
    <row r="18" spans="1:39" ht="22.5" customHeight="1" thickTop="1" thickBot="1" x14ac:dyDescent="0.3">
      <c r="A18" s="110"/>
      <c r="B18" s="112"/>
      <c r="C18" s="112"/>
      <c r="D18" s="112"/>
      <c r="E18" s="112"/>
      <c r="F18" s="112"/>
      <c r="G18" s="112"/>
      <c r="H18" s="112"/>
      <c r="I18" s="112"/>
      <c r="J18" s="112"/>
      <c r="K18" s="112"/>
      <c r="L18" s="112"/>
      <c r="M18" s="112"/>
      <c r="N18" s="112"/>
      <c r="O18" s="112"/>
      <c r="P18" s="112"/>
      <c r="Q18" s="111"/>
      <c r="R18" s="111"/>
      <c r="S18" s="111"/>
      <c r="T18" s="111"/>
      <c r="U18" s="111"/>
      <c r="V18" s="111"/>
      <c r="W18" s="111"/>
      <c r="X18" s="111"/>
      <c r="Y18" s="111"/>
      <c r="Z18" s="110"/>
      <c r="AA18" s="110"/>
      <c r="AB18" s="110"/>
      <c r="AC18" s="110"/>
      <c r="AD18" s="110"/>
      <c r="AE18" s="110"/>
      <c r="AF18" s="110"/>
      <c r="AG18" s="110"/>
      <c r="AH18" s="110"/>
      <c r="AI18" s="110"/>
      <c r="AJ18" s="110"/>
      <c r="AK18" s="110"/>
      <c r="AL18" s="110"/>
      <c r="AM18" s="110"/>
    </row>
    <row r="19" spans="1:39" ht="29.25" customHeight="1" thickTop="1" x14ac:dyDescent="0.3">
      <c r="A19" s="110"/>
      <c r="B19" s="113" t="s">
        <v>29</v>
      </c>
      <c r="C19" s="114"/>
      <c r="D19" s="114"/>
      <c r="E19" s="114"/>
      <c r="F19" s="411"/>
      <c r="G19" s="411"/>
      <c r="H19" s="411"/>
      <c r="I19" s="411"/>
      <c r="J19" s="411"/>
      <c r="K19" s="411"/>
      <c r="L19" s="411"/>
      <c r="M19" s="115" t="s">
        <v>30</v>
      </c>
      <c r="N19" s="393"/>
      <c r="O19" s="393"/>
      <c r="P19" s="394"/>
      <c r="Q19" s="111"/>
      <c r="R19" s="111"/>
      <c r="S19" s="111"/>
      <c r="T19" s="111"/>
      <c r="U19" s="111"/>
      <c r="V19" s="111"/>
      <c r="W19" s="111"/>
      <c r="X19" s="111"/>
      <c r="Y19" s="111"/>
      <c r="Z19" s="110"/>
      <c r="AA19" s="110"/>
      <c r="AB19" s="110"/>
      <c r="AC19" s="110"/>
      <c r="AD19" s="110"/>
      <c r="AE19" s="110"/>
      <c r="AF19" s="110"/>
      <c r="AG19" s="110"/>
      <c r="AH19" s="110"/>
      <c r="AI19" s="110"/>
      <c r="AJ19" s="110"/>
      <c r="AK19" s="110"/>
      <c r="AL19" s="110"/>
      <c r="AM19" s="110"/>
    </row>
    <row r="20" spans="1:39" ht="13" x14ac:dyDescent="0.3">
      <c r="A20" s="110"/>
      <c r="B20" s="116"/>
      <c r="C20" s="117"/>
      <c r="D20" s="117"/>
      <c r="E20" s="117"/>
      <c r="F20" s="118"/>
      <c r="G20" s="118"/>
      <c r="H20" s="118"/>
      <c r="I20" s="118"/>
      <c r="J20" s="119"/>
      <c r="K20" s="119"/>
      <c r="L20" s="119"/>
      <c r="M20" s="120"/>
      <c r="N20" s="117"/>
      <c r="O20" s="117" t="s">
        <v>31</v>
      </c>
      <c r="P20" s="121" t="s">
        <v>31</v>
      </c>
      <c r="Q20" s="111"/>
      <c r="R20" s="111"/>
      <c r="S20" s="111"/>
      <c r="T20" s="111"/>
      <c r="U20" s="111"/>
      <c r="V20" s="111"/>
      <c r="W20" s="111"/>
      <c r="X20" s="111"/>
      <c r="Y20" s="111"/>
      <c r="Z20" s="110"/>
      <c r="AA20" s="110"/>
      <c r="AB20" s="110"/>
      <c r="AC20" s="110"/>
      <c r="AD20" s="110"/>
      <c r="AE20" s="110"/>
      <c r="AF20" s="110"/>
      <c r="AG20" s="110"/>
      <c r="AH20" s="110"/>
      <c r="AI20" s="110"/>
      <c r="AJ20" s="110"/>
      <c r="AK20" s="110"/>
      <c r="AL20" s="110"/>
      <c r="AM20" s="110"/>
    </row>
    <row r="21" spans="1:39" ht="22.5" customHeight="1" x14ac:dyDescent="0.3">
      <c r="A21" s="110"/>
      <c r="B21" s="122" t="s">
        <v>32</v>
      </c>
      <c r="C21" s="123"/>
      <c r="D21" s="123"/>
      <c r="E21" s="123"/>
      <c r="F21" s="387"/>
      <c r="G21" s="387"/>
      <c r="H21" s="387"/>
      <c r="I21" s="387"/>
      <c r="J21" s="387"/>
      <c r="K21" s="387"/>
      <c r="L21" s="387"/>
      <c r="M21" s="124" t="s">
        <v>33</v>
      </c>
      <c r="N21" s="395"/>
      <c r="O21" s="395"/>
      <c r="P21" s="396"/>
      <c r="Q21" s="111"/>
      <c r="R21" s="111"/>
      <c r="S21" s="111"/>
      <c r="T21" s="111"/>
      <c r="U21" s="111"/>
      <c r="V21" s="111"/>
      <c r="W21" s="111"/>
      <c r="X21" s="111"/>
      <c r="Y21" s="111"/>
      <c r="Z21" s="110"/>
      <c r="AA21" s="110"/>
      <c r="AB21" s="110"/>
      <c r="AC21" s="110"/>
      <c r="AD21" s="110"/>
      <c r="AE21" s="110"/>
      <c r="AF21" s="110"/>
      <c r="AG21" s="110"/>
      <c r="AH21" s="110"/>
      <c r="AI21" s="110"/>
      <c r="AJ21" s="110"/>
      <c r="AK21" s="110"/>
      <c r="AL21" s="110"/>
      <c r="AM21" s="110"/>
    </row>
    <row r="22" spans="1:39" ht="5.15" customHeight="1" thickBot="1" x14ac:dyDescent="0.35">
      <c r="A22" s="110"/>
      <c r="B22" s="125"/>
      <c r="C22" s="126"/>
      <c r="D22" s="126"/>
      <c r="E22" s="126"/>
      <c r="F22" s="127" t="s">
        <v>31</v>
      </c>
      <c r="G22" s="127"/>
      <c r="H22" s="127"/>
      <c r="I22" s="127"/>
      <c r="J22" s="127"/>
      <c r="K22" s="127"/>
      <c r="L22" s="127"/>
      <c r="M22" s="128"/>
      <c r="N22" s="127"/>
      <c r="O22" s="391" t="s">
        <v>31</v>
      </c>
      <c r="P22" s="392"/>
      <c r="Q22" s="111"/>
      <c r="R22" s="111"/>
      <c r="S22" s="111"/>
      <c r="T22" s="111"/>
      <c r="U22" s="111"/>
      <c r="V22" s="111"/>
      <c r="W22" s="111"/>
      <c r="X22" s="111"/>
      <c r="Y22" s="111"/>
      <c r="Z22" s="110"/>
      <c r="AA22" s="110"/>
      <c r="AB22" s="110"/>
      <c r="AC22" s="110"/>
      <c r="AD22" s="110"/>
      <c r="AE22" s="110"/>
      <c r="AF22" s="110"/>
      <c r="AG22" s="110"/>
      <c r="AH22" s="110"/>
      <c r="AI22" s="110"/>
      <c r="AJ22" s="110"/>
      <c r="AK22" s="110"/>
      <c r="AL22" s="110"/>
      <c r="AM22" s="110"/>
    </row>
    <row r="23" spans="1:39" ht="1.5" customHeight="1" thickTop="1" x14ac:dyDescent="0.3">
      <c r="A23" s="110"/>
      <c r="B23" s="383"/>
      <c r="C23" s="384"/>
      <c r="D23" s="384"/>
      <c r="E23" s="384"/>
      <c r="F23" s="384"/>
      <c r="G23" s="384"/>
      <c r="H23" s="384"/>
      <c r="I23" s="384"/>
      <c r="J23" s="384"/>
      <c r="K23" s="384"/>
      <c r="L23" s="384"/>
      <c r="M23" s="384"/>
      <c r="N23" s="384"/>
      <c r="O23" s="384"/>
      <c r="P23" s="385"/>
      <c r="Q23" s="111"/>
      <c r="R23" s="111"/>
      <c r="S23" s="111"/>
      <c r="T23" s="111"/>
      <c r="U23" s="111"/>
      <c r="V23" s="111"/>
      <c r="W23" s="111"/>
      <c r="X23" s="111"/>
      <c r="Y23" s="111"/>
      <c r="Z23" s="110"/>
      <c r="AA23" s="110"/>
      <c r="AB23" s="110"/>
      <c r="AC23" s="110"/>
      <c r="AD23" s="110"/>
      <c r="AE23" s="110"/>
      <c r="AF23" s="110"/>
      <c r="AG23" s="110"/>
      <c r="AH23" s="110"/>
      <c r="AI23" s="110"/>
      <c r="AJ23" s="110"/>
      <c r="AK23" s="110"/>
      <c r="AL23" s="110"/>
      <c r="AM23" s="110"/>
    </row>
    <row r="24" spans="1:39" ht="8.25" customHeight="1" x14ac:dyDescent="0.3">
      <c r="A24" s="110"/>
      <c r="B24" s="373"/>
      <c r="C24" s="373"/>
      <c r="D24" s="373"/>
      <c r="E24" s="373"/>
      <c r="F24" s="373"/>
      <c r="G24" s="373"/>
      <c r="H24" s="373"/>
      <c r="I24" s="373"/>
      <c r="J24" s="373"/>
      <c r="K24" s="373"/>
      <c r="L24" s="373"/>
      <c r="M24" s="373"/>
      <c r="N24" s="373"/>
      <c r="O24" s="373"/>
      <c r="P24" s="373"/>
      <c r="Q24" s="111"/>
      <c r="R24" s="111"/>
      <c r="S24" s="111"/>
      <c r="T24" s="111"/>
      <c r="U24" s="111"/>
      <c r="V24" s="111"/>
      <c r="W24" s="111"/>
      <c r="X24" s="111"/>
      <c r="Y24" s="111"/>
      <c r="Z24" s="110"/>
      <c r="AA24" s="110"/>
      <c r="AB24" s="110"/>
      <c r="AC24" s="110"/>
      <c r="AD24" s="110"/>
      <c r="AE24" s="110"/>
      <c r="AF24" s="110"/>
      <c r="AG24" s="110"/>
      <c r="AH24" s="110"/>
      <c r="AI24" s="110"/>
      <c r="AJ24" s="110"/>
      <c r="AK24" s="110"/>
      <c r="AL24" s="110"/>
      <c r="AM24" s="110"/>
    </row>
    <row r="25" spans="1:39" ht="5.25" customHeight="1" x14ac:dyDescent="0.25">
      <c r="A25" s="110"/>
      <c r="B25" s="110"/>
      <c r="C25" s="110"/>
      <c r="D25" s="110"/>
      <c r="E25" s="110"/>
      <c r="F25" s="110"/>
      <c r="G25" s="110"/>
      <c r="H25" s="110"/>
      <c r="I25" s="110"/>
      <c r="J25" s="110"/>
      <c r="K25" s="110"/>
      <c r="L25" s="110"/>
      <c r="M25" s="110"/>
      <c r="N25" s="110"/>
      <c r="O25" s="110"/>
      <c r="P25" s="110"/>
      <c r="Q25" s="111"/>
      <c r="R25" s="111"/>
      <c r="S25" s="111"/>
      <c r="T25" s="111"/>
      <c r="U25" s="111"/>
      <c r="V25" s="111"/>
      <c r="W25" s="111"/>
      <c r="X25" s="111"/>
      <c r="Y25" s="111"/>
      <c r="Z25" s="110"/>
      <c r="AA25" s="110"/>
      <c r="AB25" s="110"/>
      <c r="AC25" s="110"/>
      <c r="AD25" s="110"/>
      <c r="AE25" s="110"/>
      <c r="AF25" s="110"/>
      <c r="AG25" s="110"/>
      <c r="AH25" s="110"/>
      <c r="AI25" s="110"/>
      <c r="AJ25" s="110"/>
      <c r="AK25" s="110"/>
      <c r="AL25" s="110"/>
      <c r="AM25" s="110"/>
    </row>
    <row r="26" spans="1:39" ht="15" customHeight="1" x14ac:dyDescent="0.4">
      <c r="A26" s="110"/>
      <c r="B26" s="390"/>
      <c r="C26" s="390"/>
      <c r="D26" s="390"/>
      <c r="E26" s="390"/>
      <c r="F26" s="390"/>
      <c r="G26" s="390"/>
      <c r="H26" s="390"/>
      <c r="I26" s="390"/>
      <c r="J26" s="390"/>
      <c r="K26" s="390"/>
      <c r="L26" s="390"/>
      <c r="M26" s="390"/>
      <c r="N26" s="390"/>
      <c r="O26" s="390"/>
      <c r="P26" s="390"/>
      <c r="Q26" s="111"/>
      <c r="R26" s="111"/>
      <c r="S26" s="111"/>
      <c r="T26" s="111"/>
      <c r="U26" s="111"/>
      <c r="V26" s="111"/>
      <c r="W26" s="111"/>
      <c r="X26" s="111"/>
      <c r="Y26" s="111"/>
      <c r="Z26" s="110"/>
      <c r="AA26" s="110"/>
      <c r="AB26" s="110"/>
      <c r="AC26" s="110"/>
      <c r="AD26" s="110"/>
      <c r="AE26" s="110"/>
      <c r="AF26" s="110"/>
      <c r="AG26" s="110"/>
      <c r="AH26" s="110"/>
      <c r="AI26" s="110"/>
      <c r="AJ26" s="110"/>
      <c r="AK26" s="110"/>
      <c r="AL26" s="110"/>
      <c r="AM26" s="110"/>
    </row>
    <row r="27" spans="1:39" ht="25.5" customHeight="1" x14ac:dyDescent="0.3">
      <c r="A27" s="110"/>
      <c r="B27" s="386"/>
      <c r="C27" s="386"/>
      <c r="D27" s="386"/>
      <c r="E27" s="386"/>
      <c r="F27" s="386"/>
      <c r="G27" s="386"/>
      <c r="H27" s="386"/>
      <c r="I27" s="386"/>
      <c r="J27" s="386"/>
      <c r="K27" s="386"/>
      <c r="L27" s="386"/>
      <c r="M27" s="386"/>
      <c r="N27" s="386"/>
      <c r="O27" s="386"/>
      <c r="P27" s="386"/>
      <c r="Q27" s="111"/>
      <c r="R27" s="111"/>
      <c r="S27" s="111"/>
      <c r="T27" s="111"/>
      <c r="U27" s="111"/>
      <c r="V27" s="111"/>
      <c r="W27" s="111"/>
      <c r="X27" s="111"/>
      <c r="Y27" s="111"/>
      <c r="Z27" s="110"/>
      <c r="AA27" s="110"/>
      <c r="AB27" s="110"/>
      <c r="AC27" s="110"/>
      <c r="AD27" s="110"/>
      <c r="AE27" s="110"/>
      <c r="AF27" s="110"/>
      <c r="AG27" s="110"/>
      <c r="AH27" s="110"/>
      <c r="AI27" s="110"/>
      <c r="AJ27" s="110"/>
      <c r="AK27" s="110"/>
      <c r="AL27" s="110"/>
      <c r="AM27" s="110"/>
    </row>
    <row r="28" spans="1:39" ht="22.5" customHeight="1" x14ac:dyDescent="0.3">
      <c r="A28" s="110"/>
      <c r="B28" s="386"/>
      <c r="C28" s="386"/>
      <c r="D28" s="386"/>
      <c r="E28" s="386"/>
      <c r="F28" s="386"/>
      <c r="G28" s="386"/>
      <c r="H28" s="386"/>
      <c r="I28" s="386"/>
      <c r="J28" s="386"/>
      <c r="K28" s="386"/>
      <c r="L28" s="386"/>
      <c r="M28" s="386"/>
      <c r="N28" s="386"/>
      <c r="O28" s="386"/>
      <c r="P28" s="386"/>
      <c r="Q28" s="111"/>
      <c r="R28" s="111"/>
      <c r="S28" s="111"/>
      <c r="T28" s="111"/>
      <c r="U28" s="111"/>
      <c r="V28" s="111"/>
      <c r="W28" s="111"/>
      <c r="X28" s="111"/>
      <c r="Y28" s="111"/>
      <c r="Z28" s="110"/>
      <c r="AA28" s="110"/>
      <c r="AB28" s="110"/>
      <c r="AC28" s="110"/>
      <c r="AD28" s="110"/>
      <c r="AE28" s="110"/>
      <c r="AF28" s="110"/>
      <c r="AG28" s="110"/>
      <c r="AH28" s="110"/>
      <c r="AI28" s="110"/>
      <c r="AJ28" s="110"/>
      <c r="AK28" s="110"/>
      <c r="AL28" s="110"/>
      <c r="AM28" s="110"/>
    </row>
    <row r="29" spans="1:39" ht="23.25" customHeight="1" x14ac:dyDescent="0.25">
      <c r="A29" s="110"/>
      <c r="B29" s="110"/>
      <c r="C29" s="110"/>
      <c r="D29" s="110"/>
      <c r="E29" s="110"/>
      <c r="F29" s="110"/>
      <c r="G29" s="110"/>
      <c r="H29" s="110"/>
      <c r="I29" s="110"/>
      <c r="J29" s="110"/>
      <c r="K29" s="110"/>
      <c r="L29" s="110"/>
      <c r="M29" s="110"/>
      <c r="N29" s="110"/>
      <c r="O29" s="110"/>
      <c r="P29" s="110"/>
      <c r="Q29" s="111"/>
      <c r="R29" s="111"/>
      <c r="S29" s="111"/>
      <c r="T29" s="111"/>
      <c r="U29" s="111"/>
      <c r="V29" s="111"/>
      <c r="W29" s="111"/>
      <c r="X29" s="111"/>
      <c r="Y29" s="111"/>
      <c r="Z29" s="110"/>
      <c r="AA29" s="110"/>
      <c r="AB29" s="110"/>
      <c r="AC29" s="110"/>
      <c r="AD29" s="110"/>
      <c r="AE29" s="110"/>
      <c r="AF29" s="110"/>
      <c r="AG29" s="110"/>
      <c r="AH29" s="110"/>
      <c r="AI29" s="110"/>
      <c r="AJ29" s="110"/>
      <c r="AK29" s="110"/>
      <c r="AL29" s="110"/>
      <c r="AM29" s="110"/>
    </row>
    <row r="30" spans="1:39" ht="13.5" customHeight="1" x14ac:dyDescent="0.25">
      <c r="A30" s="110"/>
      <c r="B30" s="110"/>
      <c r="C30" s="110"/>
      <c r="D30" s="110"/>
      <c r="E30" s="110"/>
      <c r="F30" s="110"/>
      <c r="G30" s="110"/>
      <c r="H30" s="110"/>
      <c r="I30" s="110"/>
      <c r="J30" s="110"/>
      <c r="K30" s="110"/>
      <c r="L30" s="110"/>
      <c r="M30" s="110"/>
      <c r="N30" s="110"/>
      <c r="O30" s="110"/>
      <c r="P30" s="110"/>
      <c r="Q30" s="111"/>
      <c r="R30" s="111"/>
      <c r="S30" s="111"/>
      <c r="T30" s="111"/>
      <c r="U30" s="111"/>
      <c r="V30" s="111"/>
      <c r="W30" s="111"/>
      <c r="X30" s="111"/>
      <c r="Y30" s="111"/>
      <c r="Z30" s="110"/>
      <c r="AA30" s="110"/>
      <c r="AB30" s="110"/>
      <c r="AC30" s="110"/>
      <c r="AD30" s="110"/>
      <c r="AE30" s="110"/>
      <c r="AF30" s="110"/>
      <c r="AG30" s="110"/>
      <c r="AH30" s="110"/>
      <c r="AI30" s="110"/>
      <c r="AJ30" s="110"/>
      <c r="AK30" s="110"/>
      <c r="AL30" s="110"/>
      <c r="AM30" s="110"/>
    </row>
  </sheetData>
  <sheetProtection algorithmName="SHA-512" hashValue="FzTfdj+uWiRqNFYUJMuOYOgI27EUIzVdRWywUZWGy/8NDmQ1oSyXtArK56X3zjfx/jdnOH72HIPysorJKN8Ocg==" saltValue="BdP1vyE7HGv2wxIGhx8WLA==" spinCount="100000" sheet="1" objects="1" scenarios="1"/>
  <dataConsolidate/>
  <mergeCells count="38">
    <mergeCell ref="O22:P22"/>
    <mergeCell ref="B23:P23"/>
    <mergeCell ref="B26:P26"/>
    <mergeCell ref="B27:P27"/>
    <mergeCell ref="B28:P28"/>
    <mergeCell ref="F21:L21"/>
    <mergeCell ref="N21:P21"/>
    <mergeCell ref="B14:D14"/>
    <mergeCell ref="E14:I14"/>
    <mergeCell ref="J14:L15"/>
    <mergeCell ref="M14:N14"/>
    <mergeCell ref="O14:P14"/>
    <mergeCell ref="B15:D15"/>
    <mergeCell ref="E15:I15"/>
    <mergeCell ref="M15:N15"/>
    <mergeCell ref="O15:P15"/>
    <mergeCell ref="D16:N16"/>
    <mergeCell ref="O16:P16"/>
    <mergeCell ref="B17:P17"/>
    <mergeCell ref="F19:L19"/>
    <mergeCell ref="N19:P19"/>
    <mergeCell ref="F8:H8"/>
    <mergeCell ref="B11:P11"/>
    <mergeCell ref="B12:D12"/>
    <mergeCell ref="E12:I12"/>
    <mergeCell ref="J12:N12"/>
    <mergeCell ref="O12:P13"/>
    <mergeCell ref="B13:D13"/>
    <mergeCell ref="E13:I13"/>
    <mergeCell ref="J13:L13"/>
    <mergeCell ref="M13:N13"/>
    <mergeCell ref="B2:P2"/>
    <mergeCell ref="B3:P3"/>
    <mergeCell ref="M5:N5"/>
    <mergeCell ref="O5:P5"/>
    <mergeCell ref="F6:H6"/>
    <mergeCell ref="I6:M6"/>
    <mergeCell ref="N6:P6"/>
  </mergeCells>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locked="0" defaultSize="0" autoLine="0" autoPict="0">
                <anchor moveWithCells="1">
                  <from>
                    <xdr:col>4</xdr:col>
                    <xdr:colOff>133350</xdr:colOff>
                    <xdr:row>4</xdr:row>
                    <xdr:rowOff>38100</xdr:rowOff>
                  </from>
                  <to>
                    <xdr:col>11</xdr:col>
                    <xdr:colOff>400050</xdr:colOff>
                    <xdr:row>4</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44"/>
  <sheetViews>
    <sheetView topLeftCell="B1" workbookViewId="0">
      <selection activeCell="D47" sqref="D47"/>
    </sheetView>
  </sheetViews>
  <sheetFormatPr defaultColWidth="37.7265625" defaultRowHeight="13" x14ac:dyDescent="0.3"/>
  <cols>
    <col min="1" max="1" width="3.7265625" style="22" hidden="1" customWidth="1"/>
    <col min="2" max="2" width="2.453125" style="22" customWidth="1"/>
    <col min="3" max="3" width="12.7265625" style="23" customWidth="1"/>
    <col min="4" max="4" width="37.453125" style="23" customWidth="1"/>
    <col min="5" max="5" width="14.7265625" style="24" customWidth="1"/>
    <col min="6" max="6" width="11.7265625" style="24" customWidth="1"/>
    <col min="7" max="9" width="13.26953125" style="24" customWidth="1"/>
    <col min="10" max="10" width="14.26953125" style="22" customWidth="1"/>
    <col min="11" max="12" width="8.7265625" style="69" customWidth="1"/>
    <col min="13" max="13" width="14.26953125" style="69" customWidth="1"/>
    <col min="14" max="14" width="28" style="69" customWidth="1"/>
    <col min="15" max="16" width="8.7265625" style="69" customWidth="1"/>
    <col min="17" max="251" width="8.7265625" style="22" customWidth="1"/>
    <col min="252" max="252" width="1.453125" style="22" customWidth="1"/>
    <col min="253" max="255" width="8.7265625" style="22" customWidth="1"/>
    <col min="256" max="16384" width="37.7265625" style="22"/>
  </cols>
  <sheetData>
    <row r="1" spans="1:16" ht="22.5" customHeight="1" x14ac:dyDescent="0.3">
      <c r="H1" s="68" t="str">
        <f>valorg4code</f>
        <v xml:space="preserve"> </v>
      </c>
    </row>
    <row r="2" spans="1:16" s="21" customFormat="1" ht="20.149999999999999" customHeight="1" x14ac:dyDescent="0.25">
      <c r="A2" s="25" t="s">
        <v>34</v>
      </c>
      <c r="C2" s="465" t="s">
        <v>35</v>
      </c>
      <c r="D2" s="466"/>
      <c r="E2" s="466"/>
      <c r="F2" s="466"/>
      <c r="G2" s="466"/>
      <c r="H2" s="466"/>
      <c r="I2" s="466"/>
      <c r="K2" s="70"/>
      <c r="L2" s="70"/>
      <c r="M2" s="70"/>
      <c r="N2" s="70"/>
      <c r="O2" s="70"/>
      <c r="P2" s="70"/>
    </row>
    <row r="3" spans="1:16" s="21" customFormat="1" ht="63.4" customHeight="1" x14ac:dyDescent="0.25">
      <c r="A3" s="26" t="s">
        <v>36</v>
      </c>
      <c r="B3" s="49"/>
      <c r="C3" s="463" t="s">
        <v>37</v>
      </c>
      <c r="D3" s="464"/>
      <c r="E3" s="464"/>
      <c r="F3" s="464"/>
      <c r="G3" s="464"/>
      <c r="H3" s="464"/>
      <c r="I3" s="464"/>
      <c r="K3" s="70"/>
      <c r="L3" s="70"/>
      <c r="M3" s="70"/>
      <c r="N3" s="70"/>
      <c r="O3" s="70"/>
      <c r="P3" s="70"/>
    </row>
    <row r="4" spans="1:16" s="28" customFormat="1" ht="53.25" customHeight="1" x14ac:dyDescent="0.25">
      <c r="A4" s="27"/>
      <c r="B4" s="27"/>
      <c r="C4" s="469" t="s">
        <v>38</v>
      </c>
      <c r="D4" s="469" t="s">
        <v>39</v>
      </c>
      <c r="E4" s="374" t="s">
        <v>40</v>
      </c>
      <c r="F4" s="374" t="s">
        <v>41</v>
      </c>
      <c r="G4" s="469" t="s">
        <v>42</v>
      </c>
      <c r="H4" s="469" t="s">
        <v>43</v>
      </c>
      <c r="I4" s="467" t="s">
        <v>44</v>
      </c>
      <c r="K4" s="71"/>
      <c r="L4" s="71"/>
      <c r="M4" s="71"/>
      <c r="N4" s="71"/>
      <c r="O4" s="72"/>
      <c r="P4" s="72"/>
    </row>
    <row r="5" spans="1:16" s="28" customFormat="1" ht="18" customHeight="1" x14ac:dyDescent="0.25">
      <c r="A5" s="29"/>
      <c r="B5" s="29"/>
      <c r="C5" s="470"/>
      <c r="D5" s="470"/>
      <c r="E5" s="375"/>
      <c r="F5" s="63"/>
      <c r="G5" s="470"/>
      <c r="H5" s="470"/>
      <c r="I5" s="468"/>
      <c r="K5" s="71" t="s">
        <v>45</v>
      </c>
      <c r="L5" s="71" t="s">
        <v>46</v>
      </c>
      <c r="M5" s="71" t="s">
        <v>47</v>
      </c>
      <c r="N5" s="71"/>
      <c r="O5" s="72"/>
      <c r="P5" s="72"/>
    </row>
    <row r="6" spans="1:16" s="28" customFormat="1" ht="13.5" hidden="1" customHeight="1" x14ac:dyDescent="0.25">
      <c r="A6" s="29"/>
      <c r="B6" s="29"/>
      <c r="C6" s="30"/>
      <c r="D6" s="30"/>
      <c r="E6" s="30"/>
      <c r="F6" s="64"/>
      <c r="G6" s="30"/>
      <c r="H6" s="30"/>
      <c r="I6" s="30"/>
      <c r="K6" s="71"/>
      <c r="L6" s="71"/>
      <c r="M6" s="71"/>
      <c r="N6" s="71"/>
      <c r="O6" s="72"/>
      <c r="P6" s="72"/>
    </row>
    <row r="7" spans="1:16" s="28" customFormat="1" ht="13.5" hidden="1" customHeight="1" x14ac:dyDescent="0.25">
      <c r="A7" s="29"/>
      <c r="B7" s="29"/>
      <c r="C7" s="30"/>
      <c r="D7" s="30"/>
      <c r="E7" s="30"/>
      <c r="F7" s="64"/>
      <c r="G7" s="30"/>
      <c r="H7" s="30"/>
      <c r="I7" s="30"/>
      <c r="K7" s="71"/>
      <c r="L7" s="71"/>
      <c r="M7" s="71"/>
      <c r="N7" s="71"/>
      <c r="O7" s="72"/>
      <c r="P7" s="72"/>
    </row>
    <row r="8" spans="1:16" s="28" customFormat="1" ht="13.5" hidden="1" customHeight="1" x14ac:dyDescent="0.25">
      <c r="A8" s="29"/>
      <c r="B8" s="29"/>
      <c r="C8" s="30"/>
      <c r="D8" s="30"/>
      <c r="E8" s="30"/>
      <c r="F8" s="64"/>
      <c r="G8" s="30"/>
      <c r="H8" s="30"/>
      <c r="I8" s="30"/>
      <c r="K8" s="71"/>
      <c r="L8" s="71"/>
      <c r="M8" s="71"/>
      <c r="N8" s="71"/>
      <c r="O8" s="72"/>
      <c r="P8" s="72"/>
    </row>
    <row r="9" spans="1:16" s="28" customFormat="1" ht="17.149999999999999" customHeight="1" x14ac:dyDescent="0.25">
      <c r="A9" s="31">
        <v>0</v>
      </c>
      <c r="B9" s="31"/>
      <c r="C9" s="66" t="str">
        <f>M9</f>
        <v/>
      </c>
      <c r="D9" s="66" t="str">
        <f>N9</f>
        <v/>
      </c>
      <c r="E9" s="66" t="str">
        <f>O9</f>
        <v/>
      </c>
      <c r="F9" s="66" t="str">
        <f>P9</f>
        <v/>
      </c>
      <c r="G9" s="83"/>
      <c r="H9" s="83"/>
      <c r="I9" s="32">
        <f>G9+H9</f>
        <v>0</v>
      </c>
      <c r="K9" s="71">
        <f>--ISNUMBER(IFERROR(SEARCH($H$1,'Eligible Schools'!B4,1),""))</f>
        <v>0</v>
      </c>
      <c r="L9" s="71" t="str">
        <f>IF(K9=1,COUNTIF($K$9:K9,1),"")</f>
        <v/>
      </c>
      <c r="M9" s="71" t="str">
        <f>IFERROR(INDEX('Eligible Schools'!$D$4:$D$133,MATCH(ROWS($L$9:L9),$L$9:$L$144,0)),"")</f>
        <v/>
      </c>
      <c r="N9" s="71" t="str">
        <f>IFERROR(INDEX('Eligible Schools'!$E$4:$E$133,MATCH(ROWS($L$9:L9),$L$9:$L$144,0)),"")</f>
        <v/>
      </c>
      <c r="O9" s="70" t="str">
        <f>IFERROR(INDEX('Eligible Schools'!$F$4:$F$133,MATCH(ROWS($L$9:L9),$L$9:$L$144,0)),"")</f>
        <v/>
      </c>
      <c r="P9" s="72" t="str">
        <f>IFERROR(INDEX('Eligible Schools'!$I$4:$I$133,MATCH(ROWS($L$9:L9),$L$9:$L$144,0)),"")</f>
        <v/>
      </c>
    </row>
    <row r="10" spans="1:16" s="28" customFormat="1" ht="17.149999999999999" customHeight="1" x14ac:dyDescent="0.25">
      <c r="A10" s="31"/>
      <c r="B10" s="31"/>
      <c r="C10" s="66" t="str">
        <f t="shared" ref="C10:C46" si="0">M10</f>
        <v/>
      </c>
      <c r="D10" s="66" t="str">
        <f t="shared" ref="D10:D46" si="1">N10</f>
        <v/>
      </c>
      <c r="E10" s="66" t="str">
        <f t="shared" ref="E10:E46" si="2">O10</f>
        <v/>
      </c>
      <c r="F10" s="66" t="str">
        <f t="shared" ref="F10:F46" si="3">P10</f>
        <v/>
      </c>
      <c r="G10" s="83"/>
      <c r="H10" s="83"/>
      <c r="I10" s="32">
        <f t="shared" ref="I10:I36" si="4">G10+H10</f>
        <v>0</v>
      </c>
      <c r="K10" s="71">
        <f>--ISNUMBER(IFERROR(SEARCH($H$1,'Eligible Schools'!B5,1),""))</f>
        <v>0</v>
      </c>
      <c r="L10" s="71" t="str">
        <f>IF(K10=1,COUNTIF($K$9:K10,1),"")</f>
        <v/>
      </c>
      <c r="M10" s="71" t="str">
        <f>IFERROR(INDEX('Eligible Schools'!$D$4:$D$133,MATCH(ROWS($L$9:L10),$L$9:$L$144,0)),"")</f>
        <v/>
      </c>
      <c r="N10" s="71" t="str">
        <f>IFERROR(INDEX('Eligible Schools'!$E$4:$E$133,MATCH(ROWS($L$9:L10),$L$9:$L$144,0)),"")</f>
        <v/>
      </c>
      <c r="O10" s="70" t="str">
        <f>IFERROR(INDEX('Eligible Schools'!$F$4:$F$133,MATCH(ROWS($L$9:L10),$L$9:$L$144,0)),"")</f>
        <v/>
      </c>
      <c r="P10" s="72" t="str">
        <f>IFERROR(INDEX('Eligible Schools'!$I$4:$I$133,MATCH(ROWS($L$9:L10),$L$9:$L$144,0)),"")</f>
        <v/>
      </c>
    </row>
    <row r="11" spans="1:16" s="28" customFormat="1" ht="17.149999999999999" customHeight="1" x14ac:dyDescent="0.25">
      <c r="A11" s="31"/>
      <c r="B11" s="31"/>
      <c r="C11" s="66" t="str">
        <f t="shared" si="0"/>
        <v/>
      </c>
      <c r="D11" s="66" t="str">
        <f t="shared" si="1"/>
        <v/>
      </c>
      <c r="E11" s="66" t="str">
        <f t="shared" si="2"/>
        <v/>
      </c>
      <c r="F11" s="66" t="str">
        <f t="shared" si="3"/>
        <v/>
      </c>
      <c r="G11" s="83"/>
      <c r="H11" s="83"/>
      <c r="I11" s="32">
        <f t="shared" si="4"/>
        <v>0</v>
      </c>
      <c r="K11" s="71">
        <f>--ISNUMBER(IFERROR(SEARCH($H$1,'Eligible Schools'!B6,1),""))</f>
        <v>0</v>
      </c>
      <c r="L11" s="71" t="str">
        <f>IF(K11=1,COUNTIF($K$9:K11,1),"")</f>
        <v/>
      </c>
      <c r="M11" s="71" t="str">
        <f>IFERROR(INDEX('Eligible Schools'!$D$4:$D$133,MATCH(ROWS($L$9:L11),$L$9:$L$144,0)),"")</f>
        <v/>
      </c>
      <c r="N11" s="71" t="str">
        <f>IFERROR(INDEX('Eligible Schools'!$E$4:$E$133,MATCH(ROWS($L$9:L11),$L$9:$L$144,0)),"")</f>
        <v/>
      </c>
      <c r="O11" s="70" t="str">
        <f>IFERROR(INDEX('Eligible Schools'!$F$4:$F$133,MATCH(ROWS($L$9:L11),$L$9:$L$144,0)),"")</f>
        <v/>
      </c>
      <c r="P11" s="72" t="str">
        <f>IFERROR(INDEX('Eligible Schools'!$I$4:$I$133,MATCH(ROWS($L$9:L11),$L$9:$L$144,0)),"")</f>
        <v/>
      </c>
    </row>
    <row r="12" spans="1:16" s="28" customFormat="1" ht="17.149999999999999" customHeight="1" x14ac:dyDescent="0.25">
      <c r="A12" s="31"/>
      <c r="B12" s="31"/>
      <c r="C12" s="66" t="str">
        <f t="shared" si="0"/>
        <v/>
      </c>
      <c r="D12" s="66" t="str">
        <f t="shared" si="1"/>
        <v/>
      </c>
      <c r="E12" s="66" t="str">
        <f t="shared" si="2"/>
        <v/>
      </c>
      <c r="F12" s="66" t="str">
        <f t="shared" si="3"/>
        <v/>
      </c>
      <c r="G12" s="83"/>
      <c r="H12" s="83"/>
      <c r="I12" s="32">
        <f t="shared" si="4"/>
        <v>0</v>
      </c>
      <c r="K12" s="71">
        <f>--ISNUMBER(IFERROR(SEARCH($H$1,'Eligible Schools'!B7,1),""))</f>
        <v>0</v>
      </c>
      <c r="L12" s="71" t="str">
        <f>IF(K12=1,COUNTIF($K$9:K12,1),"")</f>
        <v/>
      </c>
      <c r="M12" s="71" t="str">
        <f>IFERROR(INDEX('Eligible Schools'!$D$4:$D$133,MATCH(ROWS($L$9:L12),$L$9:$L$144,0)),"")</f>
        <v/>
      </c>
      <c r="N12" s="71" t="str">
        <f>IFERROR(INDEX('Eligible Schools'!$E$4:$E$133,MATCH(ROWS($L$9:L12),$L$9:$L$144,0)),"")</f>
        <v/>
      </c>
      <c r="O12" s="70" t="str">
        <f>IFERROR(INDEX('Eligible Schools'!$F$4:$F$133,MATCH(ROWS($L$9:L12),$L$9:$L$144,0)),"")</f>
        <v/>
      </c>
      <c r="P12" s="72" t="str">
        <f>IFERROR(INDEX('Eligible Schools'!$I$4:$I$133,MATCH(ROWS($L$9:L12),$L$9:$L$144,0)),"")</f>
        <v/>
      </c>
    </row>
    <row r="13" spans="1:16" s="28" customFormat="1" ht="17.149999999999999" customHeight="1" x14ac:dyDescent="0.25">
      <c r="A13" s="31"/>
      <c r="B13" s="31"/>
      <c r="C13" s="66" t="str">
        <f t="shared" si="0"/>
        <v/>
      </c>
      <c r="D13" s="66" t="str">
        <f t="shared" si="1"/>
        <v/>
      </c>
      <c r="E13" s="66" t="str">
        <f t="shared" si="2"/>
        <v/>
      </c>
      <c r="F13" s="66" t="str">
        <f t="shared" si="3"/>
        <v/>
      </c>
      <c r="G13" s="83"/>
      <c r="H13" s="83"/>
      <c r="I13" s="32">
        <f t="shared" si="4"/>
        <v>0</v>
      </c>
      <c r="K13" s="71">
        <f>--ISNUMBER(IFERROR(SEARCH($H$1,'Eligible Schools'!B8,1),""))</f>
        <v>0</v>
      </c>
      <c r="L13" s="71" t="str">
        <f>IF(K13=1,COUNTIF($K$9:K13,1),"")</f>
        <v/>
      </c>
      <c r="M13" s="71" t="str">
        <f>IFERROR(INDEX('Eligible Schools'!$D$4:$D$133,MATCH(ROWS($L$9:L13),$L$9:$L$144,0)),"")</f>
        <v/>
      </c>
      <c r="N13" s="71" t="str">
        <f>IFERROR(INDEX('Eligible Schools'!$E$4:$E$133,MATCH(ROWS($L$9:L13),$L$9:$L$144,0)),"")</f>
        <v/>
      </c>
      <c r="O13" s="70" t="str">
        <f>IFERROR(INDEX('Eligible Schools'!$F$4:$F$133,MATCH(ROWS($L$9:L13),$L$9:$L$144,0)),"")</f>
        <v/>
      </c>
      <c r="P13" s="72" t="str">
        <f>IFERROR(INDEX('Eligible Schools'!$I$4:$I$133,MATCH(ROWS($L$9:L13),$L$9:$L$144,0)),"")</f>
        <v/>
      </c>
    </row>
    <row r="14" spans="1:16" s="28" customFormat="1" ht="17.149999999999999" customHeight="1" x14ac:dyDescent="0.25">
      <c r="A14" s="31"/>
      <c r="B14" s="31"/>
      <c r="C14" s="66" t="str">
        <f t="shared" si="0"/>
        <v/>
      </c>
      <c r="D14" s="66" t="str">
        <f t="shared" si="1"/>
        <v/>
      </c>
      <c r="E14" s="66" t="str">
        <f t="shared" si="2"/>
        <v/>
      </c>
      <c r="F14" s="66" t="str">
        <f t="shared" si="3"/>
        <v/>
      </c>
      <c r="G14" s="83"/>
      <c r="H14" s="83"/>
      <c r="I14" s="32">
        <f t="shared" si="4"/>
        <v>0</v>
      </c>
      <c r="K14" s="71">
        <f>--ISNUMBER(IFERROR(SEARCH($H$1,'Eligible Schools'!B9,1),""))</f>
        <v>0</v>
      </c>
      <c r="L14" s="71" t="str">
        <f>IF(K14=1,COUNTIF($K$9:K14,1),"")</f>
        <v/>
      </c>
      <c r="M14" s="71" t="str">
        <f>IFERROR(INDEX('Eligible Schools'!$D$4:$D$133,MATCH(ROWS($L$9:L14),$L$9:$L$144,0)),"")</f>
        <v/>
      </c>
      <c r="N14" s="71" t="str">
        <f>IFERROR(INDEX('Eligible Schools'!$E$4:$E$133,MATCH(ROWS($L$9:L14),$L$9:$L$144,0)),"")</f>
        <v/>
      </c>
      <c r="O14" s="70" t="str">
        <f>IFERROR(INDEX('Eligible Schools'!$F$4:$F$133,MATCH(ROWS($L$9:L14),$L$9:$L$144,0)),"")</f>
        <v/>
      </c>
      <c r="P14" s="72" t="str">
        <f>IFERROR(INDEX('Eligible Schools'!$I$4:$I$133,MATCH(ROWS($L$9:L14),$L$9:$L$144,0)),"")</f>
        <v/>
      </c>
    </row>
    <row r="15" spans="1:16" s="28" customFormat="1" ht="17.149999999999999" customHeight="1" x14ac:dyDescent="0.25">
      <c r="A15" s="31"/>
      <c r="B15" s="31"/>
      <c r="C15" s="66" t="str">
        <f t="shared" si="0"/>
        <v/>
      </c>
      <c r="D15" s="66" t="str">
        <f t="shared" si="1"/>
        <v/>
      </c>
      <c r="E15" s="66" t="str">
        <f t="shared" si="2"/>
        <v/>
      </c>
      <c r="F15" s="66" t="str">
        <f t="shared" si="3"/>
        <v/>
      </c>
      <c r="G15" s="83"/>
      <c r="H15" s="83"/>
      <c r="I15" s="32">
        <f t="shared" si="4"/>
        <v>0</v>
      </c>
      <c r="K15" s="71">
        <f>--ISNUMBER(IFERROR(SEARCH($H$1,'Eligible Schools'!B10,1),""))</f>
        <v>0</v>
      </c>
      <c r="L15" s="71" t="str">
        <f>IF(K15=1,COUNTIF($K$9:K15,1),"")</f>
        <v/>
      </c>
      <c r="M15" s="71" t="str">
        <f>IFERROR(INDEX('Eligible Schools'!$D$4:$D$133,MATCH(ROWS($L$9:L15),$L$9:$L$144,0)),"")</f>
        <v/>
      </c>
      <c r="N15" s="71" t="str">
        <f>IFERROR(INDEX('Eligible Schools'!$E$4:$E$133,MATCH(ROWS($L$9:L15),$L$9:$L$144,0)),"")</f>
        <v/>
      </c>
      <c r="O15" s="70" t="str">
        <f>IFERROR(INDEX('Eligible Schools'!$F$4:$F$133,MATCH(ROWS($L$9:L15),$L$9:$L$144,0)),"")</f>
        <v/>
      </c>
      <c r="P15" s="72" t="str">
        <f>IFERROR(INDEX('Eligible Schools'!$I$4:$I$133,MATCH(ROWS($L$9:L15),$L$9:$L$144,0)),"")</f>
        <v/>
      </c>
    </row>
    <row r="16" spans="1:16" s="28" customFormat="1" ht="17.149999999999999" customHeight="1" x14ac:dyDescent="0.25">
      <c r="A16" s="31"/>
      <c r="B16" s="31"/>
      <c r="C16" s="66" t="str">
        <f t="shared" si="0"/>
        <v/>
      </c>
      <c r="D16" s="66" t="str">
        <f t="shared" si="1"/>
        <v/>
      </c>
      <c r="E16" s="66" t="str">
        <f t="shared" si="2"/>
        <v/>
      </c>
      <c r="F16" s="66" t="str">
        <f t="shared" si="3"/>
        <v/>
      </c>
      <c r="G16" s="83"/>
      <c r="H16" s="83"/>
      <c r="I16" s="32">
        <f t="shared" si="4"/>
        <v>0</v>
      </c>
      <c r="K16" s="71">
        <f>--ISNUMBER(IFERROR(SEARCH($H$1,'Eligible Schools'!B11,1),""))</f>
        <v>0</v>
      </c>
      <c r="L16" s="71" t="str">
        <f>IF(K16=1,COUNTIF($K$9:K16,1),"")</f>
        <v/>
      </c>
      <c r="M16" s="71" t="str">
        <f>IFERROR(INDEX('Eligible Schools'!$D$4:$D$133,MATCH(ROWS($L$9:L16),$L$9:$L$144,0)),"")</f>
        <v/>
      </c>
      <c r="N16" s="71" t="str">
        <f>IFERROR(INDEX('Eligible Schools'!$E$4:$E$133,MATCH(ROWS($L$9:L16),$L$9:$L$144,0)),"")</f>
        <v/>
      </c>
      <c r="O16" s="70" t="str">
        <f>IFERROR(INDEX('Eligible Schools'!$F$4:$F$133,MATCH(ROWS($L$9:L16),$L$9:$L$144,0)),"")</f>
        <v/>
      </c>
      <c r="P16" s="72" t="str">
        <f>IFERROR(INDEX('Eligible Schools'!$I$4:$I$133,MATCH(ROWS($L$9:L16),$L$9:$L$144,0)),"")</f>
        <v/>
      </c>
    </row>
    <row r="17" spans="1:16" s="28" customFormat="1" ht="17.149999999999999" customHeight="1" x14ac:dyDescent="0.25">
      <c r="A17" s="31"/>
      <c r="B17" s="31"/>
      <c r="C17" s="66" t="str">
        <f t="shared" si="0"/>
        <v/>
      </c>
      <c r="D17" s="66" t="str">
        <f t="shared" si="1"/>
        <v/>
      </c>
      <c r="E17" s="66" t="str">
        <f t="shared" si="2"/>
        <v/>
      </c>
      <c r="F17" s="66" t="str">
        <f t="shared" si="3"/>
        <v/>
      </c>
      <c r="G17" s="83"/>
      <c r="H17" s="83"/>
      <c r="I17" s="32">
        <f t="shared" si="4"/>
        <v>0</v>
      </c>
      <c r="K17" s="71">
        <f>--ISNUMBER(IFERROR(SEARCH($H$1,'Eligible Schools'!B13,1),""))</f>
        <v>0</v>
      </c>
      <c r="L17" s="71" t="str">
        <f>IF(K17=1,COUNTIF($K$9:K17,1),"")</f>
        <v/>
      </c>
      <c r="M17" s="71" t="str">
        <f>IFERROR(INDEX('Eligible Schools'!$D$4:$D$133,MATCH(ROWS($L$9:L17),$L$9:$L$144,0)),"")</f>
        <v/>
      </c>
      <c r="N17" s="71" t="str">
        <f>IFERROR(INDEX('Eligible Schools'!$E$4:$E$133,MATCH(ROWS($L$9:L17),$L$9:$L$144,0)),"")</f>
        <v/>
      </c>
      <c r="O17" s="70" t="str">
        <f>IFERROR(INDEX('Eligible Schools'!$F$4:$F$133,MATCH(ROWS($L$9:L17),$L$9:$L$144,0)),"")</f>
        <v/>
      </c>
      <c r="P17" s="72" t="str">
        <f>IFERROR(INDEX('Eligible Schools'!$I$4:$I$133,MATCH(ROWS($L$9:L17),$L$9:$L$144,0)),"")</f>
        <v/>
      </c>
    </row>
    <row r="18" spans="1:16" s="28" customFormat="1" ht="17.149999999999999" customHeight="1" x14ac:dyDescent="0.25">
      <c r="A18" s="31"/>
      <c r="B18" s="31"/>
      <c r="C18" s="66" t="str">
        <f t="shared" si="0"/>
        <v/>
      </c>
      <c r="D18" s="66" t="str">
        <f t="shared" si="1"/>
        <v/>
      </c>
      <c r="E18" s="66" t="str">
        <f t="shared" si="2"/>
        <v/>
      </c>
      <c r="F18" s="66" t="str">
        <f t="shared" si="3"/>
        <v/>
      </c>
      <c r="G18" s="83"/>
      <c r="H18" s="83"/>
      <c r="I18" s="32">
        <f t="shared" si="4"/>
        <v>0</v>
      </c>
      <c r="K18" s="71">
        <f>--ISNUMBER(IFERROR(SEARCH($H$1,'Eligible Schools'!B14,1),""))</f>
        <v>0</v>
      </c>
      <c r="L18" s="71" t="str">
        <f>IF(K18=1,COUNTIF($K$9:K18,1),"")</f>
        <v/>
      </c>
      <c r="M18" s="71" t="str">
        <f>IFERROR(INDEX('Eligible Schools'!$D$4:$D$133,MATCH(ROWS($L$9:L18),$L$9:$L$144,0)),"")</f>
        <v/>
      </c>
      <c r="N18" s="71" t="str">
        <f>IFERROR(INDEX('Eligible Schools'!$E$4:$E$133,MATCH(ROWS($L$9:L18),$L$9:$L$144,0)),"")</f>
        <v/>
      </c>
      <c r="O18" s="70" t="str">
        <f>IFERROR(INDEX('Eligible Schools'!$F$4:$F$133,MATCH(ROWS($L$9:L18),$L$9:$L$144,0)),"")</f>
        <v/>
      </c>
      <c r="P18" s="72" t="str">
        <f>IFERROR(INDEX('Eligible Schools'!$I$4:$I$133,MATCH(ROWS($L$9:L18),$L$9:$L$144,0)),"")</f>
        <v/>
      </c>
    </row>
    <row r="19" spans="1:16" s="28" customFormat="1" ht="17.149999999999999" customHeight="1" x14ac:dyDescent="0.25">
      <c r="A19" s="31"/>
      <c r="B19" s="31"/>
      <c r="C19" s="66" t="str">
        <f t="shared" si="0"/>
        <v/>
      </c>
      <c r="D19" s="66" t="str">
        <f t="shared" si="1"/>
        <v/>
      </c>
      <c r="E19" s="66" t="str">
        <f t="shared" si="2"/>
        <v/>
      </c>
      <c r="F19" s="66" t="str">
        <f t="shared" si="3"/>
        <v/>
      </c>
      <c r="G19" s="83"/>
      <c r="H19" s="83"/>
      <c r="I19" s="32">
        <f t="shared" si="4"/>
        <v>0</v>
      </c>
      <c r="K19" s="71">
        <f>--ISNUMBER(IFERROR(SEARCH($H$1,'Eligible Schools'!B15,1),""))</f>
        <v>0</v>
      </c>
      <c r="L19" s="71" t="str">
        <f>IF(K19=1,COUNTIF($K$9:K19,1),"")</f>
        <v/>
      </c>
      <c r="M19" s="71" t="str">
        <f>IFERROR(INDEX('Eligible Schools'!$D$4:$D$133,MATCH(ROWS($L$9:L19),$L$9:$L$144,0)),"")</f>
        <v/>
      </c>
      <c r="N19" s="71" t="str">
        <f>IFERROR(INDEX('Eligible Schools'!$E$4:$E$133,MATCH(ROWS($L$9:L19),$L$9:$L$144,0)),"")</f>
        <v/>
      </c>
      <c r="O19" s="70" t="str">
        <f>IFERROR(INDEX('Eligible Schools'!$F$4:$F$133,MATCH(ROWS($L$9:L19),$L$9:$L$144,0)),"")</f>
        <v/>
      </c>
      <c r="P19" s="72" t="str">
        <f>IFERROR(INDEX('Eligible Schools'!$I$4:$I$133,MATCH(ROWS($L$9:L19),$L$9:$L$144,0)),"")</f>
        <v/>
      </c>
    </row>
    <row r="20" spans="1:16" s="28" customFormat="1" ht="17.149999999999999" customHeight="1" x14ac:dyDescent="0.25">
      <c r="A20" s="31"/>
      <c r="B20" s="31"/>
      <c r="C20" s="66" t="str">
        <f t="shared" si="0"/>
        <v/>
      </c>
      <c r="D20" s="66" t="str">
        <f t="shared" si="1"/>
        <v/>
      </c>
      <c r="E20" s="66" t="str">
        <f t="shared" si="2"/>
        <v/>
      </c>
      <c r="F20" s="66" t="str">
        <f t="shared" si="3"/>
        <v/>
      </c>
      <c r="G20" s="83"/>
      <c r="H20" s="83"/>
      <c r="I20" s="32">
        <f t="shared" si="4"/>
        <v>0</v>
      </c>
      <c r="K20" s="71">
        <f>--ISNUMBER(IFERROR(SEARCH($H$1,'Eligible Schools'!B16,1),""))</f>
        <v>0</v>
      </c>
      <c r="L20" s="71" t="str">
        <f>IF(K20=1,COUNTIF($K$9:K20,1),"")</f>
        <v/>
      </c>
      <c r="M20" s="71" t="str">
        <f>IFERROR(INDEX('Eligible Schools'!$D$4:$D$133,MATCH(ROWS($L$9:L20),$L$9:$L$144,0)),"")</f>
        <v/>
      </c>
      <c r="N20" s="71" t="str">
        <f>IFERROR(INDEX('Eligible Schools'!$E$4:$E$133,MATCH(ROWS($L$9:L20),$L$9:$L$144,0)),"")</f>
        <v/>
      </c>
      <c r="O20" s="70" t="str">
        <f>IFERROR(INDEX('Eligible Schools'!$F$4:$F$133,MATCH(ROWS($L$9:L20),$L$9:$L$144,0)),"")</f>
        <v/>
      </c>
      <c r="P20" s="72" t="str">
        <f>IFERROR(INDEX('Eligible Schools'!$I$4:$I$133,MATCH(ROWS($L$9:L20),$L$9:$L$144,0)),"")</f>
        <v/>
      </c>
    </row>
    <row r="21" spans="1:16" s="28" customFormat="1" ht="17.149999999999999" customHeight="1" x14ac:dyDescent="0.25">
      <c r="A21" s="31"/>
      <c r="B21" s="31"/>
      <c r="C21" s="66" t="str">
        <f t="shared" si="0"/>
        <v/>
      </c>
      <c r="D21" s="66" t="str">
        <f t="shared" si="1"/>
        <v/>
      </c>
      <c r="E21" s="66" t="str">
        <f t="shared" si="2"/>
        <v/>
      </c>
      <c r="F21" s="66" t="str">
        <f t="shared" si="3"/>
        <v/>
      </c>
      <c r="G21" s="83"/>
      <c r="H21" s="83"/>
      <c r="I21" s="32">
        <f t="shared" si="4"/>
        <v>0</v>
      </c>
      <c r="K21" s="71">
        <f>--ISNUMBER(IFERROR(SEARCH($H$1,'Eligible Schools'!B17,1),""))</f>
        <v>0</v>
      </c>
      <c r="L21" s="71" t="str">
        <f>IF(K21=1,COUNTIF($K$9:K21,1),"")</f>
        <v/>
      </c>
      <c r="M21" s="71" t="str">
        <f>IFERROR(INDEX('Eligible Schools'!$D$4:$D$133,MATCH(ROWS($L$9:L21),$L$9:$L$144,0)),"")</f>
        <v/>
      </c>
      <c r="N21" s="71" t="str">
        <f>IFERROR(INDEX('Eligible Schools'!$E$4:$E$133,MATCH(ROWS($L$9:L21),$L$9:$L$144,0)),"")</f>
        <v/>
      </c>
      <c r="O21" s="70" t="str">
        <f>IFERROR(INDEX('Eligible Schools'!$F$4:$F$133,MATCH(ROWS($L$9:L21),$L$9:$L$144,0)),"")</f>
        <v/>
      </c>
      <c r="P21" s="72" t="str">
        <f>IFERROR(INDEX('Eligible Schools'!$I$4:$I$133,MATCH(ROWS($L$9:L21),$L$9:$L$144,0)),"")</f>
        <v/>
      </c>
    </row>
    <row r="22" spans="1:16" s="28" customFormat="1" ht="17.149999999999999" customHeight="1" x14ac:dyDescent="0.25">
      <c r="A22" s="31"/>
      <c r="B22" s="31"/>
      <c r="C22" s="66" t="str">
        <f t="shared" si="0"/>
        <v/>
      </c>
      <c r="D22" s="66" t="str">
        <f t="shared" si="1"/>
        <v/>
      </c>
      <c r="E22" s="66" t="str">
        <f t="shared" si="2"/>
        <v/>
      </c>
      <c r="F22" s="66" t="str">
        <f t="shared" si="3"/>
        <v/>
      </c>
      <c r="G22" s="83"/>
      <c r="H22" s="83"/>
      <c r="I22" s="32">
        <f t="shared" si="4"/>
        <v>0</v>
      </c>
      <c r="K22" s="71">
        <f>--ISNUMBER(IFERROR(SEARCH($H$1,'Eligible Schools'!B18,1),""))</f>
        <v>0</v>
      </c>
      <c r="L22" s="71" t="str">
        <f>IF(K22=1,COUNTIF($K$9:K22,1),"")</f>
        <v/>
      </c>
      <c r="M22" s="71" t="str">
        <f>IFERROR(INDEX('Eligible Schools'!$D$4:$D$133,MATCH(ROWS($L$9:L22),$L$9:$L$144,0)),"")</f>
        <v/>
      </c>
      <c r="N22" s="71" t="str">
        <f>IFERROR(INDEX('Eligible Schools'!$E$4:$E$133,MATCH(ROWS($L$9:L22),$L$9:$L$144,0)),"")</f>
        <v/>
      </c>
      <c r="O22" s="70" t="str">
        <f>IFERROR(INDEX('Eligible Schools'!$F$4:$F$133,MATCH(ROWS($L$9:L22),$L$9:$L$144,0)),"")</f>
        <v/>
      </c>
      <c r="P22" s="72" t="str">
        <f>IFERROR(INDEX('Eligible Schools'!$I$4:$I$133,MATCH(ROWS($L$9:L22),$L$9:$L$144,0)),"")</f>
        <v/>
      </c>
    </row>
    <row r="23" spans="1:16" s="28" customFormat="1" ht="17.149999999999999" customHeight="1" x14ac:dyDescent="0.25">
      <c r="A23" s="31"/>
      <c r="B23" s="31"/>
      <c r="C23" s="66" t="str">
        <f t="shared" si="0"/>
        <v/>
      </c>
      <c r="D23" s="66" t="str">
        <f t="shared" si="1"/>
        <v/>
      </c>
      <c r="E23" s="66" t="str">
        <f t="shared" si="2"/>
        <v/>
      </c>
      <c r="F23" s="66" t="str">
        <f t="shared" si="3"/>
        <v/>
      </c>
      <c r="G23" s="83"/>
      <c r="H23" s="83"/>
      <c r="I23" s="32">
        <f t="shared" si="4"/>
        <v>0</v>
      </c>
      <c r="K23" s="71">
        <f>--ISNUMBER(IFERROR(SEARCH($H$1,'Eligible Schools'!B19,1),""))</f>
        <v>0</v>
      </c>
      <c r="L23" s="71" t="str">
        <f>IF(K23=1,COUNTIF($K$9:K23,1),"")</f>
        <v/>
      </c>
      <c r="M23" s="71" t="str">
        <f>IFERROR(INDEX('Eligible Schools'!$D$4:$D$133,MATCH(ROWS($L$9:L23),$L$9:$L$144,0)),"")</f>
        <v/>
      </c>
      <c r="N23" s="71" t="str">
        <f>IFERROR(INDEX('Eligible Schools'!$E$4:$E$133,MATCH(ROWS($L$9:L23),$L$9:$L$144,0)),"")</f>
        <v/>
      </c>
      <c r="O23" s="70" t="str">
        <f>IFERROR(INDEX('Eligible Schools'!$F$4:$F$133,MATCH(ROWS($L$9:L23),$L$9:$L$144,0)),"")</f>
        <v/>
      </c>
      <c r="P23" s="72" t="str">
        <f>IFERROR(INDEX('Eligible Schools'!$I$4:$I$133,MATCH(ROWS($L$9:L23),$L$9:$L$144,0)),"")</f>
        <v/>
      </c>
    </row>
    <row r="24" spans="1:16" s="28" customFormat="1" ht="17.149999999999999" customHeight="1" x14ac:dyDescent="0.25">
      <c r="A24" s="31"/>
      <c r="B24" s="31"/>
      <c r="C24" s="66" t="str">
        <f t="shared" si="0"/>
        <v/>
      </c>
      <c r="D24" s="66" t="str">
        <f t="shared" si="1"/>
        <v/>
      </c>
      <c r="E24" s="66" t="str">
        <f t="shared" si="2"/>
        <v/>
      </c>
      <c r="F24" s="66" t="str">
        <f t="shared" si="3"/>
        <v/>
      </c>
      <c r="G24" s="83"/>
      <c r="H24" s="83"/>
      <c r="I24" s="32">
        <f t="shared" si="4"/>
        <v>0</v>
      </c>
      <c r="K24" s="71">
        <f>--ISNUMBER(IFERROR(SEARCH($H$1,'Eligible Schools'!B20,1),""))</f>
        <v>0</v>
      </c>
      <c r="L24" s="71" t="str">
        <f>IF(K24=1,COUNTIF($K$9:K24,1),"")</f>
        <v/>
      </c>
      <c r="M24" s="71" t="str">
        <f>IFERROR(INDEX('Eligible Schools'!$D$4:$D$133,MATCH(ROWS($L$9:L24),$L$9:$L$144,0)),"")</f>
        <v/>
      </c>
      <c r="N24" s="71" t="str">
        <f>IFERROR(INDEX('Eligible Schools'!$E$4:$E$133,MATCH(ROWS($L$9:L24),$L$9:$L$144,0)),"")</f>
        <v/>
      </c>
      <c r="O24" s="70" t="str">
        <f>IFERROR(INDEX('Eligible Schools'!$F$4:$F$133,MATCH(ROWS($L$9:L24),$L$9:$L$144,0)),"")</f>
        <v/>
      </c>
      <c r="P24" s="72" t="str">
        <f>IFERROR(INDEX('Eligible Schools'!$I$4:$I$133,MATCH(ROWS($L$9:L24),$L$9:$L$144,0)),"")</f>
        <v/>
      </c>
    </row>
    <row r="25" spans="1:16" s="28" customFormat="1" ht="17.149999999999999" customHeight="1" x14ac:dyDescent="0.25">
      <c r="A25" s="31"/>
      <c r="B25" s="31"/>
      <c r="C25" s="66" t="str">
        <f t="shared" si="0"/>
        <v/>
      </c>
      <c r="D25" s="66" t="str">
        <f t="shared" si="1"/>
        <v/>
      </c>
      <c r="E25" s="66" t="str">
        <f t="shared" si="2"/>
        <v/>
      </c>
      <c r="F25" s="66" t="str">
        <f t="shared" si="3"/>
        <v/>
      </c>
      <c r="G25" s="83"/>
      <c r="H25" s="83"/>
      <c r="I25" s="32">
        <f t="shared" si="4"/>
        <v>0</v>
      </c>
      <c r="K25" s="71">
        <f>--ISNUMBER(IFERROR(SEARCH($H$1,'Eligible Schools'!B21,1),""))</f>
        <v>0</v>
      </c>
      <c r="L25" s="71" t="str">
        <f>IF(K25=1,COUNTIF($K$9:K25,1),"")</f>
        <v/>
      </c>
      <c r="M25" s="71" t="str">
        <f>IFERROR(INDEX('Eligible Schools'!$D$4:$D$133,MATCH(ROWS($L$9:L25),$L$9:$L$144,0)),"")</f>
        <v/>
      </c>
      <c r="N25" s="71" t="str">
        <f>IFERROR(INDEX('Eligible Schools'!$E$4:$E$133,MATCH(ROWS($L$9:L25),$L$9:$L$144,0)),"")</f>
        <v/>
      </c>
      <c r="O25" s="70" t="str">
        <f>IFERROR(INDEX('Eligible Schools'!$F$4:$F$133,MATCH(ROWS($L$9:L25),$L$9:$L$144,0)),"")</f>
        <v/>
      </c>
      <c r="P25" s="72" t="str">
        <f>IFERROR(INDEX('Eligible Schools'!$I$4:$I$133,MATCH(ROWS($L$9:L25),$L$9:$L$144,0)),"")</f>
        <v/>
      </c>
    </row>
    <row r="26" spans="1:16" s="28" customFormat="1" ht="17.149999999999999" customHeight="1" x14ac:dyDescent="0.25">
      <c r="A26" s="31"/>
      <c r="B26" s="31"/>
      <c r="C26" s="66" t="str">
        <f t="shared" si="0"/>
        <v/>
      </c>
      <c r="D26" s="66" t="str">
        <f t="shared" si="1"/>
        <v/>
      </c>
      <c r="E26" s="66" t="str">
        <f t="shared" si="2"/>
        <v/>
      </c>
      <c r="F26" s="66" t="str">
        <f t="shared" si="3"/>
        <v/>
      </c>
      <c r="G26" s="83"/>
      <c r="H26" s="83"/>
      <c r="I26" s="32">
        <f t="shared" si="4"/>
        <v>0</v>
      </c>
      <c r="K26" s="71">
        <f>--ISNUMBER(IFERROR(SEARCH($H$1,'Eligible Schools'!B22,1),""))</f>
        <v>0</v>
      </c>
      <c r="L26" s="71" t="str">
        <f>IF(K26=1,COUNTIF($K$9:K26,1),"")</f>
        <v/>
      </c>
      <c r="M26" s="71" t="str">
        <f>IFERROR(INDEX('Eligible Schools'!$D$4:$D$133,MATCH(ROWS($L$9:L26),$L$9:$L$144,0)),"")</f>
        <v/>
      </c>
      <c r="N26" s="71" t="str">
        <f>IFERROR(INDEX('Eligible Schools'!$E$4:$E$133,MATCH(ROWS($L$9:L26),$L$9:$L$144,0)),"")</f>
        <v/>
      </c>
      <c r="O26" s="70" t="str">
        <f>IFERROR(INDEX('Eligible Schools'!$F$4:$F$133,MATCH(ROWS($L$9:L26),$L$9:$L$144,0)),"")</f>
        <v/>
      </c>
      <c r="P26" s="72" t="str">
        <f>IFERROR(INDEX('Eligible Schools'!$I$4:$I$133,MATCH(ROWS($L$9:L26),$L$9:$L$144,0)),"")</f>
        <v/>
      </c>
    </row>
    <row r="27" spans="1:16" s="28" customFormat="1" ht="17.149999999999999" customHeight="1" x14ac:dyDescent="0.25">
      <c r="A27" s="31"/>
      <c r="B27" s="31"/>
      <c r="C27" s="66" t="str">
        <f t="shared" si="0"/>
        <v/>
      </c>
      <c r="D27" s="66" t="str">
        <f t="shared" si="1"/>
        <v/>
      </c>
      <c r="E27" s="66" t="str">
        <f t="shared" si="2"/>
        <v/>
      </c>
      <c r="F27" s="66" t="str">
        <f t="shared" si="3"/>
        <v/>
      </c>
      <c r="G27" s="83"/>
      <c r="H27" s="83"/>
      <c r="I27" s="32">
        <f t="shared" si="4"/>
        <v>0</v>
      </c>
      <c r="K27" s="71">
        <f>--ISNUMBER(IFERROR(SEARCH($H$1,'Eligible Schools'!B23,1),""))</f>
        <v>0</v>
      </c>
      <c r="L27" s="71" t="str">
        <f>IF(K27=1,COUNTIF($K$9:K27,1),"")</f>
        <v/>
      </c>
      <c r="M27" s="71" t="str">
        <f>IFERROR(INDEX('Eligible Schools'!$D$4:$D$133,MATCH(ROWS($L$9:L27),$L$9:$L$144,0)),"")</f>
        <v/>
      </c>
      <c r="N27" s="71" t="str">
        <f>IFERROR(INDEX('Eligible Schools'!$E$4:$E$133,MATCH(ROWS($L$9:L27),$L$9:$L$144,0)),"")</f>
        <v/>
      </c>
      <c r="O27" s="70" t="str">
        <f>IFERROR(INDEX('Eligible Schools'!$F$4:$F$133,MATCH(ROWS($L$9:L27),$L$9:$L$144,0)),"")</f>
        <v/>
      </c>
      <c r="P27" s="72" t="str">
        <f>IFERROR(INDEX('Eligible Schools'!$I$4:$I$133,MATCH(ROWS($L$9:L27),$L$9:$L$144,0)),"")</f>
        <v/>
      </c>
    </row>
    <row r="28" spans="1:16" s="28" customFormat="1" ht="17.149999999999999" customHeight="1" x14ac:dyDescent="0.25">
      <c r="A28" s="31"/>
      <c r="B28" s="31"/>
      <c r="C28" s="66" t="str">
        <f t="shared" si="0"/>
        <v/>
      </c>
      <c r="D28" s="66" t="str">
        <f t="shared" si="1"/>
        <v/>
      </c>
      <c r="E28" s="66" t="str">
        <f t="shared" si="2"/>
        <v/>
      </c>
      <c r="F28" s="66" t="str">
        <f t="shared" si="3"/>
        <v/>
      </c>
      <c r="G28" s="83"/>
      <c r="H28" s="83"/>
      <c r="I28" s="32">
        <f t="shared" si="4"/>
        <v>0</v>
      </c>
      <c r="K28" s="71">
        <f>--ISNUMBER(IFERROR(SEARCH($H$1,'Eligible Schools'!B24,1),""))</f>
        <v>0</v>
      </c>
      <c r="L28" s="71" t="str">
        <f>IF(K28=1,COUNTIF($K$9:K28,1),"")</f>
        <v/>
      </c>
      <c r="M28" s="71" t="str">
        <f>IFERROR(INDEX('Eligible Schools'!$D$4:$D$133,MATCH(ROWS($L$9:L28),$L$9:$L$144,0)),"")</f>
        <v/>
      </c>
      <c r="N28" s="71" t="str">
        <f>IFERROR(INDEX('Eligible Schools'!$E$4:$E$133,MATCH(ROWS($L$9:L28),$L$9:$L$144,0)),"")</f>
        <v/>
      </c>
      <c r="O28" s="70" t="str">
        <f>IFERROR(INDEX('Eligible Schools'!$F$4:$F$133,MATCH(ROWS($L$9:L28),$L$9:$L$144,0)),"")</f>
        <v/>
      </c>
      <c r="P28" s="72" t="str">
        <f>IFERROR(INDEX('Eligible Schools'!$I$4:$I$133,MATCH(ROWS($L$9:L28),$L$9:$L$144,0)),"")</f>
        <v/>
      </c>
    </row>
    <row r="29" spans="1:16" s="28" customFormat="1" ht="17.149999999999999" customHeight="1" x14ac:dyDescent="0.25">
      <c r="A29" s="31"/>
      <c r="B29" s="31"/>
      <c r="C29" s="66" t="str">
        <f t="shared" si="0"/>
        <v/>
      </c>
      <c r="D29" s="66" t="str">
        <f t="shared" si="1"/>
        <v/>
      </c>
      <c r="E29" s="66" t="str">
        <f t="shared" si="2"/>
        <v/>
      </c>
      <c r="F29" s="66" t="str">
        <f t="shared" si="3"/>
        <v/>
      </c>
      <c r="G29" s="83"/>
      <c r="H29" s="83"/>
      <c r="I29" s="32">
        <f t="shared" si="4"/>
        <v>0</v>
      </c>
      <c r="K29" s="71">
        <f>--ISNUMBER(IFERROR(SEARCH($H$1,'Eligible Schools'!B25,1),""))</f>
        <v>0</v>
      </c>
      <c r="L29" s="71" t="str">
        <f>IF(K29=1,COUNTIF($K$9:K29,1),"")</f>
        <v/>
      </c>
      <c r="M29" s="71" t="str">
        <f>IFERROR(INDEX('Eligible Schools'!$D$4:$D$133,MATCH(ROWS($L$9:L29),$L$9:$L$144,0)),"")</f>
        <v/>
      </c>
      <c r="N29" s="71" t="str">
        <f>IFERROR(INDEX('Eligible Schools'!$E$4:$E$133,MATCH(ROWS($L$9:L29),$L$9:$L$144,0)),"")</f>
        <v/>
      </c>
      <c r="O29" s="70" t="str">
        <f>IFERROR(INDEX('Eligible Schools'!$F$4:$F$133,MATCH(ROWS($L$9:L29),$L$9:$L$144,0)),"")</f>
        <v/>
      </c>
      <c r="P29" s="72" t="str">
        <f>IFERROR(INDEX('Eligible Schools'!$I$4:$I$133,MATCH(ROWS($L$9:L29),$L$9:$L$144,0)),"")</f>
        <v/>
      </c>
    </row>
    <row r="30" spans="1:16" s="28" customFormat="1" ht="17.149999999999999" customHeight="1" x14ac:dyDescent="0.25">
      <c r="A30" s="31"/>
      <c r="B30" s="31"/>
      <c r="C30" s="66" t="str">
        <f t="shared" si="0"/>
        <v/>
      </c>
      <c r="D30" s="66" t="str">
        <f t="shared" si="1"/>
        <v/>
      </c>
      <c r="E30" s="66" t="str">
        <f t="shared" si="2"/>
        <v/>
      </c>
      <c r="F30" s="66" t="str">
        <f t="shared" si="3"/>
        <v/>
      </c>
      <c r="G30" s="83"/>
      <c r="H30" s="83"/>
      <c r="I30" s="32">
        <f t="shared" si="4"/>
        <v>0</v>
      </c>
      <c r="K30" s="71">
        <f>--ISNUMBER(IFERROR(SEARCH($H$1,'Eligible Schools'!B26,1),""))</f>
        <v>0</v>
      </c>
      <c r="L30" s="71" t="str">
        <f>IF(K30=1,COUNTIF($K$9:K30,1),"")</f>
        <v/>
      </c>
      <c r="M30" s="71" t="str">
        <f>IFERROR(INDEX('Eligible Schools'!$D$4:$D$133,MATCH(ROWS($L$9:L30),$L$9:$L$144,0)),"")</f>
        <v/>
      </c>
      <c r="N30" s="71" t="str">
        <f>IFERROR(INDEX('Eligible Schools'!$E$4:$E$133,MATCH(ROWS($L$9:L30),$L$9:$L$144,0)),"")</f>
        <v/>
      </c>
      <c r="O30" s="70" t="str">
        <f>IFERROR(INDEX('Eligible Schools'!$F$4:$F$133,MATCH(ROWS($L$9:L30),$L$9:$L$144,0)),"")</f>
        <v/>
      </c>
      <c r="P30" s="72" t="str">
        <f>IFERROR(INDEX('Eligible Schools'!$I$4:$I$133,MATCH(ROWS($L$9:L30),$L$9:$L$144,0)),"")</f>
        <v/>
      </c>
    </row>
    <row r="31" spans="1:16" s="28" customFormat="1" ht="17.149999999999999" customHeight="1" x14ac:dyDescent="0.25">
      <c r="A31" s="31"/>
      <c r="B31" s="31"/>
      <c r="C31" s="66" t="str">
        <f t="shared" si="0"/>
        <v/>
      </c>
      <c r="D31" s="66" t="str">
        <f t="shared" si="1"/>
        <v/>
      </c>
      <c r="E31" s="66" t="str">
        <f t="shared" si="2"/>
        <v/>
      </c>
      <c r="F31" s="66" t="str">
        <f t="shared" si="3"/>
        <v/>
      </c>
      <c r="G31" s="83"/>
      <c r="H31" s="83"/>
      <c r="I31" s="32">
        <f t="shared" si="4"/>
        <v>0</v>
      </c>
      <c r="K31" s="71">
        <f>--ISNUMBER(IFERROR(SEARCH($H$1,'Eligible Schools'!B27,1),""))</f>
        <v>0</v>
      </c>
      <c r="L31" s="71" t="str">
        <f>IF(K31=1,COUNTIF($K$9:K31,1),"")</f>
        <v/>
      </c>
      <c r="M31" s="71" t="str">
        <f>IFERROR(INDEX('Eligible Schools'!$D$4:$D$133,MATCH(ROWS($L$9:L31),$L$9:$L$144,0)),"")</f>
        <v/>
      </c>
      <c r="N31" s="71" t="str">
        <f>IFERROR(INDEX('Eligible Schools'!$E$4:$E$133,MATCH(ROWS($L$9:L31),$L$9:$L$144,0)),"")</f>
        <v/>
      </c>
      <c r="O31" s="70" t="str">
        <f>IFERROR(INDEX('Eligible Schools'!$F$4:$F$133,MATCH(ROWS($L$9:L31),$L$9:$L$144,0)),"")</f>
        <v/>
      </c>
      <c r="P31" s="72" t="str">
        <f>IFERROR(INDEX('Eligible Schools'!$I$4:$I$133,MATCH(ROWS($L$9:L31),$L$9:$L$144,0)),"")</f>
        <v/>
      </c>
    </row>
    <row r="32" spans="1:16" s="28" customFormat="1" ht="17.149999999999999" customHeight="1" x14ac:dyDescent="0.25">
      <c r="A32" s="31"/>
      <c r="B32" s="31"/>
      <c r="C32" s="66" t="str">
        <f t="shared" si="0"/>
        <v/>
      </c>
      <c r="D32" s="66" t="str">
        <f t="shared" si="1"/>
        <v/>
      </c>
      <c r="E32" s="66" t="str">
        <f t="shared" si="2"/>
        <v/>
      </c>
      <c r="F32" s="66" t="str">
        <f t="shared" si="3"/>
        <v/>
      </c>
      <c r="G32" s="83"/>
      <c r="H32" s="83"/>
      <c r="I32" s="32">
        <f t="shared" si="4"/>
        <v>0</v>
      </c>
      <c r="K32" s="71">
        <f>--ISNUMBER(IFERROR(SEARCH($H$1,'Eligible Schools'!B28,1),""))</f>
        <v>0</v>
      </c>
      <c r="L32" s="71" t="str">
        <f>IF(K32=1,COUNTIF($K$9:K32,1),"")</f>
        <v/>
      </c>
      <c r="M32" s="71" t="str">
        <f>IFERROR(INDEX('Eligible Schools'!$D$4:$D$133,MATCH(ROWS($L$9:L32),$L$9:$L$144,0)),"")</f>
        <v/>
      </c>
      <c r="N32" s="71" t="str">
        <f>IFERROR(INDEX('Eligible Schools'!$E$4:$E$133,MATCH(ROWS($L$9:L32),$L$9:$L$144,0)),"")</f>
        <v/>
      </c>
      <c r="O32" s="70" t="str">
        <f>IFERROR(INDEX('Eligible Schools'!$F$4:$F$133,MATCH(ROWS($L$9:L32),$L$9:$L$144,0)),"")</f>
        <v/>
      </c>
      <c r="P32" s="72" t="str">
        <f>IFERROR(INDEX('Eligible Schools'!$I$4:$I$133,MATCH(ROWS($L$9:L32),$L$9:$L$144,0)),"")</f>
        <v/>
      </c>
    </row>
    <row r="33" spans="1:16" s="28" customFormat="1" ht="17.149999999999999" customHeight="1" x14ac:dyDescent="0.25">
      <c r="A33" s="31"/>
      <c r="B33" s="31"/>
      <c r="C33" s="66" t="str">
        <f t="shared" si="0"/>
        <v/>
      </c>
      <c r="D33" s="66" t="str">
        <f t="shared" si="1"/>
        <v/>
      </c>
      <c r="E33" s="66" t="str">
        <f t="shared" si="2"/>
        <v/>
      </c>
      <c r="F33" s="66" t="str">
        <f t="shared" si="3"/>
        <v/>
      </c>
      <c r="G33" s="83"/>
      <c r="H33" s="83"/>
      <c r="I33" s="32">
        <f t="shared" si="4"/>
        <v>0</v>
      </c>
      <c r="K33" s="71">
        <f>--ISNUMBER(IFERROR(SEARCH($H$1,'Eligible Schools'!B29,1),""))</f>
        <v>0</v>
      </c>
      <c r="L33" s="71" t="str">
        <f>IF(K33=1,COUNTIF($K$9:K33,1),"")</f>
        <v/>
      </c>
      <c r="M33" s="71" t="str">
        <f>IFERROR(INDEX('Eligible Schools'!$D$4:$D$133,MATCH(ROWS($L$9:L33),$L$9:$L$144,0)),"")</f>
        <v/>
      </c>
      <c r="N33" s="71" t="str">
        <f>IFERROR(INDEX('Eligible Schools'!$E$4:$E$133,MATCH(ROWS($L$9:L33),$L$9:$L$144,0)),"")</f>
        <v/>
      </c>
      <c r="O33" s="70" t="str">
        <f>IFERROR(INDEX('Eligible Schools'!$F$4:$F$133,MATCH(ROWS($L$9:L33),$L$9:$L$144,0)),"")</f>
        <v/>
      </c>
      <c r="P33" s="72" t="str">
        <f>IFERROR(INDEX('Eligible Schools'!$I$4:$I$133,MATCH(ROWS($L$9:L33),$L$9:$L$144,0)),"")</f>
        <v/>
      </c>
    </row>
    <row r="34" spans="1:16" s="28" customFormat="1" ht="17.149999999999999" customHeight="1" x14ac:dyDescent="0.25">
      <c r="A34" s="31"/>
      <c r="B34" s="31"/>
      <c r="C34" s="66" t="str">
        <f t="shared" si="0"/>
        <v/>
      </c>
      <c r="D34" s="66" t="str">
        <f t="shared" si="1"/>
        <v/>
      </c>
      <c r="E34" s="66" t="str">
        <f t="shared" si="2"/>
        <v/>
      </c>
      <c r="F34" s="66" t="str">
        <f t="shared" si="3"/>
        <v/>
      </c>
      <c r="G34" s="83"/>
      <c r="H34" s="83"/>
      <c r="I34" s="32">
        <f t="shared" si="4"/>
        <v>0</v>
      </c>
      <c r="K34" s="71">
        <f>--ISNUMBER(IFERROR(SEARCH($H$1,'Eligible Schools'!B30,1),""))</f>
        <v>0</v>
      </c>
      <c r="L34" s="71" t="str">
        <f>IF(K34=1,COUNTIF($K$9:K34,1),"")</f>
        <v/>
      </c>
      <c r="M34" s="71" t="str">
        <f>IFERROR(INDEX('Eligible Schools'!$D$4:$D$133,MATCH(ROWS($L$9:L34),$L$9:$L$144,0)),"")</f>
        <v/>
      </c>
      <c r="N34" s="71" t="str">
        <f>IFERROR(INDEX('Eligible Schools'!$E$4:$E$133,MATCH(ROWS($L$9:L34),$L$9:$L$144,0)),"")</f>
        <v/>
      </c>
      <c r="O34" s="70" t="str">
        <f>IFERROR(INDEX('Eligible Schools'!$F$4:$F$133,MATCH(ROWS($L$9:L34),$L$9:$L$144,0)),"")</f>
        <v/>
      </c>
      <c r="P34" s="72" t="str">
        <f>IFERROR(INDEX('Eligible Schools'!$I$4:$I$133,MATCH(ROWS($L$9:L34),$L$9:$L$144,0)),"")</f>
        <v/>
      </c>
    </row>
    <row r="35" spans="1:16" s="28" customFormat="1" ht="17.149999999999999" customHeight="1" x14ac:dyDescent="0.25">
      <c r="A35" s="31"/>
      <c r="B35" s="31"/>
      <c r="C35" s="66" t="str">
        <f t="shared" si="0"/>
        <v/>
      </c>
      <c r="D35" s="66" t="str">
        <f t="shared" si="1"/>
        <v/>
      </c>
      <c r="E35" s="66" t="str">
        <f t="shared" si="2"/>
        <v/>
      </c>
      <c r="F35" s="66" t="str">
        <f t="shared" si="3"/>
        <v/>
      </c>
      <c r="G35" s="83"/>
      <c r="H35" s="83"/>
      <c r="I35" s="32">
        <f t="shared" si="4"/>
        <v>0</v>
      </c>
      <c r="K35" s="71">
        <f>--ISNUMBER(IFERROR(SEARCH($H$1,'Eligible Schools'!B31,1),""))</f>
        <v>0</v>
      </c>
      <c r="L35" s="71" t="str">
        <f>IF(K35=1,COUNTIF($K$9:K35,1),"")</f>
        <v/>
      </c>
      <c r="M35" s="71" t="str">
        <f>IFERROR(INDEX('Eligible Schools'!$D$4:$D$133,MATCH(ROWS($L$9:L35),$L$9:$L$144,0)),"")</f>
        <v/>
      </c>
      <c r="N35" s="71" t="str">
        <f>IFERROR(INDEX('Eligible Schools'!$E$4:$E$133,MATCH(ROWS($L$9:L35),$L$9:$L$144,0)),"")</f>
        <v/>
      </c>
      <c r="O35" s="70" t="str">
        <f>IFERROR(INDEX('Eligible Schools'!$F$4:$F$133,MATCH(ROWS($L$9:L35),$L$9:$L$144,0)),"")</f>
        <v/>
      </c>
      <c r="P35" s="72" t="str">
        <f>IFERROR(INDEX('Eligible Schools'!$I$4:$I$133,MATCH(ROWS($L$9:L35),$L$9:$L$144,0)),"")</f>
        <v/>
      </c>
    </row>
    <row r="36" spans="1:16" s="28" customFormat="1" ht="17.149999999999999" customHeight="1" x14ac:dyDescent="0.25">
      <c r="A36" s="31"/>
      <c r="B36" s="31"/>
      <c r="C36" s="66" t="str">
        <f t="shared" si="0"/>
        <v/>
      </c>
      <c r="D36" s="66" t="str">
        <f t="shared" si="1"/>
        <v/>
      </c>
      <c r="E36" s="66" t="str">
        <f t="shared" si="2"/>
        <v/>
      </c>
      <c r="F36" s="66" t="str">
        <f t="shared" si="3"/>
        <v/>
      </c>
      <c r="G36" s="83"/>
      <c r="H36" s="83"/>
      <c r="I36" s="32">
        <f t="shared" si="4"/>
        <v>0</v>
      </c>
      <c r="K36" s="71">
        <f>--ISNUMBER(IFERROR(SEARCH($H$1,'Eligible Schools'!B32,1),""))</f>
        <v>0</v>
      </c>
      <c r="L36" s="71" t="str">
        <f>IF(K36=1,COUNTIF($K$9:K36,1),"")</f>
        <v/>
      </c>
      <c r="M36" s="71" t="str">
        <f>IFERROR(INDEX('Eligible Schools'!$D$4:$D$133,MATCH(ROWS($L$9:L36),$L$9:$L$144,0)),"")</f>
        <v/>
      </c>
      <c r="N36" s="71" t="str">
        <f>IFERROR(INDEX('Eligible Schools'!$E$4:$E$133,MATCH(ROWS($L$9:L36),$L$9:$L$144,0)),"")</f>
        <v/>
      </c>
      <c r="O36" s="70" t="str">
        <f>IFERROR(INDEX('Eligible Schools'!$F$4:$F$133,MATCH(ROWS($L$9:L36),$L$9:$L$144,0)),"")</f>
        <v/>
      </c>
      <c r="P36" s="72" t="str">
        <f>IFERROR(INDEX('Eligible Schools'!$I$4:$I$133,MATCH(ROWS($L$9:L36),$L$9:$L$144,0)),"")</f>
        <v/>
      </c>
    </row>
    <row r="37" spans="1:16" s="20" customFormat="1" ht="17.149999999999999" customHeight="1" x14ac:dyDescent="0.25">
      <c r="A37" s="31">
        <f>+A9+1</f>
        <v>1</v>
      </c>
      <c r="B37" s="31"/>
      <c r="C37" s="66" t="str">
        <f t="shared" si="0"/>
        <v/>
      </c>
      <c r="D37" s="66" t="str">
        <f t="shared" si="1"/>
        <v/>
      </c>
      <c r="E37" s="66" t="str">
        <f t="shared" si="2"/>
        <v/>
      </c>
      <c r="F37" s="66" t="str">
        <f t="shared" si="3"/>
        <v/>
      </c>
      <c r="G37" s="83"/>
      <c r="H37" s="83"/>
      <c r="I37" s="32">
        <f t="shared" ref="I37:I46" si="5">G37+H37</f>
        <v>0</v>
      </c>
      <c r="K37" s="71">
        <f>--ISNUMBER(IFERROR(SEARCH($H$1,'Eligible Schools'!B33,1),""))</f>
        <v>0</v>
      </c>
      <c r="L37" s="71" t="str">
        <f>IF(K37=1,COUNTIF($K$9:K37,1),"")</f>
        <v/>
      </c>
      <c r="M37" s="71" t="str">
        <f>IFERROR(INDEX('Eligible Schools'!$D$4:$D$133,MATCH(ROWS($L$9:L37),$L$9:$L$144,0)),"")</f>
        <v/>
      </c>
      <c r="N37" s="71" t="str">
        <f>IFERROR(INDEX('Eligible Schools'!$E$4:$E$133,MATCH(ROWS($L$9:L37),$L$9:$L$144,0)),"")</f>
        <v/>
      </c>
      <c r="O37" s="70" t="str">
        <f>IFERROR(INDEX('Eligible Schools'!$F$4:$F$133,MATCH(ROWS($L$9:L37),$L$9:$L$144,0)),"")</f>
        <v/>
      </c>
      <c r="P37" s="72" t="str">
        <f>IFERROR(INDEX('Eligible Schools'!$I$4:$I$133,MATCH(ROWS($L$9:L37),$L$9:$L$144,0)),"")</f>
        <v/>
      </c>
    </row>
    <row r="38" spans="1:16" s="20" customFormat="1" ht="17.149999999999999" customHeight="1" x14ac:dyDescent="0.25">
      <c r="A38" s="31">
        <f t="shared" ref="A38:A46" si="6">+A37+1</f>
        <v>2</v>
      </c>
      <c r="B38" s="31"/>
      <c r="C38" s="66" t="str">
        <f t="shared" si="0"/>
        <v/>
      </c>
      <c r="D38" s="66" t="str">
        <f t="shared" si="1"/>
        <v/>
      </c>
      <c r="E38" s="66" t="str">
        <f t="shared" si="2"/>
        <v/>
      </c>
      <c r="F38" s="66" t="str">
        <f t="shared" si="3"/>
        <v/>
      </c>
      <c r="G38" s="83"/>
      <c r="H38" s="83"/>
      <c r="I38" s="32">
        <f t="shared" si="5"/>
        <v>0</v>
      </c>
      <c r="K38" s="71">
        <f>--ISNUMBER(IFERROR(SEARCH($H$1,'Eligible Schools'!B34,1),""))</f>
        <v>0</v>
      </c>
      <c r="L38" s="71" t="str">
        <f>IF(K38=1,COUNTIF($K$9:K38,1),"")</f>
        <v/>
      </c>
      <c r="M38" s="71" t="str">
        <f>IFERROR(INDEX('Eligible Schools'!$D$4:$D$133,MATCH(ROWS($L$9:L38),$L$9:$L$144,0)),"")</f>
        <v/>
      </c>
      <c r="N38" s="71" t="str">
        <f>IFERROR(INDEX('Eligible Schools'!$E$4:$E$133,MATCH(ROWS($L$9:L38),$L$9:$L$144,0)),"")</f>
        <v/>
      </c>
      <c r="O38" s="70" t="str">
        <f>IFERROR(INDEX('Eligible Schools'!$F$4:$F$133,MATCH(ROWS($L$9:L38),$L$9:$L$144,0)),"")</f>
        <v/>
      </c>
      <c r="P38" s="72" t="str">
        <f>IFERROR(INDEX('Eligible Schools'!$I$4:$I$133,MATCH(ROWS($L$9:L38),$L$9:$L$144,0)),"")</f>
        <v/>
      </c>
    </row>
    <row r="39" spans="1:16" s="20" customFormat="1" ht="17.149999999999999" customHeight="1" x14ac:dyDescent="0.25">
      <c r="A39" s="31">
        <f t="shared" si="6"/>
        <v>3</v>
      </c>
      <c r="B39" s="31"/>
      <c r="C39" s="66" t="str">
        <f t="shared" si="0"/>
        <v/>
      </c>
      <c r="D39" s="66" t="str">
        <f t="shared" si="1"/>
        <v/>
      </c>
      <c r="E39" s="66" t="str">
        <f t="shared" si="2"/>
        <v/>
      </c>
      <c r="F39" s="66" t="str">
        <f t="shared" si="3"/>
        <v/>
      </c>
      <c r="G39" s="83"/>
      <c r="H39" s="83"/>
      <c r="I39" s="32">
        <f t="shared" si="5"/>
        <v>0</v>
      </c>
      <c r="K39" s="71">
        <f>--ISNUMBER(IFERROR(SEARCH($H$1,'Eligible Schools'!B35,1),""))</f>
        <v>0</v>
      </c>
      <c r="L39" s="71" t="str">
        <f>IF(K39=1,COUNTIF($K$9:K39,1),"")</f>
        <v/>
      </c>
      <c r="M39" s="71" t="str">
        <f>IFERROR(INDEX('Eligible Schools'!$D$4:$D$133,MATCH(ROWS($L$9:L39),$L$9:$L$144,0)),"")</f>
        <v/>
      </c>
      <c r="N39" s="71" t="str">
        <f>IFERROR(INDEX('Eligible Schools'!$E$4:$E$133,MATCH(ROWS($L$9:L39),$L$9:$L$144,0)),"")</f>
        <v/>
      </c>
      <c r="O39" s="70" t="str">
        <f>IFERROR(INDEX('Eligible Schools'!$F$4:$F$133,MATCH(ROWS($L$9:L39),$L$9:$L$144,0)),"")</f>
        <v/>
      </c>
      <c r="P39" s="72" t="str">
        <f>IFERROR(INDEX('Eligible Schools'!$I$4:$I$133,MATCH(ROWS($L$9:L39),$L$9:$L$144,0)),"")</f>
        <v/>
      </c>
    </row>
    <row r="40" spans="1:16" s="20" customFormat="1" ht="17.149999999999999" customHeight="1" x14ac:dyDescent="0.25">
      <c r="A40" s="31">
        <f t="shared" si="6"/>
        <v>4</v>
      </c>
      <c r="B40" s="31"/>
      <c r="C40" s="66" t="str">
        <f t="shared" si="0"/>
        <v/>
      </c>
      <c r="D40" s="66" t="str">
        <f t="shared" si="1"/>
        <v/>
      </c>
      <c r="E40" s="66" t="str">
        <f t="shared" si="2"/>
        <v/>
      </c>
      <c r="F40" s="66" t="str">
        <f t="shared" si="3"/>
        <v/>
      </c>
      <c r="G40" s="83"/>
      <c r="H40" s="83"/>
      <c r="I40" s="32">
        <f t="shared" si="5"/>
        <v>0</v>
      </c>
      <c r="J40" s="20" t="s">
        <v>31</v>
      </c>
      <c r="K40" s="71">
        <f>--ISNUMBER(IFERROR(SEARCH($H$1,'Eligible Schools'!B36,1),""))</f>
        <v>0</v>
      </c>
      <c r="L40" s="71" t="str">
        <f>IF(K40=1,COUNTIF($K$9:K40,1),"")</f>
        <v/>
      </c>
      <c r="M40" s="71" t="str">
        <f>IFERROR(INDEX('Eligible Schools'!$D$4:$D$133,MATCH(ROWS($L$9:L40),$L$9:$L$144,0)),"")</f>
        <v/>
      </c>
      <c r="N40" s="71" t="str">
        <f>IFERROR(INDEX('Eligible Schools'!$E$4:$E$133,MATCH(ROWS($L$9:L40),$L$9:$L$144,0)),"")</f>
        <v/>
      </c>
      <c r="O40" s="70" t="str">
        <f>IFERROR(INDEX('Eligible Schools'!$F$4:$F$133,MATCH(ROWS($L$9:L40),$L$9:$L$144,0)),"")</f>
        <v/>
      </c>
      <c r="P40" s="72" t="str">
        <f>IFERROR(INDEX('Eligible Schools'!$I$4:$I$133,MATCH(ROWS($L$9:L40),$L$9:$L$144,0)),"")</f>
        <v/>
      </c>
    </row>
    <row r="41" spans="1:16" s="20" customFormat="1" ht="17.149999999999999" customHeight="1" x14ac:dyDescent="0.25">
      <c r="A41" s="31">
        <f t="shared" si="6"/>
        <v>5</v>
      </c>
      <c r="B41" s="31"/>
      <c r="C41" s="66" t="str">
        <f t="shared" si="0"/>
        <v/>
      </c>
      <c r="D41" s="66" t="str">
        <f t="shared" si="1"/>
        <v/>
      </c>
      <c r="E41" s="66" t="str">
        <f t="shared" si="2"/>
        <v/>
      </c>
      <c r="F41" s="66" t="str">
        <f t="shared" si="3"/>
        <v/>
      </c>
      <c r="G41" s="83"/>
      <c r="H41" s="83"/>
      <c r="I41" s="32">
        <f t="shared" si="5"/>
        <v>0</v>
      </c>
      <c r="K41" s="71">
        <f>--ISNUMBER(IFERROR(SEARCH($H$1,'Eligible Schools'!B37,1),""))</f>
        <v>0</v>
      </c>
      <c r="L41" s="71" t="str">
        <f>IF(K41=1,COUNTIF($K$9:K41,1),"")</f>
        <v/>
      </c>
      <c r="M41" s="71" t="str">
        <f>IFERROR(INDEX('Eligible Schools'!$D$4:$D$133,MATCH(ROWS($L$9:L41),$L$9:$L$144,0)),"")</f>
        <v/>
      </c>
      <c r="N41" s="71" t="str">
        <f>IFERROR(INDEX('Eligible Schools'!$E$4:$E$133,MATCH(ROWS($L$9:L41),$L$9:$L$144,0)),"")</f>
        <v/>
      </c>
      <c r="O41" s="70" t="str">
        <f>IFERROR(INDEX('Eligible Schools'!$F$4:$F$133,MATCH(ROWS($L$9:L41),$L$9:$L$144,0)),"")</f>
        <v/>
      </c>
      <c r="P41" s="72" t="str">
        <f>IFERROR(INDEX('Eligible Schools'!$I$4:$I$133,MATCH(ROWS($L$9:L41),$L$9:$L$144,0)),"")</f>
        <v/>
      </c>
    </row>
    <row r="42" spans="1:16" s="20" customFormat="1" ht="17.149999999999999" customHeight="1" x14ac:dyDescent="0.25">
      <c r="A42" s="31">
        <f t="shared" si="6"/>
        <v>6</v>
      </c>
      <c r="B42" s="31"/>
      <c r="C42" s="66" t="str">
        <f t="shared" si="0"/>
        <v/>
      </c>
      <c r="D42" s="66" t="str">
        <f t="shared" si="1"/>
        <v/>
      </c>
      <c r="E42" s="66" t="str">
        <f t="shared" si="2"/>
        <v/>
      </c>
      <c r="F42" s="66" t="str">
        <f t="shared" si="3"/>
        <v/>
      </c>
      <c r="G42" s="83"/>
      <c r="H42" s="83"/>
      <c r="I42" s="32">
        <f t="shared" si="5"/>
        <v>0</v>
      </c>
      <c r="K42" s="71">
        <f>--ISNUMBER(IFERROR(SEARCH($H$1,'Eligible Schools'!B38,1),""))</f>
        <v>0</v>
      </c>
      <c r="L42" s="71" t="str">
        <f>IF(K42=1,COUNTIF($K$9:K42,1),"")</f>
        <v/>
      </c>
      <c r="M42" s="71" t="str">
        <f>IFERROR(INDEX('Eligible Schools'!$D$4:$D$133,MATCH(ROWS($L$9:L42),$L$9:$L$144,0)),"")</f>
        <v/>
      </c>
      <c r="N42" s="71" t="str">
        <f>IFERROR(INDEX('Eligible Schools'!$E$4:$E$133,MATCH(ROWS($L$9:L42),$L$9:$L$144,0)),"")</f>
        <v/>
      </c>
      <c r="O42" s="70" t="str">
        <f>IFERROR(INDEX('Eligible Schools'!$F$4:$F$133,MATCH(ROWS($L$9:L42),$L$9:$L$144,0)),"")</f>
        <v/>
      </c>
      <c r="P42" s="72" t="str">
        <f>IFERROR(INDEX('Eligible Schools'!$I$4:$I$133,MATCH(ROWS($L$9:L42),$L$9:$L$144,0)),"")</f>
        <v/>
      </c>
    </row>
    <row r="43" spans="1:16" s="20" customFormat="1" ht="17.149999999999999" customHeight="1" x14ac:dyDescent="0.25">
      <c r="A43" s="31">
        <f t="shared" si="6"/>
        <v>7</v>
      </c>
      <c r="B43" s="31"/>
      <c r="C43" s="66" t="str">
        <f t="shared" si="0"/>
        <v/>
      </c>
      <c r="D43" s="66" t="str">
        <f t="shared" si="1"/>
        <v/>
      </c>
      <c r="E43" s="66" t="str">
        <f t="shared" si="2"/>
        <v/>
      </c>
      <c r="F43" s="66" t="str">
        <f t="shared" si="3"/>
        <v/>
      </c>
      <c r="G43" s="83"/>
      <c r="H43" s="83"/>
      <c r="I43" s="32">
        <f t="shared" si="5"/>
        <v>0</v>
      </c>
      <c r="K43" s="71">
        <f>--ISNUMBER(IFERROR(SEARCH($H$1,'Eligible Schools'!B39,1),""))</f>
        <v>0</v>
      </c>
      <c r="L43" s="71" t="str">
        <f>IF(K43=1,COUNTIF($K$9:K43,1),"")</f>
        <v/>
      </c>
      <c r="M43" s="71" t="str">
        <f>IFERROR(INDEX('Eligible Schools'!$D$4:$D$133,MATCH(ROWS($L$9:L43),$L$9:$L$144,0)),"")</f>
        <v/>
      </c>
      <c r="N43" s="71" t="str">
        <f>IFERROR(INDEX('Eligible Schools'!$E$4:$E$133,MATCH(ROWS($L$9:L43),$L$9:$L$144,0)),"")</f>
        <v/>
      </c>
      <c r="O43" s="70" t="str">
        <f>IFERROR(INDEX('Eligible Schools'!$F$4:$F$133,MATCH(ROWS($L$9:L43),$L$9:$L$144,0)),"")</f>
        <v/>
      </c>
      <c r="P43" s="72" t="str">
        <f>IFERROR(INDEX('Eligible Schools'!$I$4:$I$133,MATCH(ROWS($L$9:L43),$L$9:$L$144,0)),"")</f>
        <v/>
      </c>
    </row>
    <row r="44" spans="1:16" s="20" customFormat="1" ht="17.149999999999999" customHeight="1" x14ac:dyDescent="0.25">
      <c r="A44" s="31">
        <f t="shared" si="6"/>
        <v>8</v>
      </c>
      <c r="B44" s="31"/>
      <c r="C44" s="66" t="str">
        <f t="shared" si="0"/>
        <v/>
      </c>
      <c r="D44" s="66" t="str">
        <f t="shared" si="1"/>
        <v/>
      </c>
      <c r="E44" s="66" t="str">
        <f t="shared" si="2"/>
        <v/>
      </c>
      <c r="F44" s="66" t="str">
        <f t="shared" si="3"/>
        <v/>
      </c>
      <c r="G44" s="83"/>
      <c r="H44" s="83"/>
      <c r="I44" s="32">
        <f t="shared" si="5"/>
        <v>0</v>
      </c>
      <c r="K44" s="71">
        <f>--ISNUMBER(IFERROR(SEARCH($H$1,'Eligible Schools'!B40,1),""))</f>
        <v>0</v>
      </c>
      <c r="L44" s="71" t="str">
        <f>IF(K44=1,COUNTIF($K$9:K44,1),"")</f>
        <v/>
      </c>
      <c r="M44" s="71" t="str">
        <f>IFERROR(INDEX('Eligible Schools'!$D$4:$D$133,MATCH(ROWS($L$9:L44),$L$9:$L$144,0)),"")</f>
        <v/>
      </c>
      <c r="N44" s="71" t="str">
        <f>IFERROR(INDEX('Eligible Schools'!$E$4:$E$133,MATCH(ROWS($L$9:L44),$L$9:$L$144,0)),"")</f>
        <v/>
      </c>
      <c r="O44" s="70" t="str">
        <f>IFERROR(INDEX('Eligible Schools'!$F$4:$F$133,MATCH(ROWS($L$9:L44),$L$9:$L$144,0)),"")</f>
        <v/>
      </c>
      <c r="P44" s="72" t="str">
        <f>IFERROR(INDEX('Eligible Schools'!$I$4:$I$133,MATCH(ROWS($L$9:L44),$L$9:$L$144,0)),"")</f>
        <v/>
      </c>
    </row>
    <row r="45" spans="1:16" s="20" customFormat="1" ht="17.149999999999999" customHeight="1" x14ac:dyDescent="0.25">
      <c r="A45" s="31">
        <f t="shared" si="6"/>
        <v>9</v>
      </c>
      <c r="B45" s="31"/>
      <c r="C45" s="66" t="str">
        <f t="shared" si="0"/>
        <v/>
      </c>
      <c r="D45" s="66" t="str">
        <f t="shared" si="1"/>
        <v/>
      </c>
      <c r="E45" s="66" t="str">
        <f t="shared" si="2"/>
        <v/>
      </c>
      <c r="F45" s="66" t="str">
        <f t="shared" si="3"/>
        <v/>
      </c>
      <c r="G45" s="83"/>
      <c r="H45" s="83"/>
      <c r="I45" s="32">
        <f t="shared" si="5"/>
        <v>0</v>
      </c>
      <c r="K45" s="71">
        <f>--ISNUMBER(IFERROR(SEARCH($H$1,'Eligible Schools'!B41,1),""))</f>
        <v>0</v>
      </c>
      <c r="L45" s="71" t="str">
        <f>IF(K45=1,COUNTIF($K$9:K45,1),"")</f>
        <v/>
      </c>
      <c r="M45" s="71" t="str">
        <f>IFERROR(INDEX('Eligible Schools'!$D$4:$D$133,MATCH(ROWS($L$9:L45),$L$9:$L$144,0)),"")</f>
        <v/>
      </c>
      <c r="N45" s="71" t="str">
        <f>IFERROR(INDEX('Eligible Schools'!$E$4:$E$133,MATCH(ROWS($L$9:L45),$L$9:$L$144,0)),"")</f>
        <v/>
      </c>
      <c r="O45" s="70" t="str">
        <f>IFERROR(INDEX('Eligible Schools'!$F$4:$F$133,MATCH(ROWS($L$9:L45),$L$9:$L$144,0)),"")</f>
        <v/>
      </c>
      <c r="P45" s="72" t="str">
        <f>IFERROR(INDEX('Eligible Schools'!$I$4:$I$133,MATCH(ROWS($L$9:L45),$L$9:$L$144,0)),"")</f>
        <v/>
      </c>
    </row>
    <row r="46" spans="1:16" s="20" customFormat="1" ht="17.149999999999999" customHeight="1" thickBot="1" x14ac:dyDescent="0.3">
      <c r="A46" s="31">
        <f t="shared" si="6"/>
        <v>10</v>
      </c>
      <c r="B46" s="31"/>
      <c r="C46" s="66" t="str">
        <f t="shared" si="0"/>
        <v/>
      </c>
      <c r="D46" s="66" t="str">
        <f t="shared" si="1"/>
        <v/>
      </c>
      <c r="E46" s="66" t="str">
        <f t="shared" si="2"/>
        <v/>
      </c>
      <c r="F46" s="66" t="str">
        <f t="shared" si="3"/>
        <v/>
      </c>
      <c r="G46" s="84"/>
      <c r="H46" s="84"/>
      <c r="I46" s="32">
        <f t="shared" si="5"/>
        <v>0</v>
      </c>
      <c r="K46" s="71">
        <f>--ISNUMBER(IFERROR(SEARCH($H$1,'Eligible Schools'!B42,1),""))</f>
        <v>0</v>
      </c>
      <c r="L46" s="71" t="str">
        <f>IF(K46=1,COUNTIF($K$9:K46,1),"")</f>
        <v/>
      </c>
      <c r="M46" s="71" t="str">
        <f>IFERROR(INDEX('Eligible Schools'!$D$4:$D$133,MATCH(ROWS($L$9:L46),$L$9:$L$144,0)),"")</f>
        <v/>
      </c>
      <c r="N46" s="71" t="str">
        <f>IFERROR(INDEX('Eligible Schools'!$E$4:$E$133,MATCH(ROWS($L$9:L46),$L$9:$L$144,0)),"")</f>
        <v/>
      </c>
      <c r="O46" s="70" t="str">
        <f>IFERROR(INDEX('Eligible Schools'!$F$4:$F$133,MATCH(ROWS($L$9:L46),$L$9:$L$144,0)),"")</f>
        <v/>
      </c>
      <c r="P46" s="72" t="str">
        <f>IFERROR(INDEX('Eligible Schools'!$I$4:$I$133,MATCH(ROWS($L$9:L46),$L$9:$L$144,0)),"")</f>
        <v/>
      </c>
    </row>
    <row r="47" spans="1:16" s="35" customFormat="1" ht="17.149999999999999" customHeight="1" thickTop="1" x14ac:dyDescent="0.25">
      <c r="A47" s="33" t="e">
        <f>+#REF!+1</f>
        <v>#REF!</v>
      </c>
      <c r="B47" s="33"/>
      <c r="C47" s="67" t="s">
        <v>48</v>
      </c>
      <c r="D47" s="36" t="s">
        <v>49</v>
      </c>
      <c r="E47" s="62"/>
      <c r="F47" s="65"/>
      <c r="G47" s="34">
        <f>SUM(G9:G46)</f>
        <v>0</v>
      </c>
      <c r="H47" s="34">
        <f>SUM(H9:H46)</f>
        <v>0</v>
      </c>
      <c r="I47" s="34">
        <f>SUM(I9:I46)</f>
        <v>0</v>
      </c>
      <c r="K47" s="71">
        <f>--ISNUMBER(IFERROR(SEARCH($H$1,'Eligible Schools'!B43,1),""))</f>
        <v>0</v>
      </c>
      <c r="L47" s="71" t="str">
        <f>IF(K47=1,COUNTIF($K$9:K47,1),"")</f>
        <v/>
      </c>
      <c r="M47" s="71" t="str">
        <f>IFERROR(INDEX('Eligible Schools'!$D$4:$D$133,MATCH(ROWS($L$9:L47),$L$9:$L$144,0)),"")</f>
        <v/>
      </c>
      <c r="N47" s="71" t="str">
        <f>IFERROR(INDEX('Eligible Schools'!$E$4:$E$133,MATCH(ROWS($L$9:L47),$L$9:$L$144,0)),"")</f>
        <v/>
      </c>
      <c r="O47" s="70" t="str">
        <f>IFERROR(INDEX('Eligible Schools'!$F$4:$F$133,MATCH(ROWS($L$9:L47),$L$9:$L$144,0)),"")</f>
        <v/>
      </c>
      <c r="P47" s="72" t="str">
        <f>IFERROR(INDEX('Eligible Schools'!$I$4:$I$133,MATCH(ROWS($L$9:L47),$L$9:$L$144,0)),"")</f>
        <v/>
      </c>
    </row>
    <row r="48" spans="1:16" x14ac:dyDescent="0.3">
      <c r="K48" s="71">
        <f>--ISNUMBER(IFERROR(SEARCH($H$1,'Eligible Schools'!B44,1),""))</f>
        <v>0</v>
      </c>
      <c r="L48" s="71" t="str">
        <f>IF(K48=1,COUNTIF($K$9:K48,1),"")</f>
        <v/>
      </c>
      <c r="M48" s="71" t="str">
        <f>IFERROR(INDEX('Eligible Schools'!$D$4:$D$133,MATCH(ROWS($L$9:L48),$L$9:$L$144,0)),"")</f>
        <v/>
      </c>
      <c r="N48" s="71" t="str">
        <f>IFERROR(INDEX('Eligible Schools'!$E$4:$E$133,MATCH(ROWS($L$9:L48),$L$9:$L$144,0)),"")</f>
        <v/>
      </c>
      <c r="O48" s="70" t="str">
        <f>IFERROR(INDEX('Eligible Schools'!$F$4:$F$133,MATCH(ROWS($L$9:L48),$L$9:$L$144,0)),"")</f>
        <v/>
      </c>
      <c r="P48" s="72" t="str">
        <f>IFERROR(INDEX('Eligible Schools'!$I$4:$I$133,MATCH(ROWS($L$9:L48),$L$9:$L$144,0)),"")</f>
        <v/>
      </c>
    </row>
    <row r="49" spans="11:16" x14ac:dyDescent="0.3">
      <c r="K49" s="71">
        <f>--ISNUMBER(IFERROR(SEARCH($H$1,'Eligible Schools'!B45,1),""))</f>
        <v>0</v>
      </c>
      <c r="L49" s="71" t="str">
        <f>IF(K49=1,COUNTIF($K$9:K49,1),"")</f>
        <v/>
      </c>
      <c r="M49" s="71" t="str">
        <f>IFERROR(INDEX('Eligible Schools'!$D$4:$D$133,MATCH(ROWS($L$9:L49),$L$9:$L$144,0)),"")</f>
        <v/>
      </c>
      <c r="N49" s="71" t="str">
        <f>IFERROR(INDEX('Eligible Schools'!$E$4:$E$133,MATCH(ROWS($L$9:L49),$L$9:$L$144,0)),"")</f>
        <v/>
      </c>
      <c r="O49" s="70" t="str">
        <f>IFERROR(INDEX('Eligible Schools'!$F$4:$F$133,MATCH(ROWS($L$9:L49),$L$9:$L$144,0)),"")</f>
        <v/>
      </c>
      <c r="P49" s="72" t="str">
        <f>IFERROR(INDEX('Eligible Schools'!$I$4:$I$133,MATCH(ROWS($L$9:L49),$L$9:$L$144,0)),"")</f>
        <v/>
      </c>
    </row>
    <row r="50" spans="11:16" x14ac:dyDescent="0.3">
      <c r="K50" s="71">
        <f>--ISNUMBER(IFERROR(SEARCH($H$1,'Eligible Schools'!B46,1),""))</f>
        <v>0</v>
      </c>
      <c r="L50" s="71" t="str">
        <f>IF(K50=1,COUNTIF($K$9:K50,1),"")</f>
        <v/>
      </c>
      <c r="M50" s="71" t="str">
        <f>IFERROR(INDEX('Eligible Schools'!$D$4:$D$133,MATCH(ROWS($L$9:L50),$L$9:$L$144,0)),"")</f>
        <v/>
      </c>
      <c r="N50" s="71" t="str">
        <f>IFERROR(INDEX('Eligible Schools'!$E$4:$E$133,MATCH(ROWS($L$9:L50),$L$9:$L$144,0)),"")</f>
        <v/>
      </c>
      <c r="O50" s="70" t="str">
        <f>IFERROR(INDEX('Eligible Schools'!$F$4:$F$133,MATCH(ROWS($L$9:L50),$L$9:$L$144,0)),"")</f>
        <v/>
      </c>
      <c r="P50" s="72" t="str">
        <f>IFERROR(INDEX('Eligible Schools'!$I$4:$I$133,MATCH(ROWS($L$9:L50),$L$9:$L$144,0)),"")</f>
        <v/>
      </c>
    </row>
    <row r="51" spans="11:16" x14ac:dyDescent="0.3">
      <c r="K51" s="71">
        <f>--ISNUMBER(IFERROR(SEARCH($H$1,'Eligible Schools'!B47,1),""))</f>
        <v>0</v>
      </c>
      <c r="L51" s="71" t="str">
        <f>IF(K51=1,COUNTIF($K$9:K51,1),"")</f>
        <v/>
      </c>
      <c r="M51" s="71" t="str">
        <f>IFERROR(INDEX('Eligible Schools'!$D$4:$D$133,MATCH(ROWS($L$9:L51),$L$9:$L$144,0)),"")</f>
        <v/>
      </c>
      <c r="N51" s="71" t="str">
        <f>IFERROR(INDEX('Eligible Schools'!$E$4:$E$133,MATCH(ROWS($L$9:L51),$L$9:$L$144,0)),"")</f>
        <v/>
      </c>
      <c r="O51" s="70" t="str">
        <f>IFERROR(INDEX('Eligible Schools'!$F$4:$F$133,MATCH(ROWS($L$9:L51),$L$9:$L$144,0)),"")</f>
        <v/>
      </c>
      <c r="P51" s="72" t="str">
        <f>IFERROR(INDEX('Eligible Schools'!$I$4:$I$133,MATCH(ROWS($L$9:L51),$L$9:$L$144,0)),"")</f>
        <v/>
      </c>
    </row>
    <row r="52" spans="11:16" x14ac:dyDescent="0.3">
      <c r="K52" s="71">
        <f>--ISNUMBER(IFERROR(SEARCH($H$1,'Eligible Schools'!B48,1),""))</f>
        <v>0</v>
      </c>
      <c r="L52" s="71" t="str">
        <f>IF(K52=1,COUNTIF($K$9:K52,1),"")</f>
        <v/>
      </c>
      <c r="M52" s="71" t="str">
        <f>IFERROR(INDEX('Eligible Schools'!$D$4:$D$133,MATCH(ROWS($L$9:L52),$L$9:$L$144,0)),"")</f>
        <v/>
      </c>
      <c r="N52" s="71" t="str">
        <f>IFERROR(INDEX('Eligible Schools'!$E$4:$E$133,MATCH(ROWS($L$9:L52),$L$9:$L$144,0)),"")</f>
        <v/>
      </c>
      <c r="O52" s="70" t="str">
        <f>IFERROR(INDEX('Eligible Schools'!$F$4:$F$133,MATCH(ROWS($L$9:L52),$L$9:$L$144,0)),"")</f>
        <v/>
      </c>
      <c r="P52" s="72" t="str">
        <f>IFERROR(INDEX('Eligible Schools'!$I$4:$I$133,MATCH(ROWS($L$9:L52),$L$9:$L$144,0)),"")</f>
        <v/>
      </c>
    </row>
    <row r="53" spans="11:16" x14ac:dyDescent="0.3">
      <c r="K53" s="71">
        <f>--ISNUMBER(IFERROR(SEARCH($H$1,'Eligible Schools'!B49,1),""))</f>
        <v>0</v>
      </c>
      <c r="L53" s="71" t="str">
        <f>IF(K53=1,COUNTIF($K$9:K53,1),"")</f>
        <v/>
      </c>
      <c r="M53" s="71" t="str">
        <f>IFERROR(INDEX('Eligible Schools'!$D$4:$D$133,MATCH(ROWS($L$9:L53),$L$9:$L$144,0)),"")</f>
        <v/>
      </c>
      <c r="N53" s="71" t="str">
        <f>IFERROR(INDEX('Eligible Schools'!$E$4:$E$133,MATCH(ROWS($L$9:L53),$L$9:$L$144,0)),"")</f>
        <v/>
      </c>
      <c r="O53" s="70" t="str">
        <f>IFERROR(INDEX('Eligible Schools'!$F$4:$F$133,MATCH(ROWS($L$9:L53),$L$9:$L$144,0)),"")</f>
        <v/>
      </c>
      <c r="P53" s="72" t="str">
        <f>IFERROR(INDEX('Eligible Schools'!$I$4:$I$133,MATCH(ROWS($L$9:L53),$L$9:$L$144,0)),"")</f>
        <v/>
      </c>
    </row>
    <row r="54" spans="11:16" x14ac:dyDescent="0.3">
      <c r="K54" s="71">
        <f>--ISNUMBER(IFERROR(SEARCH($H$1,'Eligible Schools'!B50,1),""))</f>
        <v>0</v>
      </c>
      <c r="L54" s="71" t="str">
        <f>IF(K54=1,COUNTIF($K$9:K54,1),"")</f>
        <v/>
      </c>
      <c r="M54" s="71" t="str">
        <f>IFERROR(INDEX('Eligible Schools'!$D$4:$D$133,MATCH(ROWS($L$9:L54),$L$9:$L$144,0)),"")</f>
        <v/>
      </c>
      <c r="N54" s="71" t="str">
        <f>IFERROR(INDEX('Eligible Schools'!$E$4:$E$133,MATCH(ROWS($L$9:L54),$L$9:$L$144,0)),"")</f>
        <v/>
      </c>
      <c r="O54" s="70" t="str">
        <f>IFERROR(INDEX('Eligible Schools'!$F$4:$F$133,MATCH(ROWS($L$9:L54),$L$9:$L$144,0)),"")</f>
        <v/>
      </c>
      <c r="P54" s="72" t="str">
        <f>IFERROR(INDEX('Eligible Schools'!$I$4:$I$133,MATCH(ROWS($L$9:L54),$L$9:$L$144,0)),"")</f>
        <v/>
      </c>
    </row>
    <row r="55" spans="11:16" x14ac:dyDescent="0.3">
      <c r="K55" s="71">
        <f>--ISNUMBER(IFERROR(SEARCH($H$1,'Eligible Schools'!B51,1),""))</f>
        <v>0</v>
      </c>
      <c r="L55" s="71" t="str">
        <f>IF(K55=1,COUNTIF($K$9:K55,1),"")</f>
        <v/>
      </c>
      <c r="M55" s="71" t="str">
        <f>IFERROR(INDEX('Eligible Schools'!$D$4:$D$133,MATCH(ROWS($L$9:L55),$L$9:$L$144,0)),"")</f>
        <v/>
      </c>
      <c r="N55" s="71" t="str">
        <f>IFERROR(INDEX('Eligible Schools'!$E$4:$E$133,MATCH(ROWS($L$9:L55),$L$9:$L$144,0)),"")</f>
        <v/>
      </c>
      <c r="O55" s="70" t="str">
        <f>IFERROR(INDEX('Eligible Schools'!$F$4:$F$133,MATCH(ROWS($L$9:L55),$L$9:$L$144,0)),"")</f>
        <v/>
      </c>
      <c r="P55" s="72" t="str">
        <f>IFERROR(INDEX('Eligible Schools'!$I$4:$I$133,MATCH(ROWS($L$9:L55),$L$9:$L$144,0)),"")</f>
        <v/>
      </c>
    </row>
    <row r="56" spans="11:16" x14ac:dyDescent="0.3">
      <c r="K56" s="71">
        <f>--ISNUMBER(IFERROR(SEARCH($H$1,'Eligible Schools'!B52,1),""))</f>
        <v>0</v>
      </c>
      <c r="L56" s="71" t="str">
        <f>IF(K56=1,COUNTIF($K$9:K56,1),"")</f>
        <v/>
      </c>
      <c r="M56" s="71" t="str">
        <f>IFERROR(INDEX('Eligible Schools'!$D$4:$D$133,MATCH(ROWS($L$9:L56),$L$9:$L$144,0)),"")</f>
        <v/>
      </c>
      <c r="N56" s="71" t="str">
        <f>IFERROR(INDEX('Eligible Schools'!$E$4:$E$133,MATCH(ROWS($L$9:L56),$L$9:$L$144,0)),"")</f>
        <v/>
      </c>
      <c r="O56" s="70" t="str">
        <f>IFERROR(INDEX('Eligible Schools'!$F$4:$F$133,MATCH(ROWS($L$9:L56),$L$9:$L$144,0)),"")</f>
        <v/>
      </c>
      <c r="P56" s="72" t="str">
        <f>IFERROR(INDEX('Eligible Schools'!$I$4:$I$133,MATCH(ROWS($L$9:L56),$L$9:$L$144,0)),"")</f>
        <v/>
      </c>
    </row>
    <row r="57" spans="11:16" x14ac:dyDescent="0.3">
      <c r="K57" s="71">
        <f>--ISNUMBER(IFERROR(SEARCH($H$1,'Eligible Schools'!B53,1),""))</f>
        <v>0</v>
      </c>
      <c r="L57" s="71" t="str">
        <f>IF(K57=1,COUNTIF($K$9:K57,1),"")</f>
        <v/>
      </c>
      <c r="M57" s="71" t="str">
        <f>IFERROR(INDEX('Eligible Schools'!$D$4:$D$133,MATCH(ROWS($L$9:L57),$L$9:$L$144,0)),"")</f>
        <v/>
      </c>
      <c r="N57" s="71" t="str">
        <f>IFERROR(INDEX('Eligible Schools'!$E$4:$E$133,MATCH(ROWS($L$9:L57),$L$9:$L$144,0)),"")</f>
        <v/>
      </c>
      <c r="O57" s="70" t="str">
        <f>IFERROR(INDEX('Eligible Schools'!$F$4:$F$133,MATCH(ROWS($L$9:L57),$L$9:$L$144,0)),"")</f>
        <v/>
      </c>
      <c r="P57" s="72" t="str">
        <f>IFERROR(INDEX('Eligible Schools'!$I$4:$I$133,MATCH(ROWS($L$9:L57),$L$9:$L$144,0)),"")</f>
        <v/>
      </c>
    </row>
    <row r="58" spans="11:16" x14ac:dyDescent="0.3">
      <c r="K58" s="71">
        <f>--ISNUMBER(IFERROR(SEARCH($H$1,'Eligible Schools'!B54,1),""))</f>
        <v>0</v>
      </c>
      <c r="L58" s="71" t="str">
        <f>IF(K58=1,COUNTIF($K$9:K58,1),"")</f>
        <v/>
      </c>
      <c r="M58" s="71" t="str">
        <f>IFERROR(INDEX('Eligible Schools'!$D$4:$D$133,MATCH(ROWS($L$9:L58),$L$9:$L$144,0)),"")</f>
        <v/>
      </c>
      <c r="N58" s="71" t="str">
        <f>IFERROR(INDEX('Eligible Schools'!$E$4:$E$133,MATCH(ROWS($L$9:L58),$L$9:$L$144,0)),"")</f>
        <v/>
      </c>
      <c r="O58" s="70" t="str">
        <f>IFERROR(INDEX('Eligible Schools'!$F$4:$F$133,MATCH(ROWS($L$9:L58),$L$9:$L$144,0)),"")</f>
        <v/>
      </c>
      <c r="P58" s="72" t="str">
        <f>IFERROR(INDEX('Eligible Schools'!$I$4:$I$133,MATCH(ROWS($L$9:L58),$L$9:$L$144,0)),"")</f>
        <v/>
      </c>
    </row>
    <row r="59" spans="11:16" x14ac:dyDescent="0.3">
      <c r="K59" s="71">
        <f>--ISNUMBER(IFERROR(SEARCH($H$1,'Eligible Schools'!B55,1),""))</f>
        <v>0</v>
      </c>
      <c r="L59" s="71" t="str">
        <f>IF(K59=1,COUNTIF($K$9:K59,1),"")</f>
        <v/>
      </c>
      <c r="M59" s="71" t="str">
        <f>IFERROR(INDEX('Eligible Schools'!$D$4:$D$133,MATCH(ROWS($L$9:L59),$L$9:$L$144,0)),"")</f>
        <v/>
      </c>
      <c r="N59" s="71" t="str">
        <f>IFERROR(INDEX('Eligible Schools'!$E$4:$E$133,MATCH(ROWS($L$9:L59),$L$9:$L$144,0)),"")</f>
        <v/>
      </c>
      <c r="O59" s="70" t="str">
        <f>IFERROR(INDEX('Eligible Schools'!$F$4:$F$133,MATCH(ROWS($L$9:L59),$L$9:$L$144,0)),"")</f>
        <v/>
      </c>
      <c r="P59" s="72" t="str">
        <f>IFERROR(INDEX('Eligible Schools'!$I$4:$I$133,MATCH(ROWS($L$9:L59),$L$9:$L$144,0)),"")</f>
        <v/>
      </c>
    </row>
    <row r="60" spans="11:16" x14ac:dyDescent="0.3">
      <c r="K60" s="71">
        <f>--ISNUMBER(IFERROR(SEARCH($H$1,'Eligible Schools'!B56,1),""))</f>
        <v>0</v>
      </c>
      <c r="L60" s="71" t="str">
        <f>IF(K60=1,COUNTIF($K$9:K60,1),"")</f>
        <v/>
      </c>
      <c r="M60" s="71" t="str">
        <f>IFERROR(INDEX('Eligible Schools'!$D$4:$D$133,MATCH(ROWS($L$9:L60),$L$9:$L$144,0)),"")</f>
        <v/>
      </c>
      <c r="N60" s="71" t="str">
        <f>IFERROR(INDEX('Eligible Schools'!$E$4:$E$133,MATCH(ROWS($L$9:L60),$L$9:$L$144,0)),"")</f>
        <v/>
      </c>
      <c r="O60" s="70" t="str">
        <f>IFERROR(INDEX('Eligible Schools'!$F$4:$F$133,MATCH(ROWS($L$9:L60),$L$9:$L$144,0)),"")</f>
        <v/>
      </c>
      <c r="P60" s="72" t="str">
        <f>IFERROR(INDEX('Eligible Schools'!$I$4:$I$133,MATCH(ROWS($L$9:L60),$L$9:$L$144,0)),"")</f>
        <v/>
      </c>
    </row>
    <row r="61" spans="11:16" x14ac:dyDescent="0.3">
      <c r="K61" s="71">
        <f>--ISNUMBER(IFERROR(SEARCH($H$1,'Eligible Schools'!B57,1),""))</f>
        <v>0</v>
      </c>
      <c r="L61" s="71" t="str">
        <f>IF(K61=1,COUNTIF($K$9:K61,1),"")</f>
        <v/>
      </c>
      <c r="M61" s="71" t="str">
        <f>IFERROR(INDEX('Eligible Schools'!$D$4:$D$133,MATCH(ROWS($L$9:L61),$L$9:$L$144,0)),"")</f>
        <v/>
      </c>
      <c r="N61" s="71" t="str">
        <f>IFERROR(INDEX('Eligible Schools'!$E$4:$E$133,MATCH(ROWS($L$9:L61),$L$9:$L$144,0)),"")</f>
        <v/>
      </c>
      <c r="O61" s="70" t="str">
        <f>IFERROR(INDEX('Eligible Schools'!$F$4:$F$133,MATCH(ROWS($L$9:L61),$L$9:$L$144,0)),"")</f>
        <v/>
      </c>
      <c r="P61" s="72" t="str">
        <f>IFERROR(INDEX('Eligible Schools'!$I$4:$I$133,MATCH(ROWS($L$9:L61),$L$9:$L$144,0)),"")</f>
        <v/>
      </c>
    </row>
    <row r="62" spans="11:16" x14ac:dyDescent="0.3">
      <c r="K62" s="71">
        <f>--ISNUMBER(IFERROR(SEARCH($H$1,'Eligible Schools'!B58,1),""))</f>
        <v>0</v>
      </c>
      <c r="L62" s="71" t="str">
        <f>IF(K62=1,COUNTIF($K$9:K62,1),"")</f>
        <v/>
      </c>
      <c r="M62" s="71" t="str">
        <f>IFERROR(INDEX('Eligible Schools'!$D$4:$D$133,MATCH(ROWS($L$9:L62),$L$9:$L$144,0)),"")</f>
        <v/>
      </c>
      <c r="N62" s="71" t="str">
        <f>IFERROR(INDEX('Eligible Schools'!$E$4:$E$133,MATCH(ROWS($L$9:L62),$L$9:$L$144,0)),"")</f>
        <v/>
      </c>
      <c r="O62" s="70" t="str">
        <f>IFERROR(INDEX('Eligible Schools'!$F$4:$F$133,MATCH(ROWS($L$9:L62),$L$9:$L$144,0)),"")</f>
        <v/>
      </c>
      <c r="P62" s="72" t="str">
        <f>IFERROR(INDEX('Eligible Schools'!$I$4:$I$133,MATCH(ROWS($L$9:L62),$L$9:$L$144,0)),"")</f>
        <v/>
      </c>
    </row>
    <row r="63" spans="11:16" x14ac:dyDescent="0.3">
      <c r="K63" s="71">
        <f>--ISNUMBER(IFERROR(SEARCH($H$1,'Eligible Schools'!B59,1),""))</f>
        <v>0</v>
      </c>
      <c r="L63" s="71" t="str">
        <f>IF(K63=1,COUNTIF($K$9:K63,1),"")</f>
        <v/>
      </c>
      <c r="M63" s="71" t="str">
        <f>IFERROR(INDEX('Eligible Schools'!$D$4:$D$133,MATCH(ROWS($L$9:L63),$L$9:$L$144,0)),"")</f>
        <v/>
      </c>
      <c r="N63" s="71" t="str">
        <f>IFERROR(INDEX('Eligible Schools'!$E$4:$E$133,MATCH(ROWS($L$9:L63),$L$9:$L$144,0)),"")</f>
        <v/>
      </c>
      <c r="O63" s="70" t="str">
        <f>IFERROR(INDEX('Eligible Schools'!$F$4:$F$133,MATCH(ROWS($L$9:L63),$L$9:$L$144,0)),"")</f>
        <v/>
      </c>
      <c r="P63" s="72" t="str">
        <f>IFERROR(INDEX('Eligible Schools'!$I$4:$I$133,MATCH(ROWS($L$9:L63),$L$9:$L$144,0)),"")</f>
        <v/>
      </c>
    </row>
    <row r="64" spans="11:16" x14ac:dyDescent="0.3">
      <c r="K64" s="71">
        <f>--ISNUMBER(IFERROR(SEARCH($H$1,'Eligible Schools'!B60,1),""))</f>
        <v>0</v>
      </c>
      <c r="L64" s="71" t="str">
        <f>IF(K64=1,COUNTIF($K$9:K64,1),"")</f>
        <v/>
      </c>
      <c r="M64" s="71" t="str">
        <f>IFERROR(INDEX('Eligible Schools'!$D$4:$D$133,MATCH(ROWS($L$9:L64),$L$9:$L$144,0)),"")</f>
        <v/>
      </c>
      <c r="N64" s="71" t="str">
        <f>IFERROR(INDEX('Eligible Schools'!$E$4:$E$133,MATCH(ROWS($L$9:L64),$L$9:$L$144,0)),"")</f>
        <v/>
      </c>
      <c r="O64" s="70" t="str">
        <f>IFERROR(INDEX('Eligible Schools'!$F$4:$F$133,MATCH(ROWS($L$9:L64),$L$9:$L$144,0)),"")</f>
        <v/>
      </c>
      <c r="P64" s="72" t="str">
        <f>IFERROR(INDEX('Eligible Schools'!$I$4:$I$133,MATCH(ROWS($L$9:L64),$L$9:$L$144,0)),"")</f>
        <v/>
      </c>
    </row>
    <row r="65" spans="11:16" x14ac:dyDescent="0.3">
      <c r="K65" s="71">
        <f>--ISNUMBER(IFERROR(SEARCH($H$1,'Eligible Schools'!B61,1),""))</f>
        <v>0</v>
      </c>
      <c r="L65" s="71" t="str">
        <f>IF(K65=1,COUNTIF($K$9:K65,1),"")</f>
        <v/>
      </c>
      <c r="M65" s="71" t="str">
        <f>IFERROR(INDEX('Eligible Schools'!$D$4:$D$133,MATCH(ROWS($L$9:L65),$L$9:$L$144,0)),"")</f>
        <v/>
      </c>
      <c r="N65" s="71" t="str">
        <f>IFERROR(INDEX('Eligible Schools'!$E$4:$E$133,MATCH(ROWS($L$9:L65),$L$9:$L$144,0)),"")</f>
        <v/>
      </c>
      <c r="O65" s="70" t="str">
        <f>IFERROR(INDEX('Eligible Schools'!$F$4:$F$133,MATCH(ROWS($L$9:L65),$L$9:$L$144,0)),"")</f>
        <v/>
      </c>
      <c r="P65" s="72" t="str">
        <f>IFERROR(INDEX('Eligible Schools'!$I$4:$I$133,MATCH(ROWS($L$9:L65),$L$9:$L$144,0)),"")</f>
        <v/>
      </c>
    </row>
    <row r="66" spans="11:16" x14ac:dyDescent="0.3">
      <c r="K66" s="71">
        <f>--ISNUMBER(IFERROR(SEARCH($H$1,'Eligible Schools'!B62,1),""))</f>
        <v>0</v>
      </c>
      <c r="L66" s="71" t="str">
        <f>IF(K66=1,COUNTIF($K$9:K66,1),"")</f>
        <v/>
      </c>
      <c r="M66" s="71" t="str">
        <f>IFERROR(INDEX('Eligible Schools'!$D$4:$D$133,MATCH(ROWS($L$9:L66),$L$9:$L$144,0)),"")</f>
        <v/>
      </c>
      <c r="N66" s="71" t="str">
        <f>IFERROR(INDEX('Eligible Schools'!$E$4:$E$133,MATCH(ROWS($L$9:L66),$L$9:$L$144,0)),"")</f>
        <v/>
      </c>
      <c r="O66" s="70" t="str">
        <f>IFERROR(INDEX('Eligible Schools'!$F$4:$F$133,MATCH(ROWS($L$9:L66),$L$9:$L$144,0)),"")</f>
        <v/>
      </c>
      <c r="P66" s="72" t="str">
        <f>IFERROR(INDEX('Eligible Schools'!$I$4:$I$133,MATCH(ROWS($L$9:L66),$L$9:$L$144,0)),"")</f>
        <v/>
      </c>
    </row>
    <row r="67" spans="11:16" x14ac:dyDescent="0.3">
      <c r="K67" s="71">
        <f>--ISNUMBER(IFERROR(SEARCH($H$1,'Eligible Schools'!B63,1),""))</f>
        <v>0</v>
      </c>
      <c r="L67" s="71" t="str">
        <f>IF(K67=1,COUNTIF($K$9:K67,1),"")</f>
        <v/>
      </c>
      <c r="M67" s="71" t="str">
        <f>IFERROR(INDEX('Eligible Schools'!$D$4:$D$133,MATCH(ROWS($L$9:L67),$L$9:$L$144,0)),"")</f>
        <v/>
      </c>
      <c r="N67" s="71" t="str">
        <f>IFERROR(INDEX('Eligible Schools'!$E$4:$E$133,MATCH(ROWS($L$9:L67),$L$9:$L$144,0)),"")</f>
        <v/>
      </c>
      <c r="O67" s="70" t="str">
        <f>IFERROR(INDEX('Eligible Schools'!$F$4:$F$133,MATCH(ROWS($L$9:L67),$L$9:$L$144,0)),"")</f>
        <v/>
      </c>
      <c r="P67" s="72" t="str">
        <f>IFERROR(INDEX('Eligible Schools'!$I$4:$I$133,MATCH(ROWS($L$9:L67),$L$9:$L$144,0)),"")</f>
        <v/>
      </c>
    </row>
    <row r="68" spans="11:16" x14ac:dyDescent="0.3">
      <c r="K68" s="71">
        <f>--ISNUMBER(IFERROR(SEARCH($H$1,'Eligible Schools'!B64,1),""))</f>
        <v>0</v>
      </c>
      <c r="L68" s="71" t="str">
        <f>IF(K68=1,COUNTIF($K$9:K68,1),"")</f>
        <v/>
      </c>
      <c r="M68" s="71" t="str">
        <f>IFERROR(INDEX('Eligible Schools'!$D$4:$D$133,MATCH(ROWS($L$9:L68),$L$9:$L$144,0)),"")</f>
        <v/>
      </c>
      <c r="N68" s="71" t="str">
        <f>IFERROR(INDEX('Eligible Schools'!$E$4:$E$133,MATCH(ROWS($L$9:L68),$L$9:$L$144,0)),"")</f>
        <v/>
      </c>
      <c r="O68" s="70" t="str">
        <f>IFERROR(INDEX('Eligible Schools'!$F$4:$F$133,MATCH(ROWS($L$9:L68),$L$9:$L$144,0)),"")</f>
        <v/>
      </c>
      <c r="P68" s="72" t="str">
        <f>IFERROR(INDEX('Eligible Schools'!$I$4:$I$133,MATCH(ROWS($L$9:L68),$L$9:$L$144,0)),"")</f>
        <v/>
      </c>
    </row>
    <row r="69" spans="11:16" x14ac:dyDescent="0.3">
      <c r="K69" s="71">
        <f>--ISNUMBER(IFERROR(SEARCH($H$1,'Eligible Schools'!B65,1),""))</f>
        <v>0</v>
      </c>
      <c r="L69" s="71" t="str">
        <f>IF(K69=1,COUNTIF($K$9:K69,1),"")</f>
        <v/>
      </c>
      <c r="M69" s="71" t="str">
        <f>IFERROR(INDEX('Eligible Schools'!$D$4:$D$133,MATCH(ROWS($L$9:L69),$L$9:$L$144,0)),"")</f>
        <v/>
      </c>
      <c r="N69" s="71" t="str">
        <f>IFERROR(INDEX('Eligible Schools'!$E$4:$E$133,MATCH(ROWS($L$9:L69),$L$9:$L$144,0)),"")</f>
        <v/>
      </c>
      <c r="O69" s="70" t="str">
        <f>IFERROR(INDEX('Eligible Schools'!$F$4:$F$133,MATCH(ROWS($L$9:L69),$L$9:$L$144,0)),"")</f>
        <v/>
      </c>
      <c r="P69" s="72" t="str">
        <f>IFERROR(INDEX('Eligible Schools'!$I$4:$I$133,MATCH(ROWS($L$9:L69),$L$9:$L$144,0)),"")</f>
        <v/>
      </c>
    </row>
    <row r="70" spans="11:16" x14ac:dyDescent="0.3">
      <c r="K70" s="71">
        <f>--ISNUMBER(IFERROR(SEARCH($H$1,'Eligible Schools'!B66,1),""))</f>
        <v>0</v>
      </c>
      <c r="L70" s="71" t="str">
        <f>IF(K70=1,COUNTIF($K$9:K70,1),"")</f>
        <v/>
      </c>
      <c r="M70" s="71" t="str">
        <f>IFERROR(INDEX('Eligible Schools'!$D$4:$D$133,MATCH(ROWS($L$9:L70),$L$9:$L$144,0)),"")</f>
        <v/>
      </c>
      <c r="N70" s="71" t="str">
        <f>IFERROR(INDEX('Eligible Schools'!$E$4:$E$133,MATCH(ROWS($L$9:L70),$L$9:$L$144,0)),"")</f>
        <v/>
      </c>
      <c r="O70" s="70" t="str">
        <f>IFERROR(INDEX('Eligible Schools'!$F$4:$F$133,MATCH(ROWS($L$9:L70),$L$9:$L$144,0)),"")</f>
        <v/>
      </c>
      <c r="P70" s="72" t="str">
        <f>IFERROR(INDEX('Eligible Schools'!$I$4:$I$133,MATCH(ROWS($L$9:L70),$L$9:$L$144,0)),"")</f>
        <v/>
      </c>
    </row>
    <row r="71" spans="11:16" x14ac:dyDescent="0.3">
      <c r="K71" s="71">
        <f>--ISNUMBER(IFERROR(SEARCH($H$1,'Eligible Schools'!B67,1),""))</f>
        <v>0</v>
      </c>
      <c r="L71" s="71" t="str">
        <f>IF(K71=1,COUNTIF($K$9:K71,1),"")</f>
        <v/>
      </c>
      <c r="M71" s="71" t="str">
        <f>IFERROR(INDEX('Eligible Schools'!$D$4:$D$133,MATCH(ROWS($L$9:L71),$L$9:$L$144,0)),"")</f>
        <v/>
      </c>
      <c r="N71" s="71" t="str">
        <f>IFERROR(INDEX('Eligible Schools'!$E$4:$E$133,MATCH(ROWS($L$9:L71),$L$9:$L$144,0)),"")</f>
        <v/>
      </c>
      <c r="O71" s="70" t="str">
        <f>IFERROR(INDEX('Eligible Schools'!$F$4:$F$133,MATCH(ROWS($L$9:L71),$L$9:$L$144,0)),"")</f>
        <v/>
      </c>
      <c r="P71" s="72" t="str">
        <f>IFERROR(INDEX('Eligible Schools'!$I$4:$I$133,MATCH(ROWS($L$9:L71),$L$9:$L$144,0)),"")</f>
        <v/>
      </c>
    </row>
    <row r="72" spans="11:16" x14ac:dyDescent="0.3">
      <c r="K72" s="71">
        <f>--ISNUMBER(IFERROR(SEARCH($H$1,'Eligible Schools'!B68,1),""))</f>
        <v>0</v>
      </c>
      <c r="L72" s="71" t="str">
        <f>IF(K72=1,COUNTIF($K$9:K72,1),"")</f>
        <v/>
      </c>
      <c r="M72" s="71" t="str">
        <f>IFERROR(INDEX('Eligible Schools'!$D$4:$D$133,MATCH(ROWS($L$9:L72),$L$9:$L$144,0)),"")</f>
        <v/>
      </c>
      <c r="N72" s="71" t="str">
        <f>IFERROR(INDEX('Eligible Schools'!$E$4:$E$133,MATCH(ROWS($L$9:L72),$L$9:$L$144,0)),"")</f>
        <v/>
      </c>
      <c r="O72" s="70" t="str">
        <f>IFERROR(INDEX('Eligible Schools'!$F$4:$F$133,MATCH(ROWS($L$9:L72),$L$9:$L$144,0)),"")</f>
        <v/>
      </c>
      <c r="P72" s="72" t="str">
        <f>IFERROR(INDEX('Eligible Schools'!$I$4:$I$133,MATCH(ROWS($L$9:L72),$L$9:$L$144,0)),"")</f>
        <v/>
      </c>
    </row>
    <row r="73" spans="11:16" x14ac:dyDescent="0.3">
      <c r="K73" s="71">
        <f>--ISNUMBER(IFERROR(SEARCH($H$1,'Eligible Schools'!B69,1),""))</f>
        <v>0</v>
      </c>
      <c r="L73" s="71" t="str">
        <f>IF(K73=1,COUNTIF($K$9:K73,1),"")</f>
        <v/>
      </c>
      <c r="M73" s="71" t="str">
        <f>IFERROR(INDEX('Eligible Schools'!$D$4:$D$133,MATCH(ROWS($L$9:L73),$L$9:$L$144,0)),"")</f>
        <v/>
      </c>
      <c r="N73" s="71" t="str">
        <f>IFERROR(INDEX('Eligible Schools'!$E$4:$E$133,MATCH(ROWS($L$9:L73),$L$9:$L$144,0)),"")</f>
        <v/>
      </c>
      <c r="O73" s="70" t="str">
        <f>IFERROR(INDEX('Eligible Schools'!$F$4:$F$133,MATCH(ROWS($L$9:L73),$L$9:$L$144,0)),"")</f>
        <v/>
      </c>
      <c r="P73" s="72" t="str">
        <f>IFERROR(INDEX('Eligible Schools'!$I$4:$I$133,MATCH(ROWS($L$9:L73),$L$9:$L$144,0)),"")</f>
        <v/>
      </c>
    </row>
    <row r="74" spans="11:16" x14ac:dyDescent="0.3">
      <c r="K74" s="71">
        <f>--ISNUMBER(IFERROR(SEARCH($H$1,'Eligible Schools'!B70,1),""))</f>
        <v>0</v>
      </c>
      <c r="L74" s="71" t="str">
        <f>IF(K74=1,COUNTIF($K$9:K74,1),"")</f>
        <v/>
      </c>
      <c r="M74" s="71" t="str">
        <f>IFERROR(INDEX('Eligible Schools'!$D$4:$D$133,MATCH(ROWS($L$9:L74),$L$9:$L$144,0)),"")</f>
        <v/>
      </c>
      <c r="N74" s="71" t="str">
        <f>IFERROR(INDEX('Eligible Schools'!$E$4:$E$133,MATCH(ROWS($L$9:L74),$L$9:$L$144,0)),"")</f>
        <v/>
      </c>
      <c r="O74" s="70" t="str">
        <f>IFERROR(INDEX('Eligible Schools'!$F$4:$F$133,MATCH(ROWS($L$9:L74),$L$9:$L$144,0)),"")</f>
        <v/>
      </c>
      <c r="P74" s="72" t="str">
        <f>IFERROR(INDEX('Eligible Schools'!$I$4:$I$133,MATCH(ROWS($L$9:L74),$L$9:$L$144,0)),"")</f>
        <v/>
      </c>
    </row>
    <row r="75" spans="11:16" x14ac:dyDescent="0.3">
      <c r="K75" s="71">
        <f>--ISNUMBER(IFERROR(SEARCH($H$1,'Eligible Schools'!B71,1),""))</f>
        <v>0</v>
      </c>
      <c r="L75" s="71" t="str">
        <f>IF(K75=1,COUNTIF($K$9:K75,1),"")</f>
        <v/>
      </c>
      <c r="M75" s="71" t="str">
        <f>IFERROR(INDEX('Eligible Schools'!$D$4:$D$133,MATCH(ROWS($L$9:L75),$L$9:$L$144,0)),"")</f>
        <v/>
      </c>
      <c r="N75" s="71" t="str">
        <f>IFERROR(INDEX('Eligible Schools'!$E$4:$E$133,MATCH(ROWS($L$9:L75),$L$9:$L$144,0)),"")</f>
        <v/>
      </c>
      <c r="O75" s="70" t="str">
        <f>IFERROR(INDEX('Eligible Schools'!$F$4:$F$133,MATCH(ROWS($L$9:L75),$L$9:$L$144,0)),"")</f>
        <v/>
      </c>
      <c r="P75" s="72" t="str">
        <f>IFERROR(INDEX('Eligible Schools'!$I$4:$I$133,MATCH(ROWS($L$9:L75),$L$9:$L$144,0)),"")</f>
        <v/>
      </c>
    </row>
    <row r="76" spans="11:16" x14ac:dyDescent="0.3">
      <c r="K76" s="71">
        <f>--ISNUMBER(IFERROR(SEARCH($H$1,'Eligible Schools'!B72,1),""))</f>
        <v>0</v>
      </c>
      <c r="L76" s="71" t="str">
        <f>IF(K76=1,COUNTIF($K$9:K76,1),"")</f>
        <v/>
      </c>
      <c r="M76" s="71" t="str">
        <f>IFERROR(INDEX('Eligible Schools'!$D$4:$D$133,MATCH(ROWS($L$9:L76),$L$9:$L$144,0)),"")</f>
        <v/>
      </c>
      <c r="N76" s="71" t="str">
        <f>IFERROR(INDEX('Eligible Schools'!$E$4:$E$133,MATCH(ROWS($L$9:L76),$L$9:$L$144,0)),"")</f>
        <v/>
      </c>
      <c r="O76" s="70" t="str">
        <f>IFERROR(INDEX('Eligible Schools'!$F$4:$F$133,MATCH(ROWS($L$9:L76),$L$9:$L$144,0)),"")</f>
        <v/>
      </c>
      <c r="P76" s="72" t="str">
        <f>IFERROR(INDEX('Eligible Schools'!$I$4:$I$133,MATCH(ROWS($L$9:L76),$L$9:$L$144,0)),"")</f>
        <v/>
      </c>
    </row>
    <row r="77" spans="11:16" x14ac:dyDescent="0.3">
      <c r="K77" s="71">
        <f>--ISNUMBER(IFERROR(SEARCH($H$1,'Eligible Schools'!B73,1),""))</f>
        <v>0</v>
      </c>
      <c r="L77" s="71" t="str">
        <f>IF(K77=1,COUNTIF($K$9:K77,1),"")</f>
        <v/>
      </c>
      <c r="M77" s="71" t="str">
        <f>IFERROR(INDEX('Eligible Schools'!$D$4:$D$133,MATCH(ROWS($L$9:L77),$L$9:$L$144,0)),"")</f>
        <v/>
      </c>
      <c r="N77" s="71" t="str">
        <f>IFERROR(INDEX('Eligible Schools'!$E$4:$E$133,MATCH(ROWS($L$9:L77),$L$9:$L$144,0)),"")</f>
        <v/>
      </c>
      <c r="O77" s="70" t="str">
        <f>IFERROR(INDEX('Eligible Schools'!$F$4:$F$133,MATCH(ROWS($L$9:L77),$L$9:$L$144,0)),"")</f>
        <v/>
      </c>
      <c r="P77" s="72" t="str">
        <f>IFERROR(INDEX('Eligible Schools'!$I$4:$I$133,MATCH(ROWS($L$9:L77),$L$9:$L$144,0)),"")</f>
        <v/>
      </c>
    </row>
    <row r="78" spans="11:16" x14ac:dyDescent="0.3">
      <c r="K78" s="71">
        <f>--ISNUMBER(IFERROR(SEARCH($H$1,'Eligible Schools'!B74,1),""))</f>
        <v>0</v>
      </c>
      <c r="L78" s="71" t="str">
        <f>IF(K78=1,COUNTIF($K$9:K78,1),"")</f>
        <v/>
      </c>
      <c r="M78" s="71" t="str">
        <f>IFERROR(INDEX('Eligible Schools'!$D$4:$D$133,MATCH(ROWS($L$9:L78),$L$9:$L$144,0)),"")</f>
        <v/>
      </c>
      <c r="N78" s="71" t="str">
        <f>IFERROR(INDEX('Eligible Schools'!$E$4:$E$133,MATCH(ROWS($L$9:L78),$L$9:$L$144,0)),"")</f>
        <v/>
      </c>
      <c r="O78" s="70" t="str">
        <f>IFERROR(INDEX('Eligible Schools'!$F$4:$F$133,MATCH(ROWS($L$9:L78),$L$9:$L$144,0)),"")</f>
        <v/>
      </c>
      <c r="P78" s="72" t="str">
        <f>IFERROR(INDEX('Eligible Schools'!$I$4:$I$133,MATCH(ROWS($L$9:L78),$L$9:$L$144,0)),"")</f>
        <v/>
      </c>
    </row>
    <row r="79" spans="11:16" x14ac:dyDescent="0.3">
      <c r="K79" s="71">
        <f>--ISNUMBER(IFERROR(SEARCH($H$1,'Eligible Schools'!B75,1),""))</f>
        <v>0</v>
      </c>
      <c r="L79" s="71" t="str">
        <f>IF(K79=1,COUNTIF($K$9:K79,1),"")</f>
        <v/>
      </c>
      <c r="M79" s="71" t="str">
        <f>IFERROR(INDEX('Eligible Schools'!$D$4:$D$133,MATCH(ROWS($L$9:L79),$L$9:$L$144,0)),"")</f>
        <v/>
      </c>
      <c r="N79" s="71" t="str">
        <f>IFERROR(INDEX('Eligible Schools'!$E$4:$E$133,MATCH(ROWS($L$9:L79),$L$9:$L$144,0)),"")</f>
        <v/>
      </c>
      <c r="O79" s="70" t="str">
        <f>IFERROR(INDEX('Eligible Schools'!$F$4:$F$133,MATCH(ROWS($L$9:L79),$L$9:$L$144,0)),"")</f>
        <v/>
      </c>
      <c r="P79" s="72" t="str">
        <f>IFERROR(INDEX('Eligible Schools'!$I$4:$I$133,MATCH(ROWS($L$9:L79),$L$9:$L$144,0)),"")</f>
        <v/>
      </c>
    </row>
    <row r="80" spans="11:16" x14ac:dyDescent="0.3">
      <c r="K80" s="71">
        <f>--ISNUMBER(IFERROR(SEARCH($H$1,'Eligible Schools'!B76,1),""))</f>
        <v>0</v>
      </c>
      <c r="L80" s="71" t="str">
        <f>IF(K80=1,COUNTIF($K$9:K80,1),"")</f>
        <v/>
      </c>
      <c r="M80" s="71" t="str">
        <f>IFERROR(INDEX('Eligible Schools'!$D$4:$D$133,MATCH(ROWS($L$9:L80),$L$9:$L$144,0)),"")</f>
        <v/>
      </c>
      <c r="N80" s="71" t="str">
        <f>IFERROR(INDEX('Eligible Schools'!$E$4:$E$133,MATCH(ROWS($L$9:L80),$L$9:$L$144,0)),"")</f>
        <v/>
      </c>
      <c r="O80" s="70" t="str">
        <f>IFERROR(INDEX('Eligible Schools'!$F$4:$F$133,MATCH(ROWS($L$9:L80),$L$9:$L$144,0)),"")</f>
        <v/>
      </c>
      <c r="P80" s="72" t="str">
        <f>IFERROR(INDEX('Eligible Schools'!$I$4:$I$133,MATCH(ROWS($L$9:L80),$L$9:$L$144,0)),"")</f>
        <v/>
      </c>
    </row>
    <row r="81" spans="11:16" x14ac:dyDescent="0.3">
      <c r="K81" s="71">
        <f>--ISNUMBER(IFERROR(SEARCH($H$1,'Eligible Schools'!B77,1),""))</f>
        <v>0</v>
      </c>
      <c r="L81" s="71" t="str">
        <f>IF(K81=1,COUNTIF($K$9:K81,1),"")</f>
        <v/>
      </c>
      <c r="M81" s="71" t="str">
        <f>IFERROR(INDEX('Eligible Schools'!$D$4:$D$133,MATCH(ROWS($L$9:L81),$L$9:$L$144,0)),"")</f>
        <v/>
      </c>
      <c r="N81" s="71" t="str">
        <f>IFERROR(INDEX('Eligible Schools'!$E$4:$E$133,MATCH(ROWS($L$9:L81),$L$9:$L$144,0)),"")</f>
        <v/>
      </c>
      <c r="O81" s="70" t="str">
        <f>IFERROR(INDEX('Eligible Schools'!$F$4:$F$133,MATCH(ROWS($L$9:L81),$L$9:$L$144,0)),"")</f>
        <v/>
      </c>
      <c r="P81" s="72" t="str">
        <f>IFERROR(INDEX('Eligible Schools'!$I$4:$I$133,MATCH(ROWS($L$9:L81),$L$9:$L$144,0)),"")</f>
        <v/>
      </c>
    </row>
    <row r="82" spans="11:16" x14ac:dyDescent="0.3">
      <c r="K82" s="71">
        <f>--ISNUMBER(IFERROR(SEARCH($H$1,'Eligible Schools'!B78,1),""))</f>
        <v>0</v>
      </c>
      <c r="L82" s="71" t="str">
        <f>IF(K82=1,COUNTIF($K$9:K82,1),"")</f>
        <v/>
      </c>
      <c r="M82" s="71" t="str">
        <f>IFERROR(INDEX('Eligible Schools'!$D$4:$D$133,MATCH(ROWS($L$9:L82),$L$9:$L$144,0)),"")</f>
        <v/>
      </c>
      <c r="N82" s="71" t="str">
        <f>IFERROR(INDEX('Eligible Schools'!$E$4:$E$133,MATCH(ROWS($L$9:L82),$L$9:$L$144,0)),"")</f>
        <v/>
      </c>
      <c r="O82" s="70" t="str">
        <f>IFERROR(INDEX('Eligible Schools'!$F$4:$F$133,MATCH(ROWS($L$9:L82),$L$9:$L$144,0)),"")</f>
        <v/>
      </c>
      <c r="P82" s="72" t="str">
        <f>IFERROR(INDEX('Eligible Schools'!$I$4:$I$133,MATCH(ROWS($L$9:L82),$L$9:$L$144,0)),"")</f>
        <v/>
      </c>
    </row>
    <row r="83" spans="11:16" x14ac:dyDescent="0.3">
      <c r="K83" s="71">
        <f>--ISNUMBER(IFERROR(SEARCH($H$1,'Eligible Schools'!B79,1),""))</f>
        <v>0</v>
      </c>
      <c r="L83" s="71" t="str">
        <f>IF(K83=1,COUNTIF($K$9:K83,1),"")</f>
        <v/>
      </c>
      <c r="M83" s="71" t="str">
        <f>IFERROR(INDEX('Eligible Schools'!$D$4:$D$133,MATCH(ROWS($L$9:L83),$L$9:$L$144,0)),"")</f>
        <v/>
      </c>
      <c r="N83" s="71" t="str">
        <f>IFERROR(INDEX('Eligible Schools'!$E$4:$E$133,MATCH(ROWS($L$9:L83),$L$9:$L$144,0)),"")</f>
        <v/>
      </c>
      <c r="O83" s="70" t="str">
        <f>IFERROR(INDEX('Eligible Schools'!$F$4:$F$133,MATCH(ROWS($L$9:L83),$L$9:$L$144,0)),"")</f>
        <v/>
      </c>
      <c r="P83" s="72" t="str">
        <f>IFERROR(INDEX('Eligible Schools'!$I$4:$I$133,MATCH(ROWS($L$9:L83),$L$9:$L$144,0)),"")</f>
        <v/>
      </c>
    </row>
    <row r="84" spans="11:16" x14ac:dyDescent="0.3">
      <c r="K84" s="71">
        <f>--ISNUMBER(IFERROR(SEARCH($H$1,'Eligible Schools'!B80,1),""))</f>
        <v>0</v>
      </c>
      <c r="L84" s="71" t="str">
        <f>IF(K84=1,COUNTIF($K$9:K84,1),"")</f>
        <v/>
      </c>
      <c r="M84" s="71" t="str">
        <f>IFERROR(INDEX('Eligible Schools'!$D$4:$D$133,MATCH(ROWS($L$9:L84),$L$9:$L$144,0)),"")</f>
        <v/>
      </c>
      <c r="N84" s="71" t="str">
        <f>IFERROR(INDEX('Eligible Schools'!$E$4:$E$133,MATCH(ROWS($L$9:L84),$L$9:$L$144,0)),"")</f>
        <v/>
      </c>
      <c r="O84" s="70" t="str">
        <f>IFERROR(INDEX('Eligible Schools'!$F$4:$F$133,MATCH(ROWS($L$9:L84),$L$9:$L$144,0)),"")</f>
        <v/>
      </c>
      <c r="P84" s="72" t="str">
        <f>IFERROR(INDEX('Eligible Schools'!$I$4:$I$133,MATCH(ROWS($L$9:L84),$L$9:$L$144,0)),"")</f>
        <v/>
      </c>
    </row>
    <row r="85" spans="11:16" x14ac:dyDescent="0.3">
      <c r="K85" s="71">
        <f>--ISNUMBER(IFERROR(SEARCH($H$1,'Eligible Schools'!B81,1),""))</f>
        <v>0</v>
      </c>
      <c r="L85" s="71" t="str">
        <f>IF(K85=1,COUNTIF($K$9:K85,1),"")</f>
        <v/>
      </c>
      <c r="M85" s="71" t="str">
        <f>IFERROR(INDEX('Eligible Schools'!$D$4:$D$133,MATCH(ROWS($L$9:L85),$L$9:$L$144,0)),"")</f>
        <v/>
      </c>
      <c r="N85" s="71" t="str">
        <f>IFERROR(INDEX('Eligible Schools'!$E$4:$E$133,MATCH(ROWS($L$9:L85),$L$9:$L$144,0)),"")</f>
        <v/>
      </c>
      <c r="O85" s="70" t="str">
        <f>IFERROR(INDEX('Eligible Schools'!$F$4:$F$133,MATCH(ROWS($L$9:L85),$L$9:$L$144,0)),"")</f>
        <v/>
      </c>
      <c r="P85" s="72" t="str">
        <f>IFERROR(INDEX('Eligible Schools'!$I$4:$I$133,MATCH(ROWS($L$9:L85),$L$9:$L$144,0)),"")</f>
        <v/>
      </c>
    </row>
    <row r="86" spans="11:16" x14ac:dyDescent="0.3">
      <c r="K86" s="71">
        <f>--ISNUMBER(IFERROR(SEARCH($H$1,'Eligible Schools'!B82,1),""))</f>
        <v>0</v>
      </c>
      <c r="L86" s="71" t="str">
        <f>IF(K86=1,COUNTIF($K$9:K86,1),"")</f>
        <v/>
      </c>
      <c r="M86" s="71" t="str">
        <f>IFERROR(INDEX('Eligible Schools'!$D$4:$D$133,MATCH(ROWS($L$9:L86),$L$9:$L$144,0)),"")</f>
        <v/>
      </c>
      <c r="N86" s="71" t="str">
        <f>IFERROR(INDEX('Eligible Schools'!$E$4:$E$133,MATCH(ROWS($L$9:L86),$L$9:$L$144,0)),"")</f>
        <v/>
      </c>
      <c r="O86" s="70" t="str">
        <f>IFERROR(INDEX('Eligible Schools'!$F$4:$F$133,MATCH(ROWS($L$9:L86),$L$9:$L$144,0)),"")</f>
        <v/>
      </c>
      <c r="P86" s="72" t="str">
        <f>IFERROR(INDEX('Eligible Schools'!$I$4:$I$133,MATCH(ROWS($L$9:L86),$L$9:$L$144,0)),"")</f>
        <v/>
      </c>
    </row>
    <row r="87" spans="11:16" x14ac:dyDescent="0.3">
      <c r="K87" s="71">
        <f>--ISNUMBER(IFERROR(SEARCH($H$1,'Eligible Schools'!B83,1),""))</f>
        <v>0</v>
      </c>
      <c r="L87" s="71" t="str">
        <f>IF(K87=1,COUNTIF($K$9:K87,1),"")</f>
        <v/>
      </c>
      <c r="M87" s="71" t="str">
        <f>IFERROR(INDEX('Eligible Schools'!$D$4:$D$133,MATCH(ROWS($L$9:L87),$L$9:$L$144,0)),"")</f>
        <v/>
      </c>
      <c r="N87" s="71" t="str">
        <f>IFERROR(INDEX('Eligible Schools'!$E$4:$E$133,MATCH(ROWS($L$9:L87),$L$9:$L$144,0)),"")</f>
        <v/>
      </c>
      <c r="O87" s="70" t="str">
        <f>IFERROR(INDEX('Eligible Schools'!$F$4:$F$133,MATCH(ROWS($L$9:L87),$L$9:$L$144,0)),"")</f>
        <v/>
      </c>
      <c r="P87" s="72" t="str">
        <f>IFERROR(INDEX('Eligible Schools'!$I$4:$I$133,MATCH(ROWS($L$9:L87),$L$9:$L$144,0)),"")</f>
        <v/>
      </c>
    </row>
    <row r="88" spans="11:16" x14ac:dyDescent="0.3">
      <c r="K88" s="71">
        <f>--ISNUMBER(IFERROR(SEARCH($H$1,'Eligible Schools'!B84,1),""))</f>
        <v>0</v>
      </c>
      <c r="L88" s="71" t="str">
        <f>IF(K88=1,COUNTIF($K$9:K88,1),"")</f>
        <v/>
      </c>
      <c r="M88" s="71" t="str">
        <f>IFERROR(INDEX('Eligible Schools'!$D$4:$D$133,MATCH(ROWS($L$9:L88),$L$9:$L$144,0)),"")</f>
        <v/>
      </c>
      <c r="N88" s="71" t="str">
        <f>IFERROR(INDEX('Eligible Schools'!$E$4:$E$133,MATCH(ROWS($L$9:L88),$L$9:$L$144,0)),"")</f>
        <v/>
      </c>
      <c r="O88" s="70" t="str">
        <f>IFERROR(INDEX('Eligible Schools'!$F$4:$F$133,MATCH(ROWS($L$9:L88),$L$9:$L$144,0)),"")</f>
        <v/>
      </c>
      <c r="P88" s="72" t="str">
        <f>IFERROR(INDEX('Eligible Schools'!$I$4:$I$133,MATCH(ROWS($L$9:L88),$L$9:$L$144,0)),"")</f>
        <v/>
      </c>
    </row>
    <row r="89" spans="11:16" x14ac:dyDescent="0.3">
      <c r="K89" s="71">
        <f>--ISNUMBER(IFERROR(SEARCH($H$1,'Eligible Schools'!B85,1),""))</f>
        <v>0</v>
      </c>
      <c r="L89" s="71" t="str">
        <f>IF(K89=1,COUNTIF($K$9:K89,1),"")</f>
        <v/>
      </c>
      <c r="M89" s="71" t="str">
        <f>IFERROR(INDEX('Eligible Schools'!$D$4:$D$133,MATCH(ROWS($L$9:L89),$L$9:$L$144,0)),"")</f>
        <v/>
      </c>
      <c r="N89" s="71" t="str">
        <f>IFERROR(INDEX('Eligible Schools'!$E$4:$E$133,MATCH(ROWS($L$9:L89),$L$9:$L$144,0)),"")</f>
        <v/>
      </c>
      <c r="O89" s="70" t="str">
        <f>IFERROR(INDEX('Eligible Schools'!$F$4:$F$133,MATCH(ROWS($L$9:L89),$L$9:$L$144,0)),"")</f>
        <v/>
      </c>
      <c r="P89" s="72" t="str">
        <f>IFERROR(INDEX('Eligible Schools'!$I$4:$I$133,MATCH(ROWS($L$9:L89),$L$9:$L$144,0)),"")</f>
        <v/>
      </c>
    </row>
    <row r="90" spans="11:16" x14ac:dyDescent="0.3">
      <c r="K90" s="71">
        <f>--ISNUMBER(IFERROR(SEARCH($H$1,'Eligible Schools'!B86,1),""))</f>
        <v>0</v>
      </c>
      <c r="L90" s="71" t="str">
        <f>IF(K90=1,COUNTIF($K$9:K90,1),"")</f>
        <v/>
      </c>
      <c r="M90" s="71" t="str">
        <f>IFERROR(INDEX('Eligible Schools'!$D$4:$D$133,MATCH(ROWS($L$9:L90),$L$9:$L$144,0)),"")</f>
        <v/>
      </c>
      <c r="N90" s="71" t="str">
        <f>IFERROR(INDEX('Eligible Schools'!$E$4:$E$133,MATCH(ROWS($L$9:L90),$L$9:$L$144,0)),"")</f>
        <v/>
      </c>
      <c r="O90" s="70" t="str">
        <f>IFERROR(INDEX('Eligible Schools'!$F$4:$F$133,MATCH(ROWS($L$9:L90),$L$9:$L$144,0)),"")</f>
        <v/>
      </c>
      <c r="P90" s="72" t="str">
        <f>IFERROR(INDEX('Eligible Schools'!$I$4:$I$133,MATCH(ROWS($L$9:L90),$L$9:$L$144,0)),"")</f>
        <v/>
      </c>
    </row>
    <row r="91" spans="11:16" x14ac:dyDescent="0.3">
      <c r="K91" s="71">
        <f>--ISNUMBER(IFERROR(SEARCH($H$1,'Eligible Schools'!B87,1),""))</f>
        <v>0</v>
      </c>
      <c r="L91" s="71" t="str">
        <f>IF(K91=1,COUNTIF($K$9:K91,1),"")</f>
        <v/>
      </c>
      <c r="M91" s="71" t="str">
        <f>IFERROR(INDEX('Eligible Schools'!$D$4:$D$133,MATCH(ROWS($L$9:L91),$L$9:$L$144,0)),"")</f>
        <v/>
      </c>
      <c r="N91" s="71" t="str">
        <f>IFERROR(INDEX('Eligible Schools'!$E$4:$E$133,MATCH(ROWS($L$9:L91),$L$9:$L$144,0)),"")</f>
        <v/>
      </c>
      <c r="O91" s="70" t="str">
        <f>IFERROR(INDEX('Eligible Schools'!$F$4:$F$133,MATCH(ROWS($L$9:L91),$L$9:$L$144,0)),"")</f>
        <v/>
      </c>
      <c r="P91" s="72" t="str">
        <f>IFERROR(INDEX('Eligible Schools'!$I$4:$I$133,MATCH(ROWS($L$9:L91),$L$9:$L$144,0)),"")</f>
        <v/>
      </c>
    </row>
    <row r="92" spans="11:16" x14ac:dyDescent="0.3">
      <c r="K92" s="71">
        <f>--ISNUMBER(IFERROR(SEARCH($H$1,'Eligible Schools'!B88,1),""))</f>
        <v>0</v>
      </c>
      <c r="L92" s="71" t="str">
        <f>IF(K92=1,COUNTIF($K$9:K92,1),"")</f>
        <v/>
      </c>
      <c r="M92" s="71" t="str">
        <f>IFERROR(INDEX('Eligible Schools'!$D$4:$D$133,MATCH(ROWS($L$9:L92),$L$9:$L$144,0)),"")</f>
        <v/>
      </c>
      <c r="N92" s="71" t="str">
        <f>IFERROR(INDEX('Eligible Schools'!$E$4:$E$133,MATCH(ROWS($L$9:L92),$L$9:$L$144,0)),"")</f>
        <v/>
      </c>
      <c r="O92" s="70" t="str">
        <f>IFERROR(INDEX('Eligible Schools'!$F$4:$F$133,MATCH(ROWS($L$9:L92),$L$9:$L$144,0)),"")</f>
        <v/>
      </c>
      <c r="P92" s="72" t="str">
        <f>IFERROR(INDEX('Eligible Schools'!$I$4:$I$133,MATCH(ROWS($L$9:L92),$L$9:$L$144,0)),"")</f>
        <v/>
      </c>
    </row>
    <row r="93" spans="11:16" x14ac:dyDescent="0.3">
      <c r="K93" s="71">
        <f>--ISNUMBER(IFERROR(SEARCH($H$1,'Eligible Schools'!B89,1),""))</f>
        <v>0</v>
      </c>
      <c r="L93" s="71" t="str">
        <f>IF(K93=1,COUNTIF($K$9:K93,1),"")</f>
        <v/>
      </c>
      <c r="M93" s="71" t="str">
        <f>IFERROR(INDEX('Eligible Schools'!$D$4:$D$133,MATCH(ROWS($L$9:L93),$L$9:$L$144,0)),"")</f>
        <v/>
      </c>
      <c r="N93" s="71" t="str">
        <f>IFERROR(INDEX('Eligible Schools'!$E$4:$E$133,MATCH(ROWS($L$9:L93),$L$9:$L$144,0)),"")</f>
        <v/>
      </c>
      <c r="O93" s="70" t="str">
        <f>IFERROR(INDEX('Eligible Schools'!$F$4:$F$133,MATCH(ROWS($L$9:L93),$L$9:$L$144,0)),"")</f>
        <v/>
      </c>
      <c r="P93" s="72" t="str">
        <f>IFERROR(INDEX('Eligible Schools'!$I$4:$I$133,MATCH(ROWS($L$9:L93),$L$9:$L$144,0)),"")</f>
        <v/>
      </c>
    </row>
    <row r="94" spans="11:16" x14ac:dyDescent="0.3">
      <c r="K94" s="71">
        <f>--ISNUMBER(IFERROR(SEARCH($H$1,'Eligible Schools'!B90,1),""))</f>
        <v>0</v>
      </c>
      <c r="L94" s="71" t="str">
        <f>IF(K94=1,COUNTIF($K$9:K94,1),"")</f>
        <v/>
      </c>
      <c r="M94" s="71" t="str">
        <f>IFERROR(INDEX('Eligible Schools'!$D$4:$D$133,MATCH(ROWS($L$9:L94),$L$9:$L$144,0)),"")</f>
        <v/>
      </c>
      <c r="N94" s="71" t="str">
        <f>IFERROR(INDEX('Eligible Schools'!$E$4:$E$133,MATCH(ROWS($L$9:L94),$L$9:$L$144,0)),"")</f>
        <v/>
      </c>
      <c r="O94" s="70" t="str">
        <f>IFERROR(INDEX('Eligible Schools'!$F$4:$F$133,MATCH(ROWS($L$9:L94),$L$9:$L$144,0)),"")</f>
        <v/>
      </c>
      <c r="P94" s="72" t="str">
        <f>IFERROR(INDEX('Eligible Schools'!$I$4:$I$133,MATCH(ROWS($L$9:L94),$L$9:$L$144,0)),"")</f>
        <v/>
      </c>
    </row>
    <row r="95" spans="11:16" x14ac:dyDescent="0.3">
      <c r="K95" s="71">
        <f>--ISNUMBER(IFERROR(SEARCH($H$1,'Eligible Schools'!B91,1),""))</f>
        <v>0</v>
      </c>
      <c r="L95" s="71" t="str">
        <f>IF(K95=1,COUNTIF($K$9:K95,1),"")</f>
        <v/>
      </c>
      <c r="M95" s="71" t="str">
        <f>IFERROR(INDEX('Eligible Schools'!$D$4:$D$133,MATCH(ROWS($L$9:L95),$L$9:$L$144,0)),"")</f>
        <v/>
      </c>
      <c r="N95" s="71" t="str">
        <f>IFERROR(INDEX('Eligible Schools'!$E$4:$E$133,MATCH(ROWS($L$9:L95),$L$9:$L$144,0)),"")</f>
        <v/>
      </c>
      <c r="O95" s="70" t="str">
        <f>IFERROR(INDEX('Eligible Schools'!$F$4:$F$133,MATCH(ROWS($L$9:L95),$L$9:$L$144,0)),"")</f>
        <v/>
      </c>
      <c r="P95" s="72" t="str">
        <f>IFERROR(INDEX('Eligible Schools'!$I$4:$I$133,MATCH(ROWS($L$9:L95),$L$9:$L$144,0)),"")</f>
        <v/>
      </c>
    </row>
    <row r="96" spans="11:16" x14ac:dyDescent="0.3">
      <c r="K96" s="71">
        <f>--ISNUMBER(IFERROR(SEARCH($H$1,'Eligible Schools'!B92,1),""))</f>
        <v>0</v>
      </c>
      <c r="L96" s="71" t="str">
        <f>IF(K96=1,COUNTIF($K$9:K96,1),"")</f>
        <v/>
      </c>
      <c r="M96" s="71" t="str">
        <f>IFERROR(INDEX('Eligible Schools'!$D$4:$D$133,MATCH(ROWS($L$9:L96),$L$9:$L$144,0)),"")</f>
        <v/>
      </c>
      <c r="N96" s="71" t="str">
        <f>IFERROR(INDEX('Eligible Schools'!$E$4:$E$133,MATCH(ROWS($L$9:L96),$L$9:$L$144,0)),"")</f>
        <v/>
      </c>
      <c r="O96" s="70" t="str">
        <f>IFERROR(INDEX('Eligible Schools'!$F$4:$F$133,MATCH(ROWS($L$9:L96),$L$9:$L$144,0)),"")</f>
        <v/>
      </c>
      <c r="P96" s="72" t="str">
        <f>IFERROR(INDEX('Eligible Schools'!$I$4:$I$133,MATCH(ROWS($L$9:L96),$L$9:$L$144,0)),"")</f>
        <v/>
      </c>
    </row>
    <row r="97" spans="11:16" x14ac:dyDescent="0.3">
      <c r="K97" s="71">
        <f>--ISNUMBER(IFERROR(SEARCH($H$1,'Eligible Schools'!B93,1),""))</f>
        <v>0</v>
      </c>
      <c r="L97" s="71" t="str">
        <f>IF(K97=1,COUNTIF($K$9:K97,1),"")</f>
        <v/>
      </c>
      <c r="M97" s="71" t="str">
        <f>IFERROR(INDEX('Eligible Schools'!$D$4:$D$133,MATCH(ROWS($L$9:L97),$L$9:$L$144,0)),"")</f>
        <v/>
      </c>
      <c r="N97" s="71" t="str">
        <f>IFERROR(INDEX('Eligible Schools'!$E$4:$E$133,MATCH(ROWS($L$9:L97),$L$9:$L$144,0)),"")</f>
        <v/>
      </c>
      <c r="O97" s="70" t="str">
        <f>IFERROR(INDEX('Eligible Schools'!$F$4:$F$133,MATCH(ROWS($L$9:L97),$L$9:$L$144,0)),"")</f>
        <v/>
      </c>
      <c r="P97" s="72" t="str">
        <f>IFERROR(INDEX('Eligible Schools'!$I$4:$I$133,MATCH(ROWS($L$9:L97),$L$9:$L$144,0)),"")</f>
        <v/>
      </c>
    </row>
    <row r="98" spans="11:16" x14ac:dyDescent="0.3">
      <c r="K98" s="71">
        <f>--ISNUMBER(IFERROR(SEARCH($H$1,'Eligible Schools'!B94,1),""))</f>
        <v>0</v>
      </c>
      <c r="L98" s="71" t="str">
        <f>IF(K98=1,COUNTIF($K$9:K98,1),"")</f>
        <v/>
      </c>
      <c r="M98" s="71" t="str">
        <f>IFERROR(INDEX('Eligible Schools'!$D$4:$D$133,MATCH(ROWS($L$9:L98),$L$9:$L$144,0)),"")</f>
        <v/>
      </c>
      <c r="N98" s="71" t="str">
        <f>IFERROR(INDEX('Eligible Schools'!$E$4:$E$133,MATCH(ROWS($L$9:L98),$L$9:$L$144,0)),"")</f>
        <v/>
      </c>
      <c r="O98" s="70" t="str">
        <f>IFERROR(INDEX('Eligible Schools'!$F$4:$F$133,MATCH(ROWS($L$9:L98),$L$9:$L$144,0)),"")</f>
        <v/>
      </c>
      <c r="P98" s="72" t="str">
        <f>IFERROR(INDEX('Eligible Schools'!$I$4:$I$133,MATCH(ROWS($L$9:L98),$L$9:$L$144,0)),"")</f>
        <v/>
      </c>
    </row>
    <row r="99" spans="11:16" x14ac:dyDescent="0.3">
      <c r="K99" s="71">
        <f>--ISNUMBER(IFERROR(SEARCH($H$1,'Eligible Schools'!B95,1),""))</f>
        <v>0</v>
      </c>
      <c r="L99" s="71" t="str">
        <f>IF(K99=1,COUNTIF($K$9:K99,1),"")</f>
        <v/>
      </c>
      <c r="M99" s="71" t="str">
        <f>IFERROR(INDEX('Eligible Schools'!$D$4:$D$133,MATCH(ROWS($L$9:L99),$L$9:$L$144,0)),"")</f>
        <v/>
      </c>
      <c r="N99" s="71" t="str">
        <f>IFERROR(INDEX('Eligible Schools'!$E$4:$E$133,MATCH(ROWS($L$9:L99),$L$9:$L$144,0)),"")</f>
        <v/>
      </c>
      <c r="O99" s="70" t="str">
        <f>IFERROR(INDEX('Eligible Schools'!$F$4:$F$133,MATCH(ROWS($L$9:L99),$L$9:$L$144,0)),"")</f>
        <v/>
      </c>
      <c r="P99" s="72" t="str">
        <f>IFERROR(INDEX('Eligible Schools'!$I$4:$I$133,MATCH(ROWS($L$9:L99),$L$9:$L$144,0)),"")</f>
        <v/>
      </c>
    </row>
    <row r="100" spans="11:16" x14ac:dyDescent="0.3">
      <c r="K100" s="71">
        <f>--ISNUMBER(IFERROR(SEARCH($H$1,'Eligible Schools'!B96,1),""))</f>
        <v>0</v>
      </c>
      <c r="L100" s="71" t="str">
        <f>IF(K100=1,COUNTIF($K$9:K100,1),"")</f>
        <v/>
      </c>
      <c r="M100" s="71" t="str">
        <f>IFERROR(INDEX('Eligible Schools'!$D$4:$D$133,MATCH(ROWS($L$9:L100),$L$9:$L$144,0)),"")</f>
        <v/>
      </c>
      <c r="N100" s="71" t="str">
        <f>IFERROR(INDEX('Eligible Schools'!$E$4:$E$133,MATCH(ROWS($L$9:L100),$L$9:$L$144,0)),"")</f>
        <v/>
      </c>
      <c r="O100" s="70" t="str">
        <f>IFERROR(INDEX('Eligible Schools'!$F$4:$F$133,MATCH(ROWS($L$9:L100),$L$9:$L$144,0)),"")</f>
        <v/>
      </c>
      <c r="P100" s="72" t="str">
        <f>IFERROR(INDEX('Eligible Schools'!$I$4:$I$133,MATCH(ROWS($L$9:L100),$L$9:$L$144,0)),"")</f>
        <v/>
      </c>
    </row>
    <row r="101" spans="11:16" x14ac:dyDescent="0.3">
      <c r="K101" s="71">
        <f>--ISNUMBER(IFERROR(SEARCH($H$1,'Eligible Schools'!B97,1),""))</f>
        <v>0</v>
      </c>
      <c r="L101" s="71" t="str">
        <f>IF(K101=1,COUNTIF($K$9:K101,1),"")</f>
        <v/>
      </c>
      <c r="M101" s="71" t="str">
        <f>IFERROR(INDEX('Eligible Schools'!$D$4:$D$133,MATCH(ROWS($L$9:L101),$L$9:$L$144,0)),"")</f>
        <v/>
      </c>
      <c r="N101" s="71" t="str">
        <f>IFERROR(INDEX('Eligible Schools'!$E$4:$E$133,MATCH(ROWS($L$9:L101),$L$9:$L$144,0)),"")</f>
        <v/>
      </c>
      <c r="O101" s="70" t="str">
        <f>IFERROR(INDEX('Eligible Schools'!$F$4:$F$133,MATCH(ROWS($L$9:L101),$L$9:$L$144,0)),"")</f>
        <v/>
      </c>
      <c r="P101" s="72" t="str">
        <f>IFERROR(INDEX('Eligible Schools'!$I$4:$I$133,MATCH(ROWS($L$9:L101),$L$9:$L$144,0)),"")</f>
        <v/>
      </c>
    </row>
    <row r="102" spans="11:16" x14ac:dyDescent="0.3">
      <c r="K102" s="71">
        <f>--ISNUMBER(IFERROR(SEARCH($H$1,'Eligible Schools'!B98,1),""))</f>
        <v>0</v>
      </c>
      <c r="L102" s="71" t="str">
        <f>IF(K102=1,COUNTIF($K$9:K102,1),"")</f>
        <v/>
      </c>
      <c r="M102" s="71" t="str">
        <f>IFERROR(INDEX('Eligible Schools'!$D$4:$D$133,MATCH(ROWS($L$9:L102),$L$9:$L$144,0)),"")</f>
        <v/>
      </c>
      <c r="N102" s="71" t="str">
        <f>IFERROR(INDEX('Eligible Schools'!$E$4:$E$133,MATCH(ROWS($L$9:L102),$L$9:$L$144,0)),"")</f>
        <v/>
      </c>
      <c r="O102" s="70" t="str">
        <f>IFERROR(INDEX('Eligible Schools'!$F$4:$F$133,MATCH(ROWS($L$9:L102),$L$9:$L$144,0)),"")</f>
        <v/>
      </c>
      <c r="P102" s="72" t="str">
        <f>IFERROR(INDEX('Eligible Schools'!$I$4:$I$133,MATCH(ROWS($L$9:L102),$L$9:$L$144,0)),"")</f>
        <v/>
      </c>
    </row>
    <row r="103" spans="11:16" x14ac:dyDescent="0.3">
      <c r="K103" s="71">
        <f>--ISNUMBER(IFERROR(SEARCH($H$1,'Eligible Schools'!B99,1),""))</f>
        <v>0</v>
      </c>
      <c r="L103" s="71" t="str">
        <f>IF(K103=1,COUNTIF($K$9:K103,1),"")</f>
        <v/>
      </c>
      <c r="M103" s="71" t="str">
        <f>IFERROR(INDEX('Eligible Schools'!$D$4:$D$133,MATCH(ROWS($L$9:L103),$L$9:$L$144,0)),"")</f>
        <v/>
      </c>
      <c r="N103" s="71" t="str">
        <f>IFERROR(INDEX('Eligible Schools'!$E$4:$E$133,MATCH(ROWS($L$9:L103),$L$9:$L$144,0)),"")</f>
        <v/>
      </c>
      <c r="O103" s="70" t="str">
        <f>IFERROR(INDEX('Eligible Schools'!$F$4:$F$133,MATCH(ROWS($L$9:L103),$L$9:$L$144,0)),"")</f>
        <v/>
      </c>
      <c r="P103" s="72" t="str">
        <f>IFERROR(INDEX('Eligible Schools'!$I$4:$I$133,MATCH(ROWS($L$9:L103),$L$9:$L$144,0)),"")</f>
        <v/>
      </c>
    </row>
    <row r="104" spans="11:16" x14ac:dyDescent="0.3">
      <c r="K104" s="71">
        <f>--ISNUMBER(IFERROR(SEARCH($H$1,'Eligible Schools'!B100,1),""))</f>
        <v>0</v>
      </c>
      <c r="L104" s="71" t="str">
        <f>IF(K104=1,COUNTIF($K$9:K104,1),"")</f>
        <v/>
      </c>
      <c r="M104" s="71" t="str">
        <f>IFERROR(INDEX('Eligible Schools'!$D$4:$D$133,MATCH(ROWS($L$9:L104),$L$9:$L$144,0)),"")</f>
        <v/>
      </c>
      <c r="N104" s="71" t="str">
        <f>IFERROR(INDEX('Eligible Schools'!$E$4:$E$133,MATCH(ROWS($L$9:L104),$L$9:$L$144,0)),"")</f>
        <v/>
      </c>
      <c r="O104" s="70" t="str">
        <f>IFERROR(INDEX('Eligible Schools'!$F$4:$F$133,MATCH(ROWS($L$9:L104),$L$9:$L$144,0)),"")</f>
        <v/>
      </c>
      <c r="P104" s="72" t="str">
        <f>IFERROR(INDEX('Eligible Schools'!$I$4:$I$133,MATCH(ROWS($L$9:L104),$L$9:$L$144,0)),"")</f>
        <v/>
      </c>
    </row>
    <row r="105" spans="11:16" x14ac:dyDescent="0.3">
      <c r="K105" s="71">
        <f>--ISNUMBER(IFERROR(SEARCH($H$1,'Eligible Schools'!B101,1),""))</f>
        <v>0</v>
      </c>
      <c r="L105" s="71" t="str">
        <f>IF(K105=1,COUNTIF($K$9:K105,1),"")</f>
        <v/>
      </c>
      <c r="M105" s="71" t="str">
        <f>IFERROR(INDEX('Eligible Schools'!$D$4:$D$133,MATCH(ROWS($L$9:L105),$L$9:$L$144,0)),"")</f>
        <v/>
      </c>
      <c r="N105" s="71" t="str">
        <f>IFERROR(INDEX('Eligible Schools'!$E$4:$E$133,MATCH(ROWS($L$9:L105),$L$9:$L$144,0)),"")</f>
        <v/>
      </c>
      <c r="O105" s="70" t="str">
        <f>IFERROR(INDEX('Eligible Schools'!$F$4:$F$133,MATCH(ROWS($L$9:L105),$L$9:$L$144,0)),"")</f>
        <v/>
      </c>
      <c r="P105" s="72" t="str">
        <f>IFERROR(INDEX('Eligible Schools'!$I$4:$I$133,MATCH(ROWS($L$9:L105),$L$9:$L$144,0)),"")</f>
        <v/>
      </c>
    </row>
    <row r="106" spans="11:16" x14ac:dyDescent="0.3">
      <c r="K106" s="71">
        <f>--ISNUMBER(IFERROR(SEARCH($H$1,'Eligible Schools'!B102,1),""))</f>
        <v>0</v>
      </c>
      <c r="L106" s="71" t="str">
        <f>IF(K106=1,COUNTIF($K$9:K106,1),"")</f>
        <v/>
      </c>
      <c r="M106" s="71" t="str">
        <f>IFERROR(INDEX('Eligible Schools'!$D$4:$D$133,MATCH(ROWS($L$9:L106),$L$9:$L$144,0)),"")</f>
        <v/>
      </c>
      <c r="N106" s="71" t="str">
        <f>IFERROR(INDEX('Eligible Schools'!$E$4:$E$133,MATCH(ROWS($L$9:L106),$L$9:$L$144,0)),"")</f>
        <v/>
      </c>
      <c r="O106" s="70" t="str">
        <f>IFERROR(INDEX('Eligible Schools'!$F$4:$F$133,MATCH(ROWS($L$9:L106),$L$9:$L$144,0)),"")</f>
        <v/>
      </c>
      <c r="P106" s="72" t="str">
        <f>IFERROR(INDEX('Eligible Schools'!$I$4:$I$133,MATCH(ROWS($L$9:L106),$L$9:$L$144,0)),"")</f>
        <v/>
      </c>
    </row>
    <row r="107" spans="11:16" x14ac:dyDescent="0.3">
      <c r="K107" s="71">
        <f>--ISNUMBER(IFERROR(SEARCH($H$1,'Eligible Schools'!B103,1),""))</f>
        <v>0</v>
      </c>
      <c r="L107" s="71" t="str">
        <f>IF(K107=1,COUNTIF($K$9:K107,1),"")</f>
        <v/>
      </c>
      <c r="M107" s="71" t="str">
        <f>IFERROR(INDEX('Eligible Schools'!$D$4:$D$133,MATCH(ROWS($L$9:L107),$L$9:$L$144,0)),"")</f>
        <v/>
      </c>
      <c r="N107" s="71" t="str">
        <f>IFERROR(INDEX('Eligible Schools'!$E$4:$E$133,MATCH(ROWS($L$9:L107),$L$9:$L$144,0)),"")</f>
        <v/>
      </c>
      <c r="O107" s="70" t="str">
        <f>IFERROR(INDEX('Eligible Schools'!$F$4:$F$133,MATCH(ROWS($L$9:L107),$L$9:$L$144,0)),"")</f>
        <v/>
      </c>
      <c r="P107" s="72" t="str">
        <f>IFERROR(INDEX('Eligible Schools'!$I$4:$I$133,MATCH(ROWS($L$9:L107),$L$9:$L$144,0)),"")</f>
        <v/>
      </c>
    </row>
    <row r="108" spans="11:16" x14ac:dyDescent="0.3">
      <c r="K108" s="71">
        <f>--ISNUMBER(IFERROR(SEARCH($H$1,'Eligible Schools'!B104,1),""))</f>
        <v>0</v>
      </c>
      <c r="L108" s="71" t="str">
        <f>IF(K108=1,COUNTIF($K$9:K108,1),"")</f>
        <v/>
      </c>
      <c r="M108" s="71" t="str">
        <f>IFERROR(INDEX('Eligible Schools'!$D$4:$D$133,MATCH(ROWS($L$9:L108),$L$9:$L$144,0)),"")</f>
        <v/>
      </c>
      <c r="N108" s="71" t="str">
        <f>IFERROR(INDEX('Eligible Schools'!$E$4:$E$133,MATCH(ROWS($L$9:L108),$L$9:$L$144,0)),"")</f>
        <v/>
      </c>
      <c r="O108" s="70" t="str">
        <f>IFERROR(INDEX('Eligible Schools'!$F$4:$F$133,MATCH(ROWS($L$9:L108),$L$9:$L$144,0)),"")</f>
        <v/>
      </c>
      <c r="P108" s="72" t="str">
        <f>IFERROR(INDEX('Eligible Schools'!$I$4:$I$133,MATCH(ROWS($L$9:L108),$L$9:$L$144,0)),"")</f>
        <v/>
      </c>
    </row>
    <row r="109" spans="11:16" x14ac:dyDescent="0.3">
      <c r="K109" s="71">
        <f>--ISNUMBER(IFERROR(SEARCH($H$1,'Eligible Schools'!B105,1),""))</f>
        <v>0</v>
      </c>
      <c r="L109" s="71" t="str">
        <f>IF(K109=1,COUNTIF($K$9:K109,1),"")</f>
        <v/>
      </c>
      <c r="M109" s="71" t="str">
        <f>IFERROR(INDEX('Eligible Schools'!$D$4:$D$133,MATCH(ROWS($L$9:L109),$L$9:$L$144,0)),"")</f>
        <v/>
      </c>
      <c r="N109" s="71" t="str">
        <f>IFERROR(INDEX('Eligible Schools'!$E$4:$E$133,MATCH(ROWS($L$9:L109),$L$9:$L$144,0)),"")</f>
        <v/>
      </c>
      <c r="O109" s="70" t="str">
        <f>IFERROR(INDEX('Eligible Schools'!$F$4:$F$133,MATCH(ROWS($L$9:L109),$L$9:$L$144,0)),"")</f>
        <v/>
      </c>
      <c r="P109" s="72" t="str">
        <f>IFERROR(INDEX('Eligible Schools'!$I$4:$I$133,MATCH(ROWS($L$9:L109),$L$9:$L$144,0)),"")</f>
        <v/>
      </c>
    </row>
    <row r="110" spans="11:16" x14ac:dyDescent="0.3">
      <c r="K110" s="71">
        <f>--ISNUMBER(IFERROR(SEARCH($H$1,'Eligible Schools'!B106,1),""))</f>
        <v>0</v>
      </c>
      <c r="L110" s="71" t="str">
        <f>IF(K110=1,COUNTIF($K$9:K110,1),"")</f>
        <v/>
      </c>
      <c r="M110" s="71" t="str">
        <f>IFERROR(INDEX('Eligible Schools'!$D$4:$D$133,MATCH(ROWS($L$9:L110),$L$9:$L$144,0)),"")</f>
        <v/>
      </c>
      <c r="N110" s="71" t="str">
        <f>IFERROR(INDEX('Eligible Schools'!$E$4:$E$133,MATCH(ROWS($L$9:L110),$L$9:$L$144,0)),"")</f>
        <v/>
      </c>
      <c r="O110" s="70" t="str">
        <f>IFERROR(INDEX('Eligible Schools'!$F$4:$F$133,MATCH(ROWS($L$9:L110),$L$9:$L$144,0)),"")</f>
        <v/>
      </c>
      <c r="P110" s="72" t="str">
        <f>IFERROR(INDEX('Eligible Schools'!$I$4:$I$133,MATCH(ROWS($L$9:L110),$L$9:$L$144,0)),"")</f>
        <v/>
      </c>
    </row>
    <row r="111" spans="11:16" x14ac:dyDescent="0.3">
      <c r="K111" s="71">
        <f>--ISNUMBER(IFERROR(SEARCH($H$1,'Eligible Schools'!B107,1),""))</f>
        <v>0</v>
      </c>
      <c r="L111" s="71" t="str">
        <f>IF(K111=1,COUNTIF($K$9:K111,1),"")</f>
        <v/>
      </c>
      <c r="M111" s="71" t="str">
        <f>IFERROR(INDEX('Eligible Schools'!$D$4:$D$133,MATCH(ROWS($L$9:L111),$L$9:$L$144,0)),"")</f>
        <v/>
      </c>
      <c r="N111" s="71" t="str">
        <f>IFERROR(INDEX('Eligible Schools'!$E$4:$E$133,MATCH(ROWS($L$9:L111),$L$9:$L$144,0)),"")</f>
        <v/>
      </c>
      <c r="O111" s="70" t="str">
        <f>IFERROR(INDEX('Eligible Schools'!$F$4:$F$133,MATCH(ROWS($L$9:L111),$L$9:$L$144,0)),"")</f>
        <v/>
      </c>
      <c r="P111" s="72" t="str">
        <f>IFERROR(INDEX('Eligible Schools'!$I$4:$I$133,MATCH(ROWS($L$9:L111),$L$9:$L$144,0)),"")</f>
        <v/>
      </c>
    </row>
    <row r="112" spans="11:16" x14ac:dyDescent="0.3">
      <c r="K112" s="71">
        <f>--ISNUMBER(IFERROR(SEARCH($H$1,'Eligible Schools'!B108,1),""))</f>
        <v>0</v>
      </c>
      <c r="L112" s="71" t="str">
        <f>IF(K112=1,COUNTIF($K$9:K112,1),"")</f>
        <v/>
      </c>
      <c r="M112" s="71" t="str">
        <f>IFERROR(INDEX('Eligible Schools'!$D$4:$D$133,MATCH(ROWS($L$9:L112),$L$9:$L$144,0)),"")</f>
        <v/>
      </c>
      <c r="N112" s="71" t="str">
        <f>IFERROR(INDEX('Eligible Schools'!$E$4:$E$133,MATCH(ROWS($L$9:L112),$L$9:$L$144,0)),"")</f>
        <v/>
      </c>
      <c r="O112" s="70" t="str">
        <f>IFERROR(INDEX('Eligible Schools'!$F$4:$F$133,MATCH(ROWS($L$9:L112),$L$9:$L$144,0)),"")</f>
        <v/>
      </c>
      <c r="P112" s="72" t="str">
        <f>IFERROR(INDEX('Eligible Schools'!$I$4:$I$133,MATCH(ROWS($L$9:L112),$L$9:$L$144,0)),"")</f>
        <v/>
      </c>
    </row>
    <row r="113" spans="11:16" x14ac:dyDescent="0.3">
      <c r="K113" s="71">
        <f>--ISNUMBER(IFERROR(SEARCH($H$1,'Eligible Schools'!B109,1),""))</f>
        <v>0</v>
      </c>
      <c r="L113" s="71" t="str">
        <f>IF(K113=1,COUNTIF($K$9:K113,1),"")</f>
        <v/>
      </c>
      <c r="M113" s="71" t="str">
        <f>IFERROR(INDEX('Eligible Schools'!$D$4:$D$133,MATCH(ROWS($L$9:L113),$L$9:$L$144,0)),"")</f>
        <v/>
      </c>
      <c r="N113" s="71" t="str">
        <f>IFERROR(INDEX('Eligible Schools'!$E$4:$E$133,MATCH(ROWS($L$9:L113),$L$9:$L$144,0)),"")</f>
        <v/>
      </c>
      <c r="O113" s="70" t="str">
        <f>IFERROR(INDEX('Eligible Schools'!$F$4:$F$133,MATCH(ROWS($L$9:L113),$L$9:$L$144,0)),"")</f>
        <v/>
      </c>
      <c r="P113" s="72" t="str">
        <f>IFERROR(INDEX('Eligible Schools'!$I$4:$I$133,MATCH(ROWS($L$9:L113),$L$9:$L$144,0)),"")</f>
        <v/>
      </c>
    </row>
    <row r="114" spans="11:16" x14ac:dyDescent="0.3">
      <c r="K114" s="71">
        <f>--ISNUMBER(IFERROR(SEARCH($H$1,'Eligible Schools'!B110,1),""))</f>
        <v>0</v>
      </c>
      <c r="L114" s="71" t="str">
        <f>IF(K114=1,COUNTIF($K$9:K114,1),"")</f>
        <v/>
      </c>
      <c r="M114" s="71" t="str">
        <f>IFERROR(INDEX('Eligible Schools'!$D$4:$D$133,MATCH(ROWS($L$9:L114),$L$9:$L$144,0)),"")</f>
        <v/>
      </c>
      <c r="N114" s="71" t="str">
        <f>IFERROR(INDEX('Eligible Schools'!$E$4:$E$133,MATCH(ROWS($L$9:L114),$L$9:$L$144,0)),"")</f>
        <v/>
      </c>
      <c r="O114" s="70" t="str">
        <f>IFERROR(INDEX('Eligible Schools'!$F$4:$F$133,MATCH(ROWS($L$9:L114),$L$9:$L$144,0)),"")</f>
        <v/>
      </c>
      <c r="P114" s="72" t="str">
        <f>IFERROR(INDEX('Eligible Schools'!$I$4:$I$133,MATCH(ROWS($L$9:L114),$L$9:$L$144,0)),"")</f>
        <v/>
      </c>
    </row>
    <row r="115" spans="11:16" x14ac:dyDescent="0.3">
      <c r="K115" s="71">
        <f>--ISNUMBER(IFERROR(SEARCH($H$1,'Eligible Schools'!B111,1),""))</f>
        <v>0</v>
      </c>
      <c r="L115" s="71" t="str">
        <f>IF(K115=1,COUNTIF($K$9:K115,1),"")</f>
        <v/>
      </c>
      <c r="M115" s="71" t="str">
        <f>IFERROR(INDEX('Eligible Schools'!$D$4:$D$133,MATCH(ROWS($L$9:L115),$L$9:$L$144,0)),"")</f>
        <v/>
      </c>
      <c r="N115" s="71" t="str">
        <f>IFERROR(INDEX('Eligible Schools'!$E$4:$E$133,MATCH(ROWS($L$9:L115),$L$9:$L$144,0)),"")</f>
        <v/>
      </c>
      <c r="O115" s="70" t="str">
        <f>IFERROR(INDEX('Eligible Schools'!$F$4:$F$133,MATCH(ROWS($L$9:L115),$L$9:$L$144,0)),"")</f>
        <v/>
      </c>
      <c r="P115" s="72" t="str">
        <f>IFERROR(INDEX('Eligible Schools'!$I$4:$I$133,MATCH(ROWS($L$9:L115),$L$9:$L$144,0)),"")</f>
        <v/>
      </c>
    </row>
    <row r="116" spans="11:16" x14ac:dyDescent="0.3">
      <c r="K116" s="71">
        <f>--ISNUMBER(IFERROR(SEARCH($H$1,'Eligible Schools'!B112,1),""))</f>
        <v>0</v>
      </c>
      <c r="L116" s="71" t="str">
        <f>IF(K116=1,COUNTIF($K$9:K116,1),"")</f>
        <v/>
      </c>
      <c r="M116" s="71" t="str">
        <f>IFERROR(INDEX('Eligible Schools'!$D$4:$D$133,MATCH(ROWS($L$9:L116),$L$9:$L$144,0)),"")</f>
        <v/>
      </c>
      <c r="N116" s="71" t="str">
        <f>IFERROR(INDEX('Eligible Schools'!$E$4:$E$133,MATCH(ROWS($L$9:L116),$L$9:$L$144,0)),"")</f>
        <v/>
      </c>
      <c r="O116" s="70" t="str">
        <f>IFERROR(INDEX('Eligible Schools'!$F$4:$F$133,MATCH(ROWS($L$9:L116),$L$9:$L$144,0)),"")</f>
        <v/>
      </c>
      <c r="P116" s="72" t="str">
        <f>IFERROR(INDEX('Eligible Schools'!$I$4:$I$133,MATCH(ROWS($L$9:L116),$L$9:$L$144,0)),"")</f>
        <v/>
      </c>
    </row>
    <row r="117" spans="11:16" x14ac:dyDescent="0.3">
      <c r="K117" s="71">
        <f>--ISNUMBER(IFERROR(SEARCH($H$1,'Eligible Schools'!B113,1),""))</f>
        <v>0</v>
      </c>
      <c r="L117" s="71" t="str">
        <f>IF(K117=1,COUNTIF($K$9:K117,1),"")</f>
        <v/>
      </c>
      <c r="M117" s="71" t="str">
        <f>IFERROR(INDEX('Eligible Schools'!$D$4:$D$133,MATCH(ROWS($L$9:L117),$L$9:$L$144,0)),"")</f>
        <v/>
      </c>
      <c r="N117" s="71" t="str">
        <f>IFERROR(INDEX('Eligible Schools'!$E$4:$E$133,MATCH(ROWS($L$9:L117),$L$9:$L$144,0)),"")</f>
        <v/>
      </c>
      <c r="O117" s="70" t="str">
        <f>IFERROR(INDEX('Eligible Schools'!$F$4:$F$133,MATCH(ROWS($L$9:L117),$L$9:$L$144,0)),"")</f>
        <v/>
      </c>
      <c r="P117" s="72" t="str">
        <f>IFERROR(INDEX('Eligible Schools'!$I$4:$I$133,MATCH(ROWS($L$9:L117),$L$9:$L$144,0)),"")</f>
        <v/>
      </c>
    </row>
    <row r="118" spans="11:16" x14ac:dyDescent="0.3">
      <c r="K118" s="71">
        <f>--ISNUMBER(IFERROR(SEARCH($H$1,'Eligible Schools'!B114,1),""))</f>
        <v>0</v>
      </c>
      <c r="L118" s="71" t="str">
        <f>IF(K118=1,COUNTIF($K$9:K118,1),"")</f>
        <v/>
      </c>
      <c r="M118" s="71" t="str">
        <f>IFERROR(INDEX('Eligible Schools'!$D$4:$D$133,MATCH(ROWS($L$9:L118),$L$9:$L$144,0)),"")</f>
        <v/>
      </c>
      <c r="N118" s="71" t="str">
        <f>IFERROR(INDEX('Eligible Schools'!$E$4:$E$133,MATCH(ROWS($L$9:L118),$L$9:$L$144,0)),"")</f>
        <v/>
      </c>
      <c r="O118" s="70" t="str">
        <f>IFERROR(INDEX('Eligible Schools'!$F$4:$F$133,MATCH(ROWS($L$9:L118),$L$9:$L$144,0)),"")</f>
        <v/>
      </c>
      <c r="P118" s="72" t="str">
        <f>IFERROR(INDEX('Eligible Schools'!$I$4:$I$133,MATCH(ROWS($L$9:L118),$L$9:$L$144,0)),"")</f>
        <v/>
      </c>
    </row>
    <row r="119" spans="11:16" x14ac:dyDescent="0.3">
      <c r="K119" s="71">
        <f>--ISNUMBER(IFERROR(SEARCH($H$1,'Eligible Schools'!B115,1),""))</f>
        <v>0</v>
      </c>
      <c r="L119" s="71" t="str">
        <f>IF(K119=1,COUNTIF($K$9:K119,1),"")</f>
        <v/>
      </c>
      <c r="M119" s="71" t="str">
        <f>IFERROR(INDEX('Eligible Schools'!$D$4:$D$133,MATCH(ROWS($L$9:L119),$L$9:$L$144,0)),"")</f>
        <v/>
      </c>
      <c r="N119" s="71" t="str">
        <f>IFERROR(INDEX('Eligible Schools'!$E$4:$E$133,MATCH(ROWS($L$9:L119),$L$9:$L$144,0)),"")</f>
        <v/>
      </c>
      <c r="O119" s="70" t="str">
        <f>IFERROR(INDEX('Eligible Schools'!$F$4:$F$133,MATCH(ROWS($L$9:L119),$L$9:$L$144,0)),"")</f>
        <v/>
      </c>
      <c r="P119" s="72" t="str">
        <f>IFERROR(INDEX('Eligible Schools'!$I$4:$I$133,MATCH(ROWS($L$9:L119),$L$9:$L$144,0)),"")</f>
        <v/>
      </c>
    </row>
    <row r="120" spans="11:16" x14ac:dyDescent="0.3">
      <c r="K120" s="71">
        <f>--ISNUMBER(IFERROR(SEARCH($H$1,'Eligible Schools'!B116,1),""))</f>
        <v>0</v>
      </c>
      <c r="L120" s="71" t="str">
        <f>IF(K120=1,COUNTIF($K$9:K120,1),"")</f>
        <v/>
      </c>
      <c r="M120" s="71" t="str">
        <f>IFERROR(INDEX('Eligible Schools'!$D$4:$D$133,MATCH(ROWS($L$9:L120),$L$9:$L$144,0)),"")</f>
        <v/>
      </c>
      <c r="N120" s="71" t="str">
        <f>IFERROR(INDEX('Eligible Schools'!$E$4:$E$133,MATCH(ROWS($L$9:L120),$L$9:$L$144,0)),"")</f>
        <v/>
      </c>
      <c r="O120" s="70" t="str">
        <f>IFERROR(INDEX('Eligible Schools'!$F$4:$F$133,MATCH(ROWS($L$9:L120),$L$9:$L$144,0)),"")</f>
        <v/>
      </c>
      <c r="P120" s="72" t="str">
        <f>IFERROR(INDEX('Eligible Schools'!$I$4:$I$133,MATCH(ROWS($L$9:L120),$L$9:$L$144,0)),"")</f>
        <v/>
      </c>
    </row>
    <row r="121" spans="11:16" x14ac:dyDescent="0.3">
      <c r="K121" s="71">
        <f>--ISNUMBER(IFERROR(SEARCH($H$1,'Eligible Schools'!B117,1),""))</f>
        <v>0</v>
      </c>
      <c r="L121" s="71" t="str">
        <f>IF(K121=1,COUNTIF($K$9:K121,1),"")</f>
        <v/>
      </c>
      <c r="M121" s="71" t="str">
        <f>IFERROR(INDEX('Eligible Schools'!$D$4:$D$133,MATCH(ROWS($L$9:L121),$L$9:$L$144,0)),"")</f>
        <v/>
      </c>
      <c r="N121" s="71" t="str">
        <f>IFERROR(INDEX('Eligible Schools'!$E$4:$E$133,MATCH(ROWS($L$9:L121),$L$9:$L$144,0)),"")</f>
        <v/>
      </c>
      <c r="O121" s="70" t="str">
        <f>IFERROR(INDEX('Eligible Schools'!$F$4:$F$133,MATCH(ROWS($L$9:L121),$L$9:$L$144,0)),"")</f>
        <v/>
      </c>
      <c r="P121" s="72" t="str">
        <f>IFERROR(INDEX('Eligible Schools'!$I$4:$I$133,MATCH(ROWS($L$9:L121),$L$9:$L$144,0)),"")</f>
        <v/>
      </c>
    </row>
    <row r="122" spans="11:16" x14ac:dyDescent="0.3">
      <c r="K122" s="71">
        <f>--ISNUMBER(IFERROR(SEARCH($H$1,'Eligible Schools'!B118,1),""))</f>
        <v>0</v>
      </c>
      <c r="L122" s="71" t="str">
        <f>IF(K122=1,COUNTIF($K$9:K122,1),"")</f>
        <v/>
      </c>
      <c r="M122" s="71" t="str">
        <f>IFERROR(INDEX('Eligible Schools'!$D$4:$D$133,MATCH(ROWS($L$9:L122),$L$9:$L$144,0)),"")</f>
        <v/>
      </c>
      <c r="N122" s="71" t="str">
        <f>IFERROR(INDEX('Eligible Schools'!$E$4:$E$133,MATCH(ROWS($L$9:L122),$L$9:$L$144,0)),"")</f>
        <v/>
      </c>
      <c r="O122" s="70" t="str">
        <f>IFERROR(INDEX('Eligible Schools'!$F$4:$F$133,MATCH(ROWS($L$9:L122),$L$9:$L$144,0)),"")</f>
        <v/>
      </c>
      <c r="P122" s="72" t="str">
        <f>IFERROR(INDEX('Eligible Schools'!$I$4:$I$133,MATCH(ROWS($L$9:L122),$L$9:$L$144,0)),"")</f>
        <v/>
      </c>
    </row>
    <row r="123" spans="11:16" x14ac:dyDescent="0.3">
      <c r="K123" s="71">
        <f>--ISNUMBER(IFERROR(SEARCH($H$1,'Eligible Schools'!B119,1),""))</f>
        <v>0</v>
      </c>
      <c r="L123" s="71" t="str">
        <f>IF(K123=1,COUNTIF($K$9:K123,1),"")</f>
        <v/>
      </c>
      <c r="M123" s="71" t="str">
        <f>IFERROR(INDEX('Eligible Schools'!$D$4:$D$133,MATCH(ROWS($L$9:L123),$L$9:$L$144,0)),"")</f>
        <v/>
      </c>
      <c r="N123" s="71" t="str">
        <f>IFERROR(INDEX('Eligible Schools'!$E$4:$E$133,MATCH(ROWS($L$9:L123),$L$9:$L$144,0)),"")</f>
        <v/>
      </c>
      <c r="O123" s="70" t="str">
        <f>IFERROR(INDEX('Eligible Schools'!$F$4:$F$133,MATCH(ROWS($L$9:L123),$L$9:$L$144,0)),"")</f>
        <v/>
      </c>
      <c r="P123" s="72" t="str">
        <f>IFERROR(INDEX('Eligible Schools'!$I$4:$I$133,MATCH(ROWS($L$9:L123),$L$9:$L$144,0)),"")</f>
        <v/>
      </c>
    </row>
    <row r="124" spans="11:16" x14ac:dyDescent="0.3">
      <c r="K124" s="71">
        <f>--ISNUMBER(IFERROR(SEARCH($H$1,'Eligible Schools'!B120,1),""))</f>
        <v>0</v>
      </c>
      <c r="L124" s="71" t="str">
        <f>IF(K124=1,COUNTIF($K$9:K124,1),"")</f>
        <v/>
      </c>
      <c r="M124" s="71" t="str">
        <f>IFERROR(INDEX('Eligible Schools'!$D$4:$D$133,MATCH(ROWS($L$9:L124),$L$9:$L$144,0)),"")</f>
        <v/>
      </c>
      <c r="N124" s="71" t="str">
        <f>IFERROR(INDEX('Eligible Schools'!$E$4:$E$133,MATCH(ROWS($L$9:L124),$L$9:$L$144,0)),"")</f>
        <v/>
      </c>
      <c r="O124" s="70" t="str">
        <f>IFERROR(INDEX('Eligible Schools'!$F$4:$F$133,MATCH(ROWS($L$9:L124),$L$9:$L$144,0)),"")</f>
        <v/>
      </c>
      <c r="P124" s="72" t="str">
        <f>IFERROR(INDEX('Eligible Schools'!$I$4:$I$133,MATCH(ROWS($L$9:L124),$L$9:$L$144,0)),"")</f>
        <v/>
      </c>
    </row>
    <row r="125" spans="11:16" x14ac:dyDescent="0.3">
      <c r="K125" s="71">
        <f>--ISNUMBER(IFERROR(SEARCH($H$1,'Eligible Schools'!B121,1),""))</f>
        <v>0</v>
      </c>
      <c r="L125" s="71" t="str">
        <f>IF(K125=1,COUNTIF($K$9:K125,1),"")</f>
        <v/>
      </c>
      <c r="M125" s="71" t="str">
        <f>IFERROR(INDEX('Eligible Schools'!$D$4:$D$133,MATCH(ROWS($L$9:L125),$L$9:$L$144,0)),"")</f>
        <v/>
      </c>
      <c r="N125" s="71" t="str">
        <f>IFERROR(INDEX('Eligible Schools'!$E$4:$E$133,MATCH(ROWS($L$9:L125),$L$9:$L$144,0)),"")</f>
        <v/>
      </c>
      <c r="O125" s="70" t="str">
        <f>IFERROR(INDEX('Eligible Schools'!$F$4:$F$133,MATCH(ROWS($L$9:L125),$L$9:$L$144,0)),"")</f>
        <v/>
      </c>
      <c r="P125" s="72" t="str">
        <f>IFERROR(INDEX('Eligible Schools'!$I$4:$I$133,MATCH(ROWS($L$9:L125),$L$9:$L$144,0)),"")</f>
        <v/>
      </c>
    </row>
    <row r="126" spans="11:16" x14ac:dyDescent="0.3">
      <c r="K126" s="71">
        <f>--ISNUMBER(IFERROR(SEARCH($H$1,'Eligible Schools'!B122,1),""))</f>
        <v>0</v>
      </c>
      <c r="L126" s="71" t="str">
        <f>IF(K126=1,COUNTIF($K$9:K126,1),"")</f>
        <v/>
      </c>
      <c r="M126" s="71" t="str">
        <f>IFERROR(INDEX('Eligible Schools'!$D$4:$D$133,MATCH(ROWS($L$9:L126),$L$9:$L$144,0)),"")</f>
        <v/>
      </c>
      <c r="N126" s="71" t="str">
        <f>IFERROR(INDEX('Eligible Schools'!$E$4:$E$133,MATCH(ROWS($L$9:L126),$L$9:$L$144,0)),"")</f>
        <v/>
      </c>
      <c r="O126" s="70" t="str">
        <f>IFERROR(INDEX('Eligible Schools'!$F$4:$F$133,MATCH(ROWS($L$9:L126),$L$9:$L$144,0)),"")</f>
        <v/>
      </c>
      <c r="P126" s="72" t="str">
        <f>IFERROR(INDEX('Eligible Schools'!$I$4:$I$133,MATCH(ROWS($L$9:L126),$L$9:$L$144,0)),"")</f>
        <v/>
      </c>
    </row>
    <row r="127" spans="11:16" x14ac:dyDescent="0.3">
      <c r="K127" s="71">
        <f>--ISNUMBER(IFERROR(SEARCH($H$1,'Eligible Schools'!B123,1),""))</f>
        <v>0</v>
      </c>
      <c r="L127" s="71" t="str">
        <f>IF(K127=1,COUNTIF($K$9:K127,1),"")</f>
        <v/>
      </c>
      <c r="M127" s="71" t="str">
        <f>IFERROR(INDEX('Eligible Schools'!$D$4:$D$133,MATCH(ROWS($L$9:L127),$L$9:$L$144,0)),"")</f>
        <v/>
      </c>
      <c r="N127" s="71" t="str">
        <f>IFERROR(INDEX('Eligible Schools'!$E$4:$E$133,MATCH(ROWS($L$9:L127),$L$9:$L$144,0)),"")</f>
        <v/>
      </c>
      <c r="O127" s="70" t="str">
        <f>IFERROR(INDEX('Eligible Schools'!$F$4:$F$133,MATCH(ROWS($L$9:L127),$L$9:$L$144,0)),"")</f>
        <v/>
      </c>
      <c r="P127" s="72" t="str">
        <f>IFERROR(INDEX('Eligible Schools'!$I$4:$I$133,MATCH(ROWS($L$9:L127),$L$9:$L$144,0)),"")</f>
        <v/>
      </c>
    </row>
    <row r="128" spans="11:16" x14ac:dyDescent="0.3">
      <c r="K128" s="71">
        <f>--ISNUMBER(IFERROR(SEARCH($H$1,'Eligible Schools'!B124,1),""))</f>
        <v>0</v>
      </c>
      <c r="L128" s="71" t="str">
        <f>IF(K128=1,COUNTIF($K$9:K128,1),"")</f>
        <v/>
      </c>
      <c r="M128" s="71" t="str">
        <f>IFERROR(INDEX('Eligible Schools'!$D$4:$D$133,MATCH(ROWS($L$9:L128),$L$9:$L$144,0)),"")</f>
        <v/>
      </c>
      <c r="N128" s="71" t="str">
        <f>IFERROR(INDEX('Eligible Schools'!$E$4:$E$133,MATCH(ROWS($L$9:L128),$L$9:$L$144,0)),"")</f>
        <v/>
      </c>
      <c r="O128" s="70" t="str">
        <f>IFERROR(INDEX('Eligible Schools'!$F$4:$F$133,MATCH(ROWS($L$9:L128),$L$9:$L$144,0)),"")</f>
        <v/>
      </c>
      <c r="P128" s="72" t="str">
        <f>IFERROR(INDEX('Eligible Schools'!$I$4:$I$133,MATCH(ROWS($L$9:L128),$L$9:$L$144,0)),"")</f>
        <v/>
      </c>
    </row>
    <row r="129" spans="11:16" x14ac:dyDescent="0.3">
      <c r="K129" s="71">
        <f>--ISNUMBER(IFERROR(SEARCH($H$1,'Eligible Schools'!B125,1),""))</f>
        <v>0</v>
      </c>
      <c r="L129" s="71" t="str">
        <f>IF(K129=1,COUNTIF($K$9:K129,1),"")</f>
        <v/>
      </c>
      <c r="M129" s="71" t="str">
        <f>IFERROR(INDEX('Eligible Schools'!$D$4:$D$133,MATCH(ROWS($L$9:L129),$L$9:$L$144,0)),"")</f>
        <v/>
      </c>
      <c r="N129" s="71" t="str">
        <f>IFERROR(INDEX('Eligible Schools'!$E$4:$E$133,MATCH(ROWS($L$9:L129),$L$9:$L$144,0)),"")</f>
        <v/>
      </c>
      <c r="O129" s="70" t="str">
        <f>IFERROR(INDEX('Eligible Schools'!$F$4:$F$133,MATCH(ROWS($L$9:L129),$L$9:$L$144,0)),"")</f>
        <v/>
      </c>
      <c r="P129" s="72" t="str">
        <f>IFERROR(INDEX('Eligible Schools'!$I$4:$I$133,MATCH(ROWS($L$9:L129),$L$9:$L$144,0)),"")</f>
        <v/>
      </c>
    </row>
    <row r="130" spans="11:16" x14ac:dyDescent="0.3">
      <c r="K130" s="71">
        <f>--ISNUMBER(IFERROR(SEARCH($H$1,'Eligible Schools'!B126,1),""))</f>
        <v>0</v>
      </c>
      <c r="L130" s="71" t="str">
        <f>IF(K130=1,COUNTIF($K$9:K130,1),"")</f>
        <v/>
      </c>
      <c r="M130" s="71" t="str">
        <f>IFERROR(INDEX('Eligible Schools'!$D$4:$D$133,MATCH(ROWS($L$9:L130),$L$9:$L$144,0)),"")</f>
        <v/>
      </c>
      <c r="N130" s="71" t="str">
        <f>IFERROR(INDEX('Eligible Schools'!$E$4:$E$133,MATCH(ROWS($L$9:L130),$L$9:$L$144,0)),"")</f>
        <v/>
      </c>
      <c r="O130" s="70" t="str">
        <f>IFERROR(INDEX('Eligible Schools'!$F$4:$F$133,MATCH(ROWS($L$9:L130),$L$9:$L$144,0)),"")</f>
        <v/>
      </c>
      <c r="P130" s="72" t="str">
        <f>IFERROR(INDEX('Eligible Schools'!$I$4:$I$133,MATCH(ROWS($L$9:L130),$L$9:$L$144,0)),"")</f>
        <v/>
      </c>
    </row>
    <row r="131" spans="11:16" x14ac:dyDescent="0.3">
      <c r="K131" s="71">
        <f>--ISNUMBER(IFERROR(SEARCH($H$1,'Eligible Schools'!B127,1),""))</f>
        <v>0</v>
      </c>
      <c r="L131" s="71" t="str">
        <f>IF(K131=1,COUNTIF($K$9:K131,1),"")</f>
        <v/>
      </c>
      <c r="M131" s="71" t="str">
        <f>IFERROR(INDEX('Eligible Schools'!$D$4:$D$133,MATCH(ROWS($L$9:L131),$L$9:$L$144,0)),"")</f>
        <v/>
      </c>
      <c r="N131" s="71" t="str">
        <f>IFERROR(INDEX('Eligible Schools'!$E$4:$E$133,MATCH(ROWS($L$9:L131),$L$9:$L$144,0)),"")</f>
        <v/>
      </c>
      <c r="O131" s="70" t="str">
        <f>IFERROR(INDEX('Eligible Schools'!$F$4:$F$133,MATCH(ROWS($L$9:L131),$L$9:$L$144,0)),"")</f>
        <v/>
      </c>
      <c r="P131" s="72" t="str">
        <f>IFERROR(INDEX('Eligible Schools'!$I$4:$I$133,MATCH(ROWS($L$9:L131),$L$9:$L$144,0)),"")</f>
        <v/>
      </c>
    </row>
    <row r="132" spans="11:16" x14ac:dyDescent="0.3">
      <c r="K132" s="71">
        <f>--ISNUMBER(IFERROR(SEARCH($H$1,'Eligible Schools'!B128,1),""))</f>
        <v>0</v>
      </c>
      <c r="L132" s="71" t="str">
        <f>IF(K132=1,COUNTIF($K$9:K132,1),"")</f>
        <v/>
      </c>
      <c r="M132" s="71" t="str">
        <f>IFERROR(INDEX('Eligible Schools'!$D$4:$D$133,MATCH(ROWS($L$9:L132),$L$9:$L$144,0)),"")</f>
        <v/>
      </c>
      <c r="N132" s="71" t="str">
        <f>IFERROR(INDEX('Eligible Schools'!$E$4:$E$133,MATCH(ROWS($L$9:L132),$L$9:$L$144,0)),"")</f>
        <v/>
      </c>
      <c r="O132" s="70" t="str">
        <f>IFERROR(INDEX('Eligible Schools'!$F$4:$F$133,MATCH(ROWS($L$9:L132),$L$9:$L$144,0)),"")</f>
        <v/>
      </c>
      <c r="P132" s="72" t="str">
        <f>IFERROR(INDEX('Eligible Schools'!$I$4:$I$133,MATCH(ROWS($L$9:L132),$L$9:$L$144,0)),"")</f>
        <v/>
      </c>
    </row>
    <row r="133" spans="11:16" x14ac:dyDescent="0.3">
      <c r="K133" s="71">
        <f>--ISNUMBER(IFERROR(SEARCH($H$1,'Eligible Schools'!B129,1),""))</f>
        <v>0</v>
      </c>
      <c r="L133" s="71" t="str">
        <f>IF(K133=1,COUNTIF($K$9:K133,1),"")</f>
        <v/>
      </c>
      <c r="M133" s="71" t="str">
        <f>IFERROR(INDEX('Eligible Schools'!$D$4:$D$133,MATCH(ROWS($L$9:L133),$L$9:$L$144,0)),"")</f>
        <v/>
      </c>
      <c r="N133" s="71" t="str">
        <f>IFERROR(INDEX('Eligible Schools'!$E$4:$E$133,MATCH(ROWS($L$9:L133),$L$9:$L$144,0)),"")</f>
        <v/>
      </c>
      <c r="O133" s="70" t="str">
        <f>IFERROR(INDEX('Eligible Schools'!$F$4:$F$133,MATCH(ROWS($L$9:L133),$L$9:$L$144,0)),"")</f>
        <v/>
      </c>
      <c r="P133" s="72" t="str">
        <f>IFERROR(INDEX('Eligible Schools'!$I$4:$I$133,MATCH(ROWS($L$9:L133),$L$9:$L$144,0)),"")</f>
        <v/>
      </c>
    </row>
    <row r="134" spans="11:16" x14ac:dyDescent="0.3">
      <c r="K134" s="71">
        <f>--ISNUMBER(IFERROR(SEARCH($H$1,'Eligible Schools'!B130,1),""))</f>
        <v>0</v>
      </c>
      <c r="L134" s="71" t="str">
        <f>IF(K134=1,COUNTIF($K$9:K134,1),"")</f>
        <v/>
      </c>
      <c r="M134" s="71" t="str">
        <f>IFERROR(INDEX('Eligible Schools'!$D$4:$D$133,MATCH(ROWS($L$9:L134),$L$9:$L$144,0)),"")</f>
        <v/>
      </c>
      <c r="N134" s="71" t="str">
        <f>IFERROR(INDEX('Eligible Schools'!$E$4:$E$133,MATCH(ROWS($L$9:L134),$L$9:$L$144,0)),"")</f>
        <v/>
      </c>
      <c r="O134" s="70" t="str">
        <f>IFERROR(INDEX('Eligible Schools'!$F$4:$F$133,MATCH(ROWS($L$9:L134),$L$9:$L$144,0)),"")</f>
        <v/>
      </c>
      <c r="P134" s="72" t="str">
        <f>IFERROR(INDEX('Eligible Schools'!$I$4:$I$133,MATCH(ROWS($L$9:L134),$L$9:$L$144,0)),"")</f>
        <v/>
      </c>
    </row>
    <row r="135" spans="11:16" x14ac:dyDescent="0.3">
      <c r="K135" s="71">
        <f>--ISNUMBER(IFERROR(SEARCH($H$1,'Eligible Schools'!B131,1),""))</f>
        <v>0</v>
      </c>
      <c r="L135" s="71" t="str">
        <f>IF(K135=1,COUNTIF($K$9:K135,1),"")</f>
        <v/>
      </c>
      <c r="M135" s="71" t="str">
        <f>IFERROR(INDEX('Eligible Schools'!$D$4:$D$133,MATCH(ROWS($L$9:L135),$L$9:$L$144,0)),"")</f>
        <v/>
      </c>
      <c r="N135" s="71" t="str">
        <f>IFERROR(INDEX('Eligible Schools'!$E$4:$E$133,MATCH(ROWS($L$9:L135),$L$9:$L$144,0)),"")</f>
        <v/>
      </c>
      <c r="O135" s="70" t="str">
        <f>IFERROR(INDEX('Eligible Schools'!$F$4:$F$133,MATCH(ROWS($L$9:L135),$L$9:$L$144,0)),"")</f>
        <v/>
      </c>
      <c r="P135" s="72" t="str">
        <f>IFERROR(INDEX('Eligible Schools'!$I$4:$I$133,MATCH(ROWS($L$9:L135),$L$9:$L$144,0)),"")</f>
        <v/>
      </c>
    </row>
    <row r="136" spans="11:16" x14ac:dyDescent="0.3">
      <c r="K136" s="71">
        <f>--ISNUMBER(IFERROR(SEARCH($H$1,'Eligible Schools'!B132,1),""))</f>
        <v>0</v>
      </c>
      <c r="L136" s="71" t="str">
        <f>IF(K136=1,COUNTIF($K$9:K136,1),"")</f>
        <v/>
      </c>
      <c r="M136" s="71" t="str">
        <f>IFERROR(INDEX('Eligible Schools'!$D$4:$D$133,MATCH(ROWS($L$9:L136),$L$9:$L$144,0)),"")</f>
        <v/>
      </c>
      <c r="N136" s="71" t="str">
        <f>IFERROR(INDEX('Eligible Schools'!$E$4:$E$133,MATCH(ROWS($L$9:L136),$L$9:$L$144,0)),"")</f>
        <v/>
      </c>
      <c r="O136" s="70" t="str">
        <f>IFERROR(INDEX('Eligible Schools'!$F$4:$F$133,MATCH(ROWS($L$9:L136),$L$9:$L$144,0)),"")</f>
        <v/>
      </c>
      <c r="P136" s="72" t="str">
        <f>IFERROR(INDEX('Eligible Schools'!$I$4:$I$133,MATCH(ROWS($L$9:L136),$L$9:$L$144,0)),"")</f>
        <v/>
      </c>
    </row>
    <row r="137" spans="11:16" x14ac:dyDescent="0.3">
      <c r="K137" s="71">
        <f>--ISNUMBER(IFERROR(SEARCH($H$1,'Eligible Schools'!B133,1),""))</f>
        <v>0</v>
      </c>
      <c r="L137" s="71" t="str">
        <f>IF(K137=1,COUNTIF($K$9:K137,1),"")</f>
        <v/>
      </c>
      <c r="M137" s="71" t="str">
        <f>IFERROR(INDEX('Eligible Schools'!$D$4:$D$133,MATCH(ROWS($L$9:L137),$L$9:$L$144,0)),"")</f>
        <v/>
      </c>
      <c r="N137" s="71" t="str">
        <f>IFERROR(INDEX('Eligible Schools'!$E$4:$E$133,MATCH(ROWS($L$9:L137),$L$9:$L$144,0)),"")</f>
        <v/>
      </c>
      <c r="O137" s="70" t="str">
        <f>IFERROR(INDEX('Eligible Schools'!$F$4:$F$133,MATCH(ROWS($L$9:L137),$L$9:$L$144,0)),"")</f>
        <v/>
      </c>
      <c r="P137" s="72" t="str">
        <f>IFERROR(INDEX('Eligible Schools'!$I$4:$I$133,MATCH(ROWS($L$9:L137),$L$9:$L$144,0)),"")</f>
        <v/>
      </c>
    </row>
    <row r="138" spans="11:16" x14ac:dyDescent="0.3">
      <c r="K138" s="71">
        <f>--ISNUMBER(IFERROR(SEARCH($H$1,'Eligible Schools'!#REF!,1),""))</f>
        <v>0</v>
      </c>
      <c r="L138" s="71" t="str">
        <f>IF(K138=1,COUNTIF($K$9:K138,1),"")</f>
        <v/>
      </c>
      <c r="M138" s="71" t="str">
        <f>IFERROR(INDEX('Eligible Schools'!$D$4:$D$133,MATCH(ROWS($L$9:L138),$L$9:$L$144,0)),"")</f>
        <v/>
      </c>
      <c r="N138" s="71" t="str">
        <f>IFERROR(INDEX('Eligible Schools'!$E$4:$E$133,MATCH(ROWS($L$9:L138),$L$9:$L$144,0)),"")</f>
        <v/>
      </c>
      <c r="O138" s="70" t="str">
        <f>IFERROR(INDEX('Eligible Schools'!$F$4:$F$133,MATCH(ROWS($L$9:L138),$L$9:$L$144,0)),"")</f>
        <v/>
      </c>
      <c r="P138" s="72" t="str">
        <f>IFERROR(INDEX('Eligible Schools'!$I$4:$I$133,MATCH(ROWS($L$9:L138),$L$9:$L$144,0)),"")</f>
        <v/>
      </c>
    </row>
    <row r="139" spans="11:16" x14ac:dyDescent="0.3">
      <c r="K139" s="71">
        <f>--ISNUMBER(IFERROR(SEARCH($H$1,'Eligible Schools'!#REF!,1),""))</f>
        <v>0</v>
      </c>
      <c r="L139" s="71" t="str">
        <f>IF(K139=1,COUNTIF($K$9:K139,1),"")</f>
        <v/>
      </c>
      <c r="M139" s="71" t="str">
        <f>IFERROR(INDEX('Eligible Schools'!$D$4:$D$133,MATCH(ROWS($L$9:L139),$L$9:$L$144,0)),"")</f>
        <v/>
      </c>
      <c r="N139" s="71" t="str">
        <f>IFERROR(INDEX('Eligible Schools'!$E$4:$E$133,MATCH(ROWS($L$9:L139),$L$9:$L$144,0)),"")</f>
        <v/>
      </c>
      <c r="O139" s="70" t="str">
        <f>IFERROR(INDEX('Eligible Schools'!$F$4:$F$133,MATCH(ROWS($L$9:L139),$L$9:$L$144,0)),"")</f>
        <v/>
      </c>
      <c r="P139" s="72" t="str">
        <f>IFERROR(INDEX('Eligible Schools'!$I$4:$I$133,MATCH(ROWS($L$9:L139),$L$9:$L$144,0)),"")</f>
        <v/>
      </c>
    </row>
    <row r="140" spans="11:16" x14ac:dyDescent="0.3">
      <c r="K140" s="71">
        <f>--ISNUMBER(IFERROR(SEARCH($H$1,'Eligible Schools'!#REF!,1),""))</f>
        <v>0</v>
      </c>
      <c r="L140" s="71" t="str">
        <f>IF(K140=1,COUNTIF($K$9:K140,1),"")</f>
        <v/>
      </c>
      <c r="M140" s="71" t="str">
        <f>IFERROR(INDEX('Eligible Schools'!$D$4:$D$133,MATCH(ROWS($L$9:L140),$L$9:$L$144,0)),"")</f>
        <v/>
      </c>
      <c r="N140" s="71" t="str">
        <f>IFERROR(INDEX('Eligible Schools'!$E$4:$E$133,MATCH(ROWS($L$9:L140),$L$9:$L$144,0)),"")</f>
        <v/>
      </c>
      <c r="O140" s="70" t="str">
        <f>IFERROR(INDEX('Eligible Schools'!$F$4:$F$133,MATCH(ROWS($L$9:L140),$L$9:$L$144,0)),"")</f>
        <v/>
      </c>
      <c r="P140" s="72" t="str">
        <f>IFERROR(INDEX('Eligible Schools'!$I$4:$I$133,MATCH(ROWS($L$9:L140),$L$9:$L$144,0)),"")</f>
        <v/>
      </c>
    </row>
    <row r="141" spans="11:16" x14ac:dyDescent="0.3">
      <c r="K141" s="71">
        <f>--ISNUMBER(IFERROR(SEARCH($H$1,'Eligible Schools'!#REF!,1),""))</f>
        <v>0</v>
      </c>
      <c r="L141" s="71" t="str">
        <f>IF(K141=1,COUNTIF($K$9:K141,1),"")</f>
        <v/>
      </c>
      <c r="M141" s="71" t="str">
        <f>IFERROR(INDEX('Eligible Schools'!$D$4:$D$133,MATCH(ROWS($L$9:L141),$L$9:$L$144,0)),"")</f>
        <v/>
      </c>
      <c r="N141" s="71" t="str">
        <f>IFERROR(INDEX('Eligible Schools'!$E$4:$E$133,MATCH(ROWS($L$9:L141),$L$9:$L$144,0)),"")</f>
        <v/>
      </c>
      <c r="O141" s="70" t="str">
        <f>IFERROR(INDEX('Eligible Schools'!$F$4:$F$133,MATCH(ROWS($L$9:L141),$L$9:$L$144,0)),"")</f>
        <v/>
      </c>
      <c r="P141" s="72" t="str">
        <f>IFERROR(INDEX('Eligible Schools'!$I$4:$I$133,MATCH(ROWS($L$9:L141),$L$9:$L$144,0)),"")</f>
        <v/>
      </c>
    </row>
    <row r="142" spans="11:16" x14ac:dyDescent="0.3">
      <c r="K142" s="71">
        <f>--ISNUMBER(IFERROR(SEARCH($H$1,'Eligible Schools'!#REF!,1),""))</f>
        <v>0</v>
      </c>
      <c r="L142" s="71" t="str">
        <f>IF(K142=1,COUNTIF($K$9:K142,1),"")</f>
        <v/>
      </c>
      <c r="M142" s="71" t="str">
        <f>IFERROR(INDEX('Eligible Schools'!$D$4:$D$133,MATCH(ROWS($L$9:L142),$L$9:$L$144,0)),"")</f>
        <v/>
      </c>
      <c r="N142" s="71" t="str">
        <f>IFERROR(INDEX('Eligible Schools'!$E$4:$E$133,MATCH(ROWS($L$9:L142),$L$9:$L$144,0)),"")</f>
        <v/>
      </c>
      <c r="O142" s="70" t="str">
        <f>IFERROR(INDEX('Eligible Schools'!$F$4:$F$133,MATCH(ROWS($L$9:L142),$L$9:$L$144,0)),"")</f>
        <v/>
      </c>
      <c r="P142" s="72" t="str">
        <f>IFERROR(INDEX('Eligible Schools'!$I$4:$I$133,MATCH(ROWS($L$9:L142),$L$9:$L$144,0)),"")</f>
        <v/>
      </c>
    </row>
    <row r="143" spans="11:16" x14ac:dyDescent="0.3">
      <c r="K143" s="71">
        <f>--ISNUMBER(IFERROR(SEARCH($H$1,'Eligible Schools'!#REF!,1),""))</f>
        <v>0</v>
      </c>
      <c r="L143" s="71" t="str">
        <f>IF(K143=1,COUNTIF($K$9:K143,1),"")</f>
        <v/>
      </c>
      <c r="M143" s="71" t="str">
        <f>IFERROR(INDEX('Eligible Schools'!$D$4:$D$133,MATCH(ROWS($L$9:L143),$L$9:$L$144,0)),"")</f>
        <v/>
      </c>
      <c r="N143" s="71" t="str">
        <f>IFERROR(INDEX('Eligible Schools'!$E$4:$E$133,MATCH(ROWS($L$9:L143),$L$9:$L$144,0)),"")</f>
        <v/>
      </c>
      <c r="O143" s="70" t="str">
        <f>IFERROR(INDEX('Eligible Schools'!$F$4:$F$133,MATCH(ROWS($L$9:L143),$L$9:$L$144,0)),"")</f>
        <v/>
      </c>
      <c r="P143" s="72" t="str">
        <f>IFERROR(INDEX('Eligible Schools'!$I$4:$I$133,MATCH(ROWS($L$9:L143),$L$9:$L$144,0)),"")</f>
        <v/>
      </c>
    </row>
    <row r="144" spans="11:16" x14ac:dyDescent="0.3">
      <c r="K144" s="71">
        <f>--ISNUMBER(IFERROR(SEARCH($H$1,'Eligible Schools'!#REF!,1),""))</f>
        <v>0</v>
      </c>
      <c r="L144" s="71" t="str">
        <f>IF(K144=1,COUNTIF($K$9:K144,1),"")</f>
        <v/>
      </c>
      <c r="M144" s="71" t="str">
        <f>IFERROR(INDEX('Eligible Schools'!$D$4:$D$133,MATCH(ROWS($L$9:L144),$L$9:$L$144,0)),"")</f>
        <v/>
      </c>
      <c r="N144" s="71" t="str">
        <f>IFERROR(INDEX('Eligible Schools'!$E$4:$E$133,MATCH(ROWS($L$9:L144),$L$9:$L$144,0)),"")</f>
        <v/>
      </c>
      <c r="O144" s="70" t="str">
        <f>IFERROR(INDEX('Eligible Schools'!$F$4:$F$133,MATCH(ROWS($L$9:L144),$L$9:$L$144,0)),"")</f>
        <v/>
      </c>
      <c r="P144" s="72" t="str">
        <f>IFERROR(INDEX('Eligible Schools'!$I$4:$I$133,MATCH(ROWS($L$9:L144),$L$9:$L$144,0)),"")</f>
        <v/>
      </c>
    </row>
  </sheetData>
  <mergeCells count="7">
    <mergeCell ref="C3:I3"/>
    <mergeCell ref="C2:I2"/>
    <mergeCell ref="I4:I5"/>
    <mergeCell ref="G4:G5"/>
    <mergeCell ref="H4:H5"/>
    <mergeCell ref="C4:C5"/>
    <mergeCell ref="D4:D5"/>
  </mergeCells>
  <conditionalFormatting sqref="C9:C47">
    <cfRule type="cellIs" dxfId="101" priority="12" stopIfTrue="1" operator="equal">
      <formula>"Select School"</formula>
    </cfRule>
  </conditionalFormatting>
  <conditionalFormatting sqref="D9:F46">
    <cfRule type="cellIs" dxfId="100" priority="1" stopIfTrue="1" operator="equal">
      <formula>"Select School"</formula>
    </cfRule>
  </conditionalFormatting>
  <dataValidations count="1">
    <dataValidation type="list" allowBlank="1" showInputMessage="1" showErrorMessage="1" sqref="IV65536" xr:uid="{00000000-0002-0000-0200-000000000000}">
      <formula1>SchoolList48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21F3F-85F3-4669-BBC9-041E2D11CBCB}">
  <dimension ref="A1:AM30"/>
  <sheetViews>
    <sheetView showGridLines="0" showRowColHeaders="0" zoomScaleNormal="100" workbookViewId="0"/>
  </sheetViews>
  <sheetFormatPr defaultColWidth="9.26953125" defaultRowHeight="12.5" x14ac:dyDescent="0.25"/>
  <cols>
    <col min="1" max="1" width="5.7265625" style="15" customWidth="1"/>
    <col min="2" max="2" width="13.7265625" style="15" customWidth="1"/>
    <col min="3" max="3" width="2.26953125" style="15" customWidth="1"/>
    <col min="4" max="4" width="13.453125" style="15" customWidth="1"/>
    <col min="5" max="5" width="2.453125" style="15" customWidth="1"/>
    <col min="6" max="6" width="15.453125" style="15" customWidth="1"/>
    <col min="7" max="7" width="1.54296875" style="15" customWidth="1"/>
    <col min="8" max="8" width="12.7265625" style="15" customWidth="1"/>
    <col min="9" max="9" width="1.54296875" style="15" customWidth="1"/>
    <col min="10" max="10" width="0.7265625" style="15" customWidth="1"/>
    <col min="11" max="11" width="1.7265625" style="15" customWidth="1"/>
    <col min="12" max="12" width="8.7265625" style="15" customWidth="1"/>
    <col min="13" max="13" width="5.7265625" style="15" customWidth="1"/>
    <col min="14" max="14" width="17" style="15" customWidth="1"/>
    <col min="15" max="15" width="10" style="15" customWidth="1"/>
    <col min="16" max="16" width="7.7265625" style="15" customWidth="1"/>
    <col min="17" max="16384" width="9.26953125" style="15"/>
  </cols>
  <sheetData>
    <row r="1" spans="2:17" ht="20.149999999999999" customHeight="1" x14ac:dyDescent="0.25"/>
    <row r="2" spans="2:17" s="21" customFormat="1" ht="15.5" x14ac:dyDescent="0.35">
      <c r="B2" s="426" t="s">
        <v>8</v>
      </c>
      <c r="C2" s="426"/>
      <c r="D2" s="426"/>
      <c r="E2" s="426"/>
      <c r="F2" s="426"/>
      <c r="G2" s="426"/>
      <c r="H2" s="426"/>
      <c r="I2" s="426"/>
      <c r="J2" s="426"/>
      <c r="K2" s="426"/>
      <c r="L2" s="426"/>
      <c r="M2" s="426"/>
      <c r="N2" s="426"/>
      <c r="O2" s="426"/>
      <c r="P2" s="426"/>
    </row>
    <row r="3" spans="2:17" s="21" customFormat="1" ht="15.5" x14ac:dyDescent="0.35">
      <c r="B3" s="427" t="s">
        <v>9</v>
      </c>
      <c r="C3" s="427"/>
      <c r="D3" s="427"/>
      <c r="E3" s="427"/>
      <c r="F3" s="427"/>
      <c r="G3" s="427"/>
      <c r="H3" s="427"/>
      <c r="I3" s="427"/>
      <c r="J3" s="427"/>
      <c r="K3" s="427"/>
      <c r="L3" s="427"/>
      <c r="M3" s="427"/>
      <c r="N3" s="427"/>
      <c r="O3" s="427"/>
      <c r="P3" s="427"/>
    </row>
    <row r="4" spans="2:17" ht="22.5" customHeight="1" x14ac:dyDescent="0.35">
      <c r="B4" s="85" t="s">
        <v>10</v>
      </c>
    </row>
    <row r="5" spans="2:17" s="91" customFormat="1" ht="24" customHeight="1" x14ac:dyDescent="0.25">
      <c r="B5" s="86" t="s">
        <v>11</v>
      </c>
      <c r="C5" s="87"/>
      <c r="D5" s="88" t="s">
        <v>12</v>
      </c>
      <c r="E5" s="87"/>
      <c r="F5" s="89"/>
      <c r="G5" s="89"/>
      <c r="H5" s="129">
        <v>1</v>
      </c>
      <c r="I5" s="87"/>
      <c r="J5" s="90"/>
      <c r="K5" s="87"/>
      <c r="L5" s="87"/>
      <c r="M5" s="429" t="s">
        <v>13</v>
      </c>
      <c r="N5" s="429"/>
      <c r="O5" s="440" t="str">
        <f>IFERROR(LEFT(VLOOKUP($H$5,newList,2,FALSE),4),"")</f>
        <v xml:space="preserve"> </v>
      </c>
      <c r="P5" s="441"/>
    </row>
    <row r="6" spans="2:17" s="21" customFormat="1" ht="21" customHeight="1" x14ac:dyDescent="0.3">
      <c r="B6" s="92" t="s">
        <v>14</v>
      </c>
      <c r="F6" s="428"/>
      <c r="G6" s="428"/>
      <c r="H6" s="428"/>
      <c r="I6" s="430"/>
      <c r="J6" s="430"/>
      <c r="K6" s="430"/>
      <c r="L6" s="430"/>
      <c r="M6" s="430"/>
      <c r="N6" s="437"/>
      <c r="O6" s="438"/>
      <c r="P6" s="439"/>
    </row>
    <row r="7" spans="2:17" s="21" customFormat="1" ht="10.5" customHeight="1" x14ac:dyDescent="0.3">
      <c r="B7" s="92"/>
      <c r="E7" s="93"/>
      <c r="F7" s="94"/>
      <c r="L7" s="95"/>
      <c r="P7" s="96"/>
    </row>
    <row r="8" spans="2:17" s="21" customFormat="1" ht="16.5" customHeight="1" x14ac:dyDescent="0.3">
      <c r="B8" s="97" t="s">
        <v>15</v>
      </c>
      <c r="C8" s="98"/>
      <c r="D8" s="98"/>
      <c r="E8" s="98"/>
      <c r="F8" s="448"/>
      <c r="G8" s="448"/>
      <c r="H8" s="448"/>
      <c r="I8" s="98"/>
      <c r="J8" s="98"/>
      <c r="K8" s="98"/>
      <c r="L8" s="99"/>
      <c r="M8" s="98"/>
      <c r="N8" s="98"/>
      <c r="O8" s="98"/>
      <c r="P8" s="100"/>
    </row>
    <row r="9" spans="2:17" s="21" customFormat="1" ht="4.5" customHeight="1" x14ac:dyDescent="0.3">
      <c r="B9" s="101"/>
      <c r="C9" s="98"/>
      <c r="D9" s="98"/>
      <c r="E9" s="98"/>
      <c r="F9" s="102"/>
      <c r="G9" s="103"/>
      <c r="H9" s="98"/>
      <c r="I9" s="98"/>
      <c r="J9" s="98"/>
      <c r="K9" s="98"/>
      <c r="L9" s="99"/>
      <c r="M9" s="98"/>
      <c r="N9" s="98"/>
      <c r="O9" s="98"/>
      <c r="P9" s="104"/>
    </row>
    <row r="10" spans="2:17" ht="13.5" customHeight="1" thickBot="1" x14ac:dyDescent="0.45">
      <c r="B10" s="105"/>
      <c r="G10" s="106"/>
      <c r="L10" s="105"/>
    </row>
    <row r="11" spans="2:17" s="21" customFormat="1" ht="17.25" customHeight="1" thickTop="1" thickBot="1" x14ac:dyDescent="0.4">
      <c r="B11" s="444" t="s">
        <v>16</v>
      </c>
      <c r="C11" s="445"/>
      <c r="D11" s="445"/>
      <c r="E11" s="445"/>
      <c r="F11" s="445"/>
      <c r="G11" s="445"/>
      <c r="H11" s="445"/>
      <c r="I11" s="445"/>
      <c r="J11" s="445"/>
      <c r="K11" s="445"/>
      <c r="L11" s="445"/>
      <c r="M11" s="445"/>
      <c r="N11" s="445"/>
      <c r="O11" s="446"/>
      <c r="P11" s="447"/>
    </row>
    <row r="12" spans="2:17" s="21" customFormat="1" ht="13.5" thickTop="1" x14ac:dyDescent="0.3">
      <c r="B12" s="451" t="s">
        <v>17</v>
      </c>
      <c r="C12" s="452"/>
      <c r="D12" s="453"/>
      <c r="E12" s="449" t="s">
        <v>18</v>
      </c>
      <c r="F12" s="450"/>
      <c r="G12" s="450"/>
      <c r="H12" s="450"/>
      <c r="I12" s="455"/>
      <c r="J12" s="449" t="s">
        <v>19</v>
      </c>
      <c r="K12" s="450"/>
      <c r="L12" s="450"/>
      <c r="M12" s="450"/>
      <c r="N12" s="450"/>
      <c r="O12" s="456" t="s">
        <v>20</v>
      </c>
      <c r="P12" s="457"/>
    </row>
    <row r="13" spans="2:17" s="21" customFormat="1" ht="22.5" customHeight="1" x14ac:dyDescent="0.25">
      <c r="B13" s="434"/>
      <c r="C13" s="435"/>
      <c r="D13" s="436"/>
      <c r="E13" s="431"/>
      <c r="F13" s="432"/>
      <c r="G13" s="432"/>
      <c r="H13" s="432"/>
      <c r="I13" s="433"/>
      <c r="J13" s="442" t="s">
        <v>21</v>
      </c>
      <c r="K13" s="443"/>
      <c r="L13" s="454"/>
      <c r="M13" s="442" t="s">
        <v>22</v>
      </c>
      <c r="N13" s="443"/>
      <c r="O13" s="458"/>
      <c r="P13" s="459"/>
    </row>
    <row r="14" spans="2:17" s="21" customFormat="1" ht="36" customHeight="1" x14ac:dyDescent="0.25">
      <c r="B14" s="412" t="s">
        <v>23</v>
      </c>
      <c r="C14" s="413"/>
      <c r="D14" s="414"/>
      <c r="E14" s="415" t="s">
        <v>24</v>
      </c>
      <c r="F14" s="416"/>
      <c r="G14" s="416"/>
      <c r="H14" s="416"/>
      <c r="I14" s="417"/>
      <c r="J14" s="401" t="s">
        <v>25</v>
      </c>
      <c r="K14" s="402"/>
      <c r="L14" s="403"/>
      <c r="M14" s="460">
        <v>45535</v>
      </c>
      <c r="N14" s="461"/>
      <c r="O14" s="420">
        <f>IFERROR(VLOOKUP($H$5,newList,4,FALSE),"")</f>
        <v>0</v>
      </c>
      <c r="P14" s="421"/>
      <c r="Q14" s="107"/>
    </row>
    <row r="15" spans="2:17" s="21" customFormat="1" ht="36" customHeight="1" thickBot="1" x14ac:dyDescent="0.3">
      <c r="B15" s="422" t="s">
        <v>26</v>
      </c>
      <c r="C15" s="423"/>
      <c r="D15" s="424"/>
      <c r="E15" s="415" t="s">
        <v>24</v>
      </c>
      <c r="F15" s="416"/>
      <c r="G15" s="416"/>
      <c r="H15" s="416"/>
      <c r="I15" s="417"/>
      <c r="J15" s="404"/>
      <c r="K15" s="405"/>
      <c r="L15" s="406"/>
      <c r="M15" s="418">
        <v>45535</v>
      </c>
      <c r="N15" s="419"/>
      <c r="O15" s="420">
        <f>IFERROR(VLOOKUP($H$5,newList,5,FALSE),"")</f>
        <v>0</v>
      </c>
      <c r="P15" s="425"/>
    </row>
    <row r="16" spans="2:17" s="21" customFormat="1" ht="40.5" customHeight="1" thickTop="1" thickBot="1" x14ac:dyDescent="0.35">
      <c r="B16" s="108"/>
      <c r="C16" s="109"/>
      <c r="D16" s="407" t="s">
        <v>27</v>
      </c>
      <c r="E16" s="408"/>
      <c r="F16" s="408"/>
      <c r="G16" s="408"/>
      <c r="H16" s="408"/>
      <c r="I16" s="408"/>
      <c r="J16" s="408"/>
      <c r="K16" s="408"/>
      <c r="L16" s="408"/>
      <c r="M16" s="408"/>
      <c r="N16" s="408"/>
      <c r="O16" s="409">
        <f>SUM(O14:P15)</f>
        <v>0</v>
      </c>
      <c r="P16" s="410"/>
    </row>
    <row r="17" spans="1:39" ht="52.5" customHeight="1" thickTop="1" thickBot="1" x14ac:dyDescent="0.3">
      <c r="A17" s="110"/>
      <c r="B17" s="397" t="s">
        <v>485</v>
      </c>
      <c r="C17" s="398"/>
      <c r="D17" s="398"/>
      <c r="E17" s="398"/>
      <c r="F17" s="398"/>
      <c r="G17" s="398"/>
      <c r="H17" s="398"/>
      <c r="I17" s="398"/>
      <c r="J17" s="398"/>
      <c r="K17" s="398"/>
      <c r="L17" s="398"/>
      <c r="M17" s="398"/>
      <c r="N17" s="398"/>
      <c r="O17" s="399"/>
      <c r="P17" s="400"/>
      <c r="Q17" s="111"/>
      <c r="R17" s="111"/>
      <c r="S17" s="111"/>
      <c r="T17" s="111"/>
      <c r="U17" s="111"/>
      <c r="V17" s="111"/>
      <c r="W17" s="111"/>
      <c r="X17" s="111"/>
      <c r="Y17" s="111"/>
      <c r="Z17" s="110"/>
      <c r="AA17" s="110"/>
      <c r="AB17" s="110"/>
      <c r="AC17" s="110"/>
      <c r="AD17" s="110"/>
      <c r="AE17" s="110"/>
      <c r="AF17" s="110"/>
      <c r="AG17" s="110"/>
      <c r="AH17" s="110"/>
      <c r="AI17" s="110"/>
      <c r="AJ17" s="110"/>
      <c r="AK17" s="110"/>
      <c r="AL17" s="110"/>
      <c r="AM17" s="110"/>
    </row>
    <row r="18" spans="1:39" ht="22.5" customHeight="1" thickTop="1" thickBot="1" x14ac:dyDescent="0.3">
      <c r="A18" s="110"/>
      <c r="B18" s="112"/>
      <c r="C18" s="112"/>
      <c r="D18" s="112"/>
      <c r="E18" s="112"/>
      <c r="F18" s="112"/>
      <c r="G18" s="112"/>
      <c r="H18" s="112"/>
      <c r="I18" s="112"/>
      <c r="J18" s="112"/>
      <c r="K18" s="112"/>
      <c r="L18" s="112"/>
      <c r="M18" s="112"/>
      <c r="N18" s="112"/>
      <c r="O18" s="112"/>
      <c r="P18" s="112"/>
      <c r="Q18" s="111"/>
      <c r="R18" s="111"/>
      <c r="S18" s="111"/>
      <c r="T18" s="111"/>
      <c r="U18" s="111"/>
      <c r="V18" s="111"/>
      <c r="W18" s="111"/>
      <c r="X18" s="111"/>
      <c r="Y18" s="111"/>
      <c r="Z18" s="110"/>
      <c r="AA18" s="110"/>
      <c r="AB18" s="110"/>
      <c r="AC18" s="110"/>
      <c r="AD18" s="110"/>
      <c r="AE18" s="110"/>
      <c r="AF18" s="110"/>
      <c r="AG18" s="110"/>
      <c r="AH18" s="110"/>
      <c r="AI18" s="110"/>
      <c r="AJ18" s="110"/>
      <c r="AK18" s="110"/>
      <c r="AL18" s="110"/>
      <c r="AM18" s="110"/>
    </row>
    <row r="19" spans="1:39" ht="29.25" customHeight="1" thickTop="1" x14ac:dyDescent="0.3">
      <c r="A19" s="110"/>
      <c r="B19" s="113" t="s">
        <v>29</v>
      </c>
      <c r="C19" s="114"/>
      <c r="D19" s="114"/>
      <c r="E19" s="114"/>
      <c r="F19" s="411"/>
      <c r="G19" s="411"/>
      <c r="H19" s="411"/>
      <c r="I19" s="411"/>
      <c r="J19" s="411"/>
      <c r="K19" s="411"/>
      <c r="L19" s="411"/>
      <c r="M19" s="115" t="s">
        <v>30</v>
      </c>
      <c r="N19" s="393"/>
      <c r="O19" s="393"/>
      <c r="P19" s="394"/>
      <c r="Q19" s="111"/>
      <c r="R19" s="111"/>
      <c r="S19" s="111"/>
      <c r="T19" s="111"/>
      <c r="U19" s="111"/>
      <c r="V19" s="111"/>
      <c r="W19" s="111"/>
      <c r="X19" s="111"/>
      <c r="Y19" s="111"/>
      <c r="Z19" s="110"/>
      <c r="AA19" s="110"/>
      <c r="AB19" s="110"/>
      <c r="AC19" s="110"/>
      <c r="AD19" s="110"/>
      <c r="AE19" s="110"/>
      <c r="AF19" s="110"/>
      <c r="AG19" s="110"/>
      <c r="AH19" s="110"/>
      <c r="AI19" s="110"/>
      <c r="AJ19" s="110"/>
      <c r="AK19" s="110"/>
      <c r="AL19" s="110"/>
      <c r="AM19" s="110"/>
    </row>
    <row r="20" spans="1:39" ht="13" x14ac:dyDescent="0.3">
      <c r="A20" s="110"/>
      <c r="B20" s="116"/>
      <c r="C20" s="117"/>
      <c r="D20" s="117"/>
      <c r="E20" s="117"/>
      <c r="F20" s="118"/>
      <c r="G20" s="118"/>
      <c r="H20" s="118"/>
      <c r="I20" s="118"/>
      <c r="J20" s="119"/>
      <c r="K20" s="119"/>
      <c r="L20" s="119"/>
      <c r="M20" s="120"/>
      <c r="N20" s="117"/>
      <c r="O20" s="117" t="s">
        <v>31</v>
      </c>
      <c r="P20" s="121" t="s">
        <v>31</v>
      </c>
      <c r="Q20" s="111"/>
      <c r="R20" s="111"/>
      <c r="S20" s="111"/>
      <c r="T20" s="111"/>
      <c r="U20" s="111"/>
      <c r="V20" s="111"/>
      <c r="W20" s="111"/>
      <c r="X20" s="111"/>
      <c r="Y20" s="111"/>
      <c r="Z20" s="110"/>
      <c r="AA20" s="110"/>
      <c r="AB20" s="110"/>
      <c r="AC20" s="110"/>
      <c r="AD20" s="110"/>
      <c r="AE20" s="110"/>
      <c r="AF20" s="110"/>
      <c r="AG20" s="110"/>
      <c r="AH20" s="110"/>
      <c r="AI20" s="110"/>
      <c r="AJ20" s="110"/>
      <c r="AK20" s="110"/>
      <c r="AL20" s="110"/>
      <c r="AM20" s="110"/>
    </row>
    <row r="21" spans="1:39" ht="22.5" customHeight="1" x14ac:dyDescent="0.3">
      <c r="A21" s="110"/>
      <c r="B21" s="122" t="s">
        <v>32</v>
      </c>
      <c r="C21" s="123"/>
      <c r="D21" s="123"/>
      <c r="E21" s="123"/>
      <c r="F21" s="387"/>
      <c r="G21" s="387"/>
      <c r="H21" s="387"/>
      <c r="I21" s="387"/>
      <c r="J21" s="387"/>
      <c r="K21" s="387"/>
      <c r="L21" s="387"/>
      <c r="M21" s="124" t="s">
        <v>33</v>
      </c>
      <c r="N21" s="395"/>
      <c r="O21" s="395"/>
      <c r="P21" s="396"/>
      <c r="Q21" s="111"/>
      <c r="R21" s="111"/>
      <c r="S21" s="111"/>
      <c r="T21" s="111"/>
      <c r="U21" s="111"/>
      <c r="V21" s="111"/>
      <c r="W21" s="111"/>
      <c r="X21" s="111"/>
      <c r="Y21" s="111"/>
      <c r="Z21" s="110"/>
      <c r="AA21" s="110"/>
      <c r="AB21" s="110"/>
      <c r="AC21" s="110"/>
      <c r="AD21" s="110"/>
      <c r="AE21" s="110"/>
      <c r="AF21" s="110"/>
      <c r="AG21" s="110"/>
      <c r="AH21" s="110"/>
      <c r="AI21" s="110"/>
      <c r="AJ21" s="110"/>
      <c r="AK21" s="110"/>
      <c r="AL21" s="110"/>
      <c r="AM21" s="110"/>
    </row>
    <row r="22" spans="1:39" ht="5.15" customHeight="1" thickBot="1" x14ac:dyDescent="0.35">
      <c r="A22" s="110"/>
      <c r="B22" s="125"/>
      <c r="C22" s="126"/>
      <c r="D22" s="126"/>
      <c r="E22" s="126"/>
      <c r="F22" s="127" t="s">
        <v>31</v>
      </c>
      <c r="G22" s="127"/>
      <c r="H22" s="127"/>
      <c r="I22" s="127"/>
      <c r="J22" s="127"/>
      <c r="K22" s="127"/>
      <c r="L22" s="127"/>
      <c r="M22" s="128"/>
      <c r="N22" s="127"/>
      <c r="O22" s="391" t="s">
        <v>31</v>
      </c>
      <c r="P22" s="392"/>
      <c r="Q22" s="111"/>
      <c r="R22" s="111"/>
      <c r="S22" s="111"/>
      <c r="T22" s="111"/>
      <c r="U22" s="111"/>
      <c r="V22" s="111"/>
      <c r="W22" s="111"/>
      <c r="X22" s="111"/>
      <c r="Y22" s="111"/>
      <c r="Z22" s="110"/>
      <c r="AA22" s="110"/>
      <c r="AB22" s="110"/>
      <c r="AC22" s="110"/>
      <c r="AD22" s="110"/>
      <c r="AE22" s="110"/>
      <c r="AF22" s="110"/>
      <c r="AG22" s="110"/>
      <c r="AH22" s="110"/>
      <c r="AI22" s="110"/>
      <c r="AJ22" s="110"/>
      <c r="AK22" s="110"/>
      <c r="AL22" s="110"/>
      <c r="AM22" s="110"/>
    </row>
    <row r="23" spans="1:39" ht="1.5" customHeight="1" thickTop="1" x14ac:dyDescent="0.3">
      <c r="A23" s="110"/>
      <c r="B23" s="383"/>
      <c r="C23" s="384"/>
      <c r="D23" s="384"/>
      <c r="E23" s="384"/>
      <c r="F23" s="384"/>
      <c r="G23" s="384"/>
      <c r="H23" s="384"/>
      <c r="I23" s="384"/>
      <c r="J23" s="384"/>
      <c r="K23" s="384"/>
      <c r="L23" s="384"/>
      <c r="M23" s="384"/>
      <c r="N23" s="384"/>
      <c r="O23" s="384"/>
      <c r="P23" s="385"/>
      <c r="Q23" s="111"/>
      <c r="R23" s="111"/>
      <c r="S23" s="111"/>
      <c r="T23" s="111"/>
      <c r="U23" s="111"/>
      <c r="V23" s="111"/>
      <c r="W23" s="111"/>
      <c r="X23" s="111"/>
      <c r="Y23" s="111"/>
      <c r="Z23" s="110"/>
      <c r="AA23" s="110"/>
      <c r="AB23" s="110"/>
      <c r="AC23" s="110"/>
      <c r="AD23" s="110"/>
      <c r="AE23" s="110"/>
      <c r="AF23" s="110"/>
      <c r="AG23" s="110"/>
      <c r="AH23" s="110"/>
      <c r="AI23" s="110"/>
      <c r="AJ23" s="110"/>
      <c r="AK23" s="110"/>
      <c r="AL23" s="110"/>
      <c r="AM23" s="110"/>
    </row>
    <row r="24" spans="1:39" ht="8.25" customHeight="1" x14ac:dyDescent="0.3">
      <c r="A24" s="110"/>
      <c r="B24" s="373"/>
      <c r="C24" s="373"/>
      <c r="D24" s="373"/>
      <c r="E24" s="373"/>
      <c r="F24" s="373"/>
      <c r="G24" s="373"/>
      <c r="H24" s="373"/>
      <c r="I24" s="373"/>
      <c r="J24" s="373"/>
      <c r="K24" s="373"/>
      <c r="L24" s="373"/>
      <c r="M24" s="373"/>
      <c r="N24" s="373"/>
      <c r="O24" s="373"/>
      <c r="P24" s="373"/>
      <c r="Q24" s="111"/>
      <c r="R24" s="111"/>
      <c r="S24" s="111"/>
      <c r="T24" s="111"/>
      <c r="U24" s="111"/>
      <c r="V24" s="111"/>
      <c r="W24" s="111"/>
      <c r="X24" s="111"/>
      <c r="Y24" s="111"/>
      <c r="Z24" s="110"/>
      <c r="AA24" s="110"/>
      <c r="AB24" s="110"/>
      <c r="AC24" s="110"/>
      <c r="AD24" s="110"/>
      <c r="AE24" s="110"/>
      <c r="AF24" s="110"/>
      <c r="AG24" s="110"/>
      <c r="AH24" s="110"/>
      <c r="AI24" s="110"/>
      <c r="AJ24" s="110"/>
      <c r="AK24" s="110"/>
      <c r="AL24" s="110"/>
      <c r="AM24" s="110"/>
    </row>
    <row r="25" spans="1:39" ht="5.25" customHeight="1" x14ac:dyDescent="0.25">
      <c r="A25" s="110"/>
      <c r="B25" s="110"/>
      <c r="C25" s="110"/>
      <c r="D25" s="110"/>
      <c r="E25" s="110"/>
      <c r="F25" s="110"/>
      <c r="G25" s="110"/>
      <c r="H25" s="110"/>
      <c r="I25" s="110"/>
      <c r="J25" s="110"/>
      <c r="K25" s="110"/>
      <c r="L25" s="110"/>
      <c r="M25" s="110"/>
      <c r="N25" s="110"/>
      <c r="O25" s="110"/>
      <c r="P25" s="110"/>
      <c r="Q25" s="111"/>
      <c r="R25" s="111"/>
      <c r="S25" s="111"/>
      <c r="T25" s="111"/>
      <c r="U25" s="111"/>
      <c r="V25" s="111"/>
      <c r="W25" s="111"/>
      <c r="X25" s="111"/>
      <c r="Y25" s="111"/>
      <c r="Z25" s="110"/>
      <c r="AA25" s="110"/>
      <c r="AB25" s="110"/>
      <c r="AC25" s="110"/>
      <c r="AD25" s="110"/>
      <c r="AE25" s="110"/>
      <c r="AF25" s="110"/>
      <c r="AG25" s="110"/>
      <c r="AH25" s="110"/>
      <c r="AI25" s="110"/>
      <c r="AJ25" s="110"/>
      <c r="AK25" s="110"/>
      <c r="AL25" s="110"/>
      <c r="AM25" s="110"/>
    </row>
    <row r="26" spans="1:39" ht="15" customHeight="1" x14ac:dyDescent="0.4">
      <c r="A26" s="110"/>
      <c r="B26" s="390"/>
      <c r="C26" s="390"/>
      <c r="D26" s="390"/>
      <c r="E26" s="390"/>
      <c r="F26" s="390"/>
      <c r="G26" s="390"/>
      <c r="H26" s="390"/>
      <c r="I26" s="390"/>
      <c r="J26" s="390"/>
      <c r="K26" s="390"/>
      <c r="L26" s="390"/>
      <c r="M26" s="390"/>
      <c r="N26" s="390"/>
      <c r="O26" s="390"/>
      <c r="P26" s="390"/>
      <c r="Q26" s="111"/>
      <c r="R26" s="111"/>
      <c r="S26" s="111"/>
      <c r="T26" s="111"/>
      <c r="U26" s="111"/>
      <c r="V26" s="111"/>
      <c r="W26" s="111"/>
      <c r="X26" s="111"/>
      <c r="Y26" s="111"/>
      <c r="Z26" s="110"/>
      <c r="AA26" s="110"/>
      <c r="AB26" s="110"/>
      <c r="AC26" s="110"/>
      <c r="AD26" s="110"/>
      <c r="AE26" s="110"/>
      <c r="AF26" s="110"/>
      <c r="AG26" s="110"/>
      <c r="AH26" s="110"/>
      <c r="AI26" s="110"/>
      <c r="AJ26" s="110"/>
      <c r="AK26" s="110"/>
      <c r="AL26" s="110"/>
      <c r="AM26" s="110"/>
    </row>
    <row r="27" spans="1:39" ht="25.5" customHeight="1" x14ac:dyDescent="0.3">
      <c r="A27" s="110"/>
      <c r="B27" s="388"/>
      <c r="C27" s="389"/>
      <c r="D27" s="389"/>
      <c r="E27" s="389"/>
      <c r="F27" s="389"/>
      <c r="G27" s="389"/>
      <c r="H27" s="389"/>
      <c r="I27" s="389"/>
      <c r="J27" s="389"/>
      <c r="K27" s="389"/>
      <c r="L27" s="389"/>
      <c r="M27" s="389"/>
      <c r="N27" s="389"/>
      <c r="O27" s="389"/>
      <c r="P27" s="389"/>
      <c r="Q27" s="111"/>
      <c r="R27" s="111"/>
      <c r="S27" s="111"/>
      <c r="T27" s="111"/>
      <c r="U27" s="111"/>
      <c r="V27" s="111"/>
      <c r="W27" s="111"/>
      <c r="X27" s="111"/>
      <c r="Y27" s="111"/>
      <c r="Z27" s="110"/>
      <c r="AA27" s="110"/>
      <c r="AB27" s="110"/>
      <c r="AC27" s="110"/>
      <c r="AD27" s="110"/>
      <c r="AE27" s="110"/>
      <c r="AF27" s="110"/>
      <c r="AG27" s="110"/>
      <c r="AH27" s="110"/>
      <c r="AI27" s="110"/>
      <c r="AJ27" s="110"/>
      <c r="AK27" s="110"/>
      <c r="AL27" s="110"/>
      <c r="AM27" s="110"/>
    </row>
    <row r="28" spans="1:39" ht="22.5" customHeight="1" x14ac:dyDescent="0.3">
      <c r="A28" s="110"/>
      <c r="B28" s="386"/>
      <c r="C28" s="386"/>
      <c r="D28" s="386"/>
      <c r="E28" s="386"/>
      <c r="F28" s="386"/>
      <c r="G28" s="386"/>
      <c r="H28" s="386"/>
      <c r="I28" s="386"/>
      <c r="J28" s="386"/>
      <c r="K28" s="386"/>
      <c r="L28" s="386"/>
      <c r="M28" s="386"/>
      <c r="N28" s="386"/>
      <c r="O28" s="386"/>
      <c r="P28" s="386"/>
      <c r="Q28" s="111"/>
      <c r="R28" s="111"/>
      <c r="S28" s="111"/>
      <c r="T28" s="111"/>
      <c r="U28" s="111"/>
      <c r="V28" s="111"/>
      <c r="W28" s="111"/>
      <c r="X28" s="111"/>
      <c r="Y28" s="111"/>
      <c r="Z28" s="110"/>
      <c r="AA28" s="110"/>
      <c r="AB28" s="110"/>
      <c r="AC28" s="110"/>
      <c r="AD28" s="110"/>
      <c r="AE28" s="110"/>
      <c r="AF28" s="110"/>
      <c r="AG28" s="110"/>
      <c r="AH28" s="110"/>
      <c r="AI28" s="110"/>
      <c r="AJ28" s="110"/>
      <c r="AK28" s="110"/>
      <c r="AL28" s="110"/>
      <c r="AM28" s="110"/>
    </row>
    <row r="29" spans="1:39" ht="23.25" customHeight="1" x14ac:dyDescent="0.25">
      <c r="A29" s="110"/>
      <c r="B29" s="110"/>
      <c r="C29" s="110"/>
      <c r="D29" s="110"/>
      <c r="E29" s="110"/>
      <c r="F29" s="110"/>
      <c r="G29" s="110"/>
      <c r="H29" s="110"/>
      <c r="I29" s="110"/>
      <c r="J29" s="110"/>
      <c r="K29" s="110"/>
      <c r="L29" s="110"/>
      <c r="M29" s="110"/>
      <c r="N29" s="110"/>
      <c r="O29" s="110"/>
      <c r="P29" s="110"/>
      <c r="Q29" s="111"/>
      <c r="R29" s="111"/>
      <c r="S29" s="111"/>
      <c r="T29" s="111"/>
      <c r="U29" s="111"/>
      <c r="V29" s="111"/>
      <c r="W29" s="111"/>
      <c r="X29" s="111"/>
      <c r="Y29" s="111"/>
      <c r="Z29" s="110"/>
      <c r="AA29" s="110"/>
      <c r="AB29" s="110"/>
      <c r="AC29" s="110"/>
      <c r="AD29" s="110"/>
      <c r="AE29" s="110"/>
      <c r="AF29" s="110"/>
      <c r="AG29" s="110"/>
      <c r="AH29" s="110"/>
      <c r="AI29" s="110"/>
      <c r="AJ29" s="110"/>
      <c r="AK29" s="110"/>
      <c r="AL29" s="110"/>
      <c r="AM29" s="110"/>
    </row>
    <row r="30" spans="1:39" ht="13.5" customHeight="1" x14ac:dyDescent="0.25">
      <c r="A30" s="110"/>
      <c r="B30" s="110"/>
      <c r="C30" s="110"/>
      <c r="D30" s="110"/>
      <c r="E30" s="110"/>
      <c r="F30" s="110"/>
      <c r="G30" s="110"/>
      <c r="H30" s="110"/>
      <c r="I30" s="110"/>
      <c r="J30" s="110"/>
      <c r="K30" s="110"/>
      <c r="L30" s="110"/>
      <c r="M30" s="110"/>
      <c r="N30" s="110"/>
      <c r="O30" s="110"/>
      <c r="P30" s="110"/>
      <c r="Q30" s="111"/>
      <c r="R30" s="111"/>
      <c r="S30" s="111"/>
      <c r="T30" s="111"/>
      <c r="U30" s="111"/>
      <c r="V30" s="111"/>
      <c r="W30" s="111"/>
      <c r="X30" s="111"/>
      <c r="Y30" s="111"/>
      <c r="Z30" s="110"/>
      <c r="AA30" s="110"/>
      <c r="AB30" s="110"/>
      <c r="AC30" s="110"/>
      <c r="AD30" s="110"/>
      <c r="AE30" s="110"/>
      <c r="AF30" s="110"/>
      <c r="AG30" s="110"/>
      <c r="AH30" s="110"/>
      <c r="AI30" s="110"/>
      <c r="AJ30" s="110"/>
      <c r="AK30" s="110"/>
      <c r="AL30" s="110"/>
      <c r="AM30" s="110"/>
    </row>
  </sheetData>
  <dataConsolidate/>
  <mergeCells count="38">
    <mergeCell ref="B2:P2"/>
    <mergeCell ref="B3:P3"/>
    <mergeCell ref="M5:N5"/>
    <mergeCell ref="O5:P5"/>
    <mergeCell ref="F6:H6"/>
    <mergeCell ref="I6:M6"/>
    <mergeCell ref="N6:P6"/>
    <mergeCell ref="F8:H8"/>
    <mergeCell ref="B11:P11"/>
    <mergeCell ref="B12:D12"/>
    <mergeCell ref="E12:I12"/>
    <mergeCell ref="J12:N12"/>
    <mergeCell ref="O12:P13"/>
    <mergeCell ref="B13:D13"/>
    <mergeCell ref="E13:I13"/>
    <mergeCell ref="J13:L13"/>
    <mergeCell ref="M13:N13"/>
    <mergeCell ref="F21:L21"/>
    <mergeCell ref="N21:P21"/>
    <mergeCell ref="B14:D14"/>
    <mergeCell ref="E14:I14"/>
    <mergeCell ref="J14:L15"/>
    <mergeCell ref="M14:N14"/>
    <mergeCell ref="O14:P14"/>
    <mergeCell ref="B15:D15"/>
    <mergeCell ref="E15:I15"/>
    <mergeCell ref="M15:N15"/>
    <mergeCell ref="O15:P15"/>
    <mergeCell ref="D16:N16"/>
    <mergeCell ref="O16:P16"/>
    <mergeCell ref="B17:P17"/>
    <mergeCell ref="F19:L19"/>
    <mergeCell ref="N19:P19"/>
    <mergeCell ref="O22:P22"/>
    <mergeCell ref="B23:P23"/>
    <mergeCell ref="B26:P26"/>
    <mergeCell ref="B27:P27"/>
    <mergeCell ref="B28:P28"/>
  </mergeCells>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locked="0" defaultSize="0" autoLine="0" autoPict="0">
                <anchor moveWithCells="1">
                  <from>
                    <xdr:col>4</xdr:col>
                    <xdr:colOff>133350</xdr:colOff>
                    <xdr:row>4</xdr:row>
                    <xdr:rowOff>38100</xdr:rowOff>
                  </from>
                  <to>
                    <xdr:col>11</xdr:col>
                    <xdr:colOff>400050</xdr:colOff>
                    <xdr:row>4</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4"/>
  <sheetViews>
    <sheetView showGridLines="0" showRowColHeaders="0" zoomScaleNormal="100" workbookViewId="0"/>
  </sheetViews>
  <sheetFormatPr defaultColWidth="9.26953125" defaultRowHeight="12.5" x14ac:dyDescent="0.25"/>
  <cols>
    <col min="1" max="1" width="4" style="15" customWidth="1"/>
    <col min="2" max="2" width="1.26953125" style="15" customWidth="1"/>
    <col min="3" max="3" width="3.7265625" style="15" customWidth="1"/>
    <col min="4" max="4" width="2.7265625" style="15" customWidth="1"/>
    <col min="5" max="5" width="3" style="15" customWidth="1"/>
    <col min="6" max="6" width="15.26953125" style="15" customWidth="1"/>
    <col min="7" max="7" width="17.7265625" style="15" customWidth="1"/>
    <col min="8" max="8" width="4.7265625" style="15" customWidth="1"/>
    <col min="9" max="9" width="9" style="15" customWidth="1"/>
    <col min="10" max="10" width="8.7265625" style="15" customWidth="1"/>
    <col min="11" max="11" width="6.7265625" style="15" customWidth="1"/>
    <col min="12" max="12" width="3.54296875" style="15" hidden="1" customWidth="1"/>
    <col min="13" max="13" width="9.54296875" style="15" hidden="1" customWidth="1"/>
    <col min="14" max="14" width="8.54296875" style="15" hidden="1" customWidth="1"/>
    <col min="15" max="15" width="2.26953125" style="15" customWidth="1"/>
    <col min="16" max="16" width="12.54296875" style="15" customWidth="1"/>
    <col min="17" max="17" width="2.26953125" style="15" customWidth="1"/>
    <col min="18" max="26" width="13.26953125" style="15" hidden="1" customWidth="1"/>
    <col min="27" max="27" width="28.26953125" style="15" customWidth="1"/>
    <col min="28" max="16384" width="9.26953125" style="15"/>
  </cols>
  <sheetData>
    <row r="1" spans="1:27" ht="6" customHeight="1" thickBot="1" x14ac:dyDescent="0.35">
      <c r="A1" s="130"/>
      <c r="B1" s="130"/>
      <c r="C1" s="21"/>
      <c r="D1" s="21"/>
      <c r="E1" s="21"/>
      <c r="F1" s="21"/>
      <c r="G1" s="21"/>
      <c r="H1" s="21"/>
      <c r="I1" s="21"/>
      <c r="J1" s="21"/>
      <c r="K1" s="21"/>
      <c r="L1" s="21"/>
      <c r="M1" s="21"/>
      <c r="N1" s="21"/>
      <c r="O1" s="21"/>
      <c r="P1" s="21"/>
      <c r="Q1" s="21"/>
      <c r="R1" s="21"/>
      <c r="S1" s="478"/>
      <c r="T1" s="478"/>
      <c r="U1" s="478"/>
      <c r="V1" s="478"/>
      <c r="W1" s="478"/>
      <c r="X1" s="478"/>
      <c r="Y1" s="131"/>
    </row>
    <row r="2" spans="1:27" ht="8.25" customHeight="1" x14ac:dyDescent="0.25">
      <c r="A2" s="132"/>
      <c r="B2" s="132"/>
      <c r="C2" s="479"/>
      <c r="D2" s="479"/>
      <c r="E2" s="479"/>
      <c r="F2" s="479"/>
      <c r="G2" s="479"/>
      <c r="H2" s="479"/>
      <c r="I2" s="479"/>
      <c r="J2" s="479"/>
      <c r="K2" s="479"/>
      <c r="L2" s="479"/>
      <c r="M2" s="479"/>
      <c r="N2" s="479"/>
      <c r="O2" s="479"/>
      <c r="P2" s="479"/>
      <c r="Q2" s="479"/>
      <c r="R2" s="479"/>
      <c r="S2" s="479"/>
      <c r="T2" s="133"/>
      <c r="U2" s="133"/>
      <c r="V2" s="133"/>
      <c r="W2" s="133"/>
      <c r="X2" s="133"/>
      <c r="Y2" s="133"/>
    </row>
    <row r="3" spans="1:27" ht="26.25" customHeight="1" x14ac:dyDescent="0.25">
      <c r="A3" s="132"/>
      <c r="B3" s="473" t="s">
        <v>50</v>
      </c>
      <c r="C3" s="474"/>
      <c r="D3" s="474"/>
      <c r="E3" s="474"/>
      <c r="F3" s="475"/>
      <c r="G3" s="475"/>
      <c r="H3" s="20"/>
      <c r="I3" s="376" t="s">
        <v>51</v>
      </c>
      <c r="J3" s="378"/>
      <c r="K3" s="475"/>
      <c r="L3" s="475"/>
      <c r="M3" s="475"/>
      <c r="N3" s="475"/>
      <c r="O3" s="475"/>
      <c r="P3" s="475"/>
      <c r="R3" s="480"/>
      <c r="S3" s="481"/>
      <c r="T3" s="133"/>
      <c r="U3" s="133"/>
      <c r="V3" s="133"/>
      <c r="W3" s="133"/>
      <c r="X3" s="133"/>
      <c r="Y3" s="133"/>
    </row>
    <row r="4" spans="1:27" ht="7.15" customHeight="1" x14ac:dyDescent="0.25">
      <c r="A4" s="132"/>
      <c r="B4" s="132"/>
      <c r="C4" s="134"/>
      <c r="D4" s="134"/>
      <c r="E4" s="134"/>
      <c r="F4" s="135"/>
      <c r="G4" s="135"/>
      <c r="H4" s="135"/>
      <c r="I4" s="376"/>
      <c r="J4" s="378"/>
      <c r="K4" s="135"/>
      <c r="L4" s="135"/>
      <c r="M4" s="135"/>
      <c r="N4" s="135"/>
      <c r="O4" s="136"/>
      <c r="S4" s="378"/>
      <c r="T4" s="133"/>
      <c r="U4" s="133"/>
      <c r="V4" s="133"/>
      <c r="W4" s="133"/>
      <c r="X4" s="133"/>
      <c r="Y4" s="133"/>
    </row>
    <row r="5" spans="1:27" ht="28.5" customHeight="1" x14ac:dyDescent="0.25">
      <c r="A5" s="132"/>
      <c r="B5" s="473" t="s">
        <v>52</v>
      </c>
      <c r="C5" s="474"/>
      <c r="D5" s="474"/>
      <c r="E5" s="474"/>
      <c r="F5" s="377">
        <v>2024</v>
      </c>
      <c r="G5" s="135"/>
      <c r="H5" s="135"/>
      <c r="I5" s="376" t="s">
        <v>53</v>
      </c>
      <c r="J5" s="137"/>
      <c r="K5" s="487"/>
      <c r="L5" s="487"/>
      <c r="M5" s="487"/>
      <c r="N5" s="487"/>
      <c r="O5" s="487"/>
      <c r="P5" s="487"/>
      <c r="R5" s="471"/>
      <c r="S5" s="472"/>
      <c r="T5" s="133"/>
      <c r="U5" s="133"/>
      <c r="V5" s="133"/>
      <c r="W5" s="133"/>
      <c r="X5" s="133"/>
      <c r="Y5" s="133"/>
    </row>
    <row r="6" spans="1:27" ht="6.75" customHeight="1" x14ac:dyDescent="0.25">
      <c r="A6" s="132"/>
      <c r="B6" s="132"/>
      <c r="C6" s="136"/>
      <c r="D6" s="136"/>
      <c r="E6" s="136"/>
      <c r="F6" s="136"/>
      <c r="G6" s="136"/>
      <c r="H6" s="136"/>
      <c r="I6" s="376"/>
      <c r="J6" s="137"/>
      <c r="K6" s="138"/>
      <c r="L6" s="136"/>
      <c r="M6" s="136"/>
      <c r="N6" s="136"/>
      <c r="O6" s="136"/>
      <c r="S6" s="378"/>
      <c r="T6" s="133"/>
      <c r="U6" s="133"/>
      <c r="V6" s="133"/>
      <c r="W6" s="133"/>
      <c r="X6" s="133"/>
      <c r="Y6" s="133"/>
    </row>
    <row r="7" spans="1:27" ht="28.5" customHeight="1" x14ac:dyDescent="0.25">
      <c r="A7" s="132"/>
      <c r="B7" s="473"/>
      <c r="C7" s="474"/>
      <c r="D7" s="474"/>
      <c r="E7" s="474"/>
      <c r="F7" s="136"/>
      <c r="G7" s="136"/>
      <c r="H7" s="136"/>
      <c r="I7" s="376" t="s">
        <v>54</v>
      </c>
      <c r="J7" s="378"/>
      <c r="K7" s="475"/>
      <c r="L7" s="475"/>
      <c r="M7" s="475"/>
      <c r="N7" s="475"/>
      <c r="O7" s="475"/>
      <c r="P7" s="475"/>
      <c r="R7" s="476"/>
      <c r="S7" s="477"/>
      <c r="T7" s="133"/>
      <c r="U7" s="133"/>
      <c r="V7" s="133"/>
      <c r="W7" s="133"/>
      <c r="X7" s="133"/>
      <c r="Y7" s="133"/>
    </row>
    <row r="8" spans="1:27" ht="12" customHeight="1" thickBot="1" x14ac:dyDescent="0.3">
      <c r="A8" s="132"/>
      <c r="B8" s="376"/>
      <c r="C8" s="262"/>
      <c r="D8" s="262"/>
      <c r="E8" s="262"/>
      <c r="F8" s="136"/>
      <c r="G8" s="136"/>
      <c r="H8" s="136"/>
      <c r="I8" s="376"/>
      <c r="J8" s="378"/>
      <c r="K8" s="376"/>
      <c r="L8" s="376"/>
      <c r="M8" s="376"/>
      <c r="N8" s="376"/>
      <c r="O8" s="376"/>
      <c r="P8" s="376"/>
      <c r="R8" s="476"/>
      <c r="S8" s="477"/>
      <c r="T8" s="133"/>
      <c r="U8" s="133"/>
      <c r="V8" s="133"/>
      <c r="W8" s="133"/>
      <c r="X8" s="133"/>
      <c r="Y8" s="133"/>
    </row>
    <row r="9" spans="1:27" ht="15.5" thickBot="1" x14ac:dyDescent="0.35">
      <c r="A9" s="139"/>
      <c r="B9" s="140"/>
      <c r="C9" s="141"/>
      <c r="D9" s="142"/>
      <c r="E9" s="142"/>
      <c r="F9" s="142"/>
      <c r="G9" s="142"/>
      <c r="H9" s="143"/>
      <c r="I9" s="143"/>
      <c r="J9" s="143"/>
      <c r="K9" s="143"/>
      <c r="L9" s="143"/>
      <c r="M9" s="143"/>
      <c r="N9" s="143"/>
      <c r="O9" s="143"/>
      <c r="P9" s="144"/>
      <c r="Q9" s="145"/>
      <c r="R9" s="488"/>
      <c r="S9" s="488"/>
      <c r="T9" s="488"/>
      <c r="U9" s="488"/>
      <c r="V9" s="488"/>
      <c r="W9" s="488"/>
      <c r="X9" s="146"/>
      <c r="Y9" s="147"/>
      <c r="Z9" s="147"/>
      <c r="AA9" s="489"/>
    </row>
    <row r="10" spans="1:27" ht="10.9" customHeight="1" x14ac:dyDescent="0.3">
      <c r="A10" s="139"/>
      <c r="B10" s="148"/>
      <c r="C10" s="492" t="s">
        <v>55</v>
      </c>
      <c r="D10" s="493"/>
      <c r="E10" s="493"/>
      <c r="F10" s="493"/>
      <c r="G10" s="493"/>
      <c r="H10" s="493"/>
      <c r="I10" s="493"/>
      <c r="J10" s="493"/>
      <c r="K10" s="494"/>
      <c r="L10" s="149"/>
      <c r="M10" s="149"/>
      <c r="N10" s="149"/>
      <c r="O10" s="149"/>
      <c r="P10" s="498" t="s">
        <v>56</v>
      </c>
      <c r="Q10" s="150"/>
      <c r="R10" s="133"/>
      <c r="S10" s="133"/>
      <c r="T10" s="133"/>
      <c r="U10" s="133"/>
      <c r="V10" s="500"/>
      <c r="W10" s="151"/>
      <c r="AA10" s="490"/>
    </row>
    <row r="11" spans="1:27" ht="16" thickBot="1" x14ac:dyDescent="0.35">
      <c r="A11" s="139"/>
      <c r="B11" s="148"/>
      <c r="C11" s="495"/>
      <c r="D11" s="496"/>
      <c r="E11" s="496"/>
      <c r="F11" s="496"/>
      <c r="G11" s="496"/>
      <c r="H11" s="496"/>
      <c r="I11" s="496"/>
      <c r="J11" s="496"/>
      <c r="K11" s="497"/>
      <c r="L11" s="152"/>
      <c r="M11" s="152"/>
      <c r="N11" s="152"/>
      <c r="O11" s="153"/>
      <c r="P11" s="499"/>
      <c r="Q11" s="154"/>
      <c r="R11" s="133"/>
      <c r="S11" s="133"/>
      <c r="T11" s="133"/>
      <c r="U11" s="133"/>
      <c r="V11" s="501"/>
      <c r="W11" s="151"/>
      <c r="AA11" s="490"/>
    </row>
    <row r="12" spans="1:27" ht="9" customHeight="1" x14ac:dyDescent="0.3">
      <c r="A12" s="139"/>
      <c r="B12" s="148"/>
      <c r="C12" s="155"/>
      <c r="D12" s="156"/>
      <c r="E12" s="156"/>
      <c r="F12" s="156"/>
      <c r="G12" s="156"/>
      <c r="H12" s="149"/>
      <c r="I12" s="149"/>
      <c r="J12" s="149"/>
      <c r="K12" s="149"/>
      <c r="L12" s="149"/>
      <c r="M12" s="149"/>
      <c r="N12" s="149"/>
      <c r="O12" s="149"/>
      <c r="P12" s="149"/>
      <c r="Q12" s="157"/>
      <c r="R12" s="158"/>
      <c r="S12" s="158"/>
      <c r="T12" s="158"/>
      <c r="U12" s="158"/>
      <c r="V12" s="158"/>
      <c r="W12" s="159"/>
      <c r="AA12" s="491"/>
    </row>
    <row r="13" spans="1:27" ht="30" customHeight="1" x14ac:dyDescent="0.25">
      <c r="A13" s="160"/>
      <c r="B13" s="161"/>
      <c r="C13" s="162">
        <v>1</v>
      </c>
      <c r="D13" s="482" t="s">
        <v>57</v>
      </c>
      <c r="E13" s="482"/>
      <c r="F13" s="482"/>
      <c r="G13" s="483"/>
      <c r="H13" s="87"/>
      <c r="I13" s="163" t="s">
        <v>58</v>
      </c>
      <c r="J13" s="164" t="s">
        <v>59</v>
      </c>
      <c r="K13" s="165" t="s">
        <v>60</v>
      </c>
      <c r="L13" s="166"/>
      <c r="M13" s="166"/>
      <c r="N13" s="166"/>
      <c r="O13" s="167"/>
      <c r="P13" s="168" t="s">
        <v>61</v>
      </c>
      <c r="Q13" s="169"/>
      <c r="R13" s="170"/>
      <c r="S13" s="170"/>
      <c r="T13" s="170"/>
      <c r="U13" s="170"/>
      <c r="V13" s="170"/>
      <c r="W13" s="171"/>
      <c r="AA13" s="172" t="s">
        <v>62</v>
      </c>
    </row>
    <row r="14" spans="1:27" ht="13.15" customHeight="1" x14ac:dyDescent="0.3">
      <c r="A14" s="130"/>
      <c r="B14" s="173"/>
      <c r="C14" s="174"/>
      <c r="D14" s="484"/>
      <c r="E14" s="485"/>
      <c r="F14" s="485"/>
      <c r="G14" s="486"/>
      <c r="H14" s="21"/>
      <c r="I14" s="175"/>
      <c r="J14" s="176"/>
      <c r="K14" s="96"/>
      <c r="L14" s="177" t="b">
        <v>0</v>
      </c>
      <c r="M14" s="21"/>
      <c r="N14" s="21">
        <v>0</v>
      </c>
      <c r="O14" s="149"/>
      <c r="P14" s="178">
        <v>0</v>
      </c>
      <c r="Q14" s="169"/>
      <c r="R14" s="179" t="b">
        <v>1</v>
      </c>
      <c r="S14" s="180">
        <v>112926</v>
      </c>
      <c r="T14" s="181"/>
      <c r="U14" s="182"/>
      <c r="V14" s="133"/>
      <c r="W14" s="151"/>
      <c r="AA14" s="183"/>
    </row>
    <row r="15" spans="1:27" ht="13.15" customHeight="1" x14ac:dyDescent="0.3">
      <c r="A15" s="130"/>
      <c r="B15" s="173"/>
      <c r="C15" s="174"/>
      <c r="D15" s="484"/>
      <c r="E15" s="485"/>
      <c r="F15" s="485"/>
      <c r="G15" s="486"/>
      <c r="H15" s="21"/>
      <c r="I15" s="175"/>
      <c r="J15" s="176"/>
      <c r="K15" s="96"/>
      <c r="L15" s="177" t="b">
        <v>0</v>
      </c>
      <c r="M15" s="21"/>
      <c r="N15" s="21">
        <v>0</v>
      </c>
      <c r="O15" s="149"/>
      <c r="P15" s="178">
        <v>0</v>
      </c>
      <c r="Q15" s="169"/>
      <c r="R15" s="184" t="b">
        <v>0</v>
      </c>
      <c r="S15" s="185">
        <v>0</v>
      </c>
      <c r="T15" s="186" t="s">
        <v>49</v>
      </c>
      <c r="U15" s="187" t="s">
        <v>49</v>
      </c>
      <c r="V15" s="188"/>
      <c r="W15" s="151"/>
      <c r="AA15" s="183"/>
    </row>
    <row r="16" spans="1:27" ht="13.15" customHeight="1" x14ac:dyDescent="0.3">
      <c r="A16" s="130"/>
      <c r="B16" s="173"/>
      <c r="C16" s="174"/>
      <c r="D16" s="484"/>
      <c r="E16" s="485"/>
      <c r="F16" s="485"/>
      <c r="G16" s="486"/>
      <c r="H16" s="21"/>
      <c r="I16" s="175"/>
      <c r="J16" s="176"/>
      <c r="K16" s="96"/>
      <c r="L16" s="177" t="b">
        <v>0</v>
      </c>
      <c r="M16" s="21"/>
      <c r="N16" s="21">
        <v>0</v>
      </c>
      <c r="O16" s="149"/>
      <c r="P16" s="189">
        <v>0</v>
      </c>
      <c r="Q16" s="169"/>
      <c r="R16" s="179" t="b">
        <v>0</v>
      </c>
      <c r="S16" s="180">
        <v>0</v>
      </c>
      <c r="T16" s="190" t="s">
        <v>49</v>
      </c>
      <c r="U16" s="191" t="s">
        <v>49</v>
      </c>
      <c r="V16" s="188"/>
      <c r="W16" s="151"/>
      <c r="AA16" s="183"/>
    </row>
    <row r="17" spans="1:27" ht="10.15" customHeight="1" x14ac:dyDescent="0.3">
      <c r="A17" s="130"/>
      <c r="B17" s="173"/>
      <c r="C17" s="192"/>
      <c r="D17" s="193"/>
      <c r="E17" s="193"/>
      <c r="F17" s="193"/>
      <c r="G17" s="193"/>
      <c r="H17" s="21"/>
      <c r="I17" s="21"/>
      <c r="J17" s="194"/>
      <c r="K17" s="100"/>
      <c r="L17" s="177"/>
      <c r="M17" s="177"/>
      <c r="N17" s="21"/>
      <c r="O17" s="149"/>
      <c r="P17" s="195"/>
      <c r="Q17" s="196"/>
      <c r="R17" s="179"/>
      <c r="S17" s="197"/>
      <c r="T17" s="188"/>
      <c r="U17" s="188"/>
      <c r="V17" s="188"/>
      <c r="W17" s="151"/>
      <c r="AA17" s="198"/>
    </row>
    <row r="18" spans="1:27" ht="12.75" customHeight="1" x14ac:dyDescent="0.3">
      <c r="A18" s="199"/>
      <c r="B18" s="200"/>
      <c r="C18" s="502" t="s">
        <v>63</v>
      </c>
      <c r="D18" s="503"/>
      <c r="E18" s="503"/>
      <c r="F18" s="503"/>
      <c r="G18" s="503"/>
      <c r="H18" s="201"/>
      <c r="I18" s="201"/>
      <c r="J18" s="202"/>
      <c r="K18" s="201"/>
      <c r="L18" s="203" t="b">
        <v>0</v>
      </c>
      <c r="M18" s="204">
        <v>0</v>
      </c>
      <c r="N18" s="204">
        <v>0</v>
      </c>
      <c r="O18" s="204"/>
      <c r="P18" s="205">
        <v>0</v>
      </c>
      <c r="Q18" s="206"/>
      <c r="R18" s="207"/>
      <c r="S18" s="208"/>
      <c r="T18" s="209" t="s">
        <v>49</v>
      </c>
      <c r="U18" s="210" t="s">
        <v>49</v>
      </c>
      <c r="V18" s="211"/>
      <c r="W18" s="212"/>
      <c r="AA18" s="238"/>
    </row>
    <row r="19" spans="1:27" ht="26.65" customHeight="1" x14ac:dyDescent="0.3">
      <c r="A19" s="130"/>
      <c r="B19" s="173"/>
      <c r="C19" s="162">
        <v>2</v>
      </c>
      <c r="D19" s="379" t="s">
        <v>64</v>
      </c>
      <c r="E19" s="379"/>
      <c r="F19" s="379"/>
      <c r="G19" s="379"/>
      <c r="H19" s="87"/>
      <c r="I19" s="163" t="s">
        <v>58</v>
      </c>
      <c r="J19" s="164" t="s">
        <v>59</v>
      </c>
      <c r="K19" s="165" t="s">
        <v>60</v>
      </c>
      <c r="L19" s="213"/>
      <c r="M19" s="213"/>
      <c r="N19" s="166"/>
      <c r="O19" s="167"/>
      <c r="P19" s="168" t="s">
        <v>61</v>
      </c>
      <c r="Q19" s="214"/>
      <c r="R19" s="133"/>
      <c r="S19" s="215"/>
      <c r="T19" s="216" t="s">
        <v>49</v>
      </c>
      <c r="U19" s="217" t="s">
        <v>49</v>
      </c>
      <c r="V19" s="218"/>
      <c r="W19" s="219"/>
      <c r="AA19" s="172" t="s">
        <v>62</v>
      </c>
    </row>
    <row r="20" spans="1:27" ht="12.65" customHeight="1" x14ac:dyDescent="0.3">
      <c r="A20" s="130"/>
      <c r="B20" s="173"/>
      <c r="C20" s="174"/>
      <c r="D20" s="508"/>
      <c r="E20" s="509"/>
      <c r="F20" s="509"/>
      <c r="G20" s="510"/>
      <c r="H20" s="21"/>
      <c r="I20" s="175"/>
      <c r="J20" s="176"/>
      <c r="K20" s="96"/>
      <c r="L20" s="213" t="b">
        <v>0</v>
      </c>
      <c r="M20" s="177"/>
      <c r="N20" s="21">
        <v>0</v>
      </c>
      <c r="O20" s="149"/>
      <c r="P20" s="178">
        <v>0</v>
      </c>
      <c r="Q20" s="169"/>
      <c r="R20" s="220" t="b">
        <v>0</v>
      </c>
      <c r="S20" s="221">
        <v>0</v>
      </c>
      <c r="T20" s="222" t="s">
        <v>49</v>
      </c>
      <c r="U20" s="223" t="s">
        <v>49</v>
      </c>
      <c r="V20" s="188"/>
      <c r="W20" s="219"/>
      <c r="AA20" s="183"/>
    </row>
    <row r="21" spans="1:27" ht="12.65" customHeight="1" x14ac:dyDescent="0.3">
      <c r="A21" s="130"/>
      <c r="B21" s="173"/>
      <c r="C21" s="174"/>
      <c r="D21" s="508"/>
      <c r="E21" s="509"/>
      <c r="F21" s="509"/>
      <c r="G21" s="510"/>
      <c r="H21" s="21"/>
      <c r="I21" s="175"/>
      <c r="J21" s="176"/>
      <c r="K21" s="96"/>
      <c r="L21" s="177" t="b">
        <v>0</v>
      </c>
      <c r="M21" s="177"/>
      <c r="N21" s="21">
        <v>0</v>
      </c>
      <c r="O21" s="149"/>
      <c r="P21" s="178">
        <v>0</v>
      </c>
      <c r="Q21" s="224"/>
      <c r="R21" s="220" t="b">
        <v>0</v>
      </c>
      <c r="S21" s="180">
        <v>0</v>
      </c>
      <c r="T21" s="190" t="s">
        <v>49</v>
      </c>
      <c r="U21" s="191" t="s">
        <v>49</v>
      </c>
      <c r="V21" s="188"/>
      <c r="W21" s="219"/>
      <c r="AA21" s="183"/>
    </row>
    <row r="22" spans="1:27" ht="12.65" customHeight="1" x14ac:dyDescent="0.3">
      <c r="A22" s="130"/>
      <c r="B22" s="173"/>
      <c r="C22" s="174"/>
      <c r="D22" s="508"/>
      <c r="E22" s="509"/>
      <c r="F22" s="509"/>
      <c r="G22" s="510"/>
      <c r="H22" s="21"/>
      <c r="I22" s="175"/>
      <c r="J22" s="176"/>
      <c r="K22" s="96"/>
      <c r="L22" s="177" t="b">
        <v>0</v>
      </c>
      <c r="M22" s="177"/>
      <c r="N22" s="21">
        <v>0</v>
      </c>
      <c r="O22" s="149"/>
      <c r="P22" s="178">
        <v>0</v>
      </c>
      <c r="Q22" s="224"/>
      <c r="R22" s="225" t="b">
        <v>0</v>
      </c>
      <c r="S22" s="185">
        <v>0</v>
      </c>
      <c r="T22" s="186" t="s">
        <v>49</v>
      </c>
      <c r="U22" s="187" t="s">
        <v>49</v>
      </c>
      <c r="V22" s="188"/>
      <c r="W22" s="219"/>
      <c r="AA22" s="183"/>
    </row>
    <row r="23" spans="1:27" ht="12.65" customHeight="1" x14ac:dyDescent="0.3">
      <c r="A23" s="130"/>
      <c r="B23" s="173"/>
      <c r="C23" s="174"/>
      <c r="D23" s="508"/>
      <c r="E23" s="509"/>
      <c r="F23" s="509"/>
      <c r="G23" s="510"/>
      <c r="H23" s="21"/>
      <c r="I23" s="175"/>
      <c r="J23" s="176"/>
      <c r="K23" s="96"/>
      <c r="L23" s="177" t="b">
        <v>0</v>
      </c>
      <c r="M23" s="177"/>
      <c r="N23" s="21">
        <v>0</v>
      </c>
      <c r="O23" s="149"/>
      <c r="P23" s="178">
        <v>0</v>
      </c>
      <c r="Q23" s="224"/>
      <c r="R23" s="226" t="b">
        <v>0</v>
      </c>
      <c r="S23" s="227">
        <v>0</v>
      </c>
      <c r="T23" s="222" t="s">
        <v>49</v>
      </c>
      <c r="U23" s="223" t="s">
        <v>49</v>
      </c>
      <c r="V23" s="188"/>
      <c r="W23" s="219"/>
      <c r="AA23" s="183"/>
    </row>
    <row r="24" spans="1:27" ht="12.65" customHeight="1" x14ac:dyDescent="0.3">
      <c r="A24" s="130"/>
      <c r="B24" s="173"/>
      <c r="C24" s="174"/>
      <c r="D24" s="508"/>
      <c r="E24" s="509"/>
      <c r="F24" s="509"/>
      <c r="G24" s="510"/>
      <c r="H24" s="21"/>
      <c r="I24" s="175"/>
      <c r="J24" s="176"/>
      <c r="K24" s="96"/>
      <c r="L24" s="177" t="b">
        <v>0</v>
      </c>
      <c r="M24" s="177"/>
      <c r="N24" s="21">
        <v>0</v>
      </c>
      <c r="O24" s="149"/>
      <c r="P24" s="178">
        <v>0</v>
      </c>
      <c r="Q24" s="224"/>
      <c r="R24" s="228" t="b">
        <v>0</v>
      </c>
      <c r="S24" s="221">
        <v>0</v>
      </c>
      <c r="T24" s="222" t="s">
        <v>49</v>
      </c>
      <c r="U24" s="223" t="s">
        <v>49</v>
      </c>
      <c r="V24" s="188"/>
      <c r="W24" s="219"/>
      <c r="AA24" s="183"/>
    </row>
    <row r="25" spans="1:27" ht="12.65" customHeight="1" x14ac:dyDescent="0.3">
      <c r="A25" s="130"/>
      <c r="B25" s="173"/>
      <c r="C25" s="174"/>
      <c r="D25" s="508"/>
      <c r="E25" s="509"/>
      <c r="F25" s="509"/>
      <c r="G25" s="510"/>
      <c r="H25" s="21"/>
      <c r="I25" s="175"/>
      <c r="J25" s="176"/>
      <c r="K25" s="96"/>
      <c r="L25" s="177" t="b">
        <v>0</v>
      </c>
      <c r="M25" s="177"/>
      <c r="N25" s="21">
        <v>0</v>
      </c>
      <c r="O25" s="149"/>
      <c r="P25" s="178">
        <v>0</v>
      </c>
      <c r="Q25" s="224"/>
      <c r="R25" s="229" t="b">
        <v>0</v>
      </c>
      <c r="S25" s="180">
        <v>0</v>
      </c>
      <c r="T25" s="190" t="s">
        <v>49</v>
      </c>
      <c r="U25" s="191" t="s">
        <v>49</v>
      </c>
      <c r="V25" s="188"/>
      <c r="W25" s="219"/>
      <c r="AA25" s="183"/>
    </row>
    <row r="26" spans="1:27" ht="12.75" customHeight="1" x14ac:dyDescent="0.3">
      <c r="A26" s="130"/>
      <c r="B26" s="173"/>
      <c r="C26" s="192"/>
      <c r="D26" s="230"/>
      <c r="E26" s="230"/>
      <c r="F26" s="230"/>
      <c r="G26" s="230"/>
      <c r="H26" s="98"/>
      <c r="I26" s="98"/>
      <c r="J26" s="231"/>
      <c r="K26" s="100"/>
      <c r="L26" s="177"/>
      <c r="M26" s="177"/>
      <c r="N26" s="21"/>
      <c r="O26" s="149"/>
      <c r="P26" s="232"/>
      <c r="Q26" s="224"/>
      <c r="R26" s="133"/>
      <c r="S26" s="133"/>
      <c r="T26" s="188"/>
      <c r="U26" s="188"/>
      <c r="V26" s="188"/>
      <c r="W26" s="219"/>
      <c r="AA26" s="198"/>
    </row>
    <row r="27" spans="1:27" ht="12.75" customHeight="1" x14ac:dyDescent="0.3">
      <c r="A27" s="199"/>
      <c r="B27" s="200"/>
      <c r="C27" s="502" t="s">
        <v>63</v>
      </c>
      <c r="D27" s="503"/>
      <c r="E27" s="503"/>
      <c r="F27" s="503"/>
      <c r="G27" s="503"/>
      <c r="H27" s="201"/>
      <c r="I27" s="201"/>
      <c r="J27" s="202"/>
      <c r="K27" s="201"/>
      <c r="L27" s="203"/>
      <c r="M27" s="204">
        <v>0</v>
      </c>
      <c r="N27" s="204">
        <v>0</v>
      </c>
      <c r="O27" s="204"/>
      <c r="P27" s="205">
        <v>0</v>
      </c>
      <c r="Q27" s="233"/>
      <c r="R27" s="234"/>
      <c r="S27" s="235"/>
      <c r="T27" s="235" t="s">
        <v>49</v>
      </c>
      <c r="U27" s="236" t="s">
        <v>49</v>
      </c>
      <c r="V27" s="237"/>
      <c r="W27" s="212"/>
      <c r="AA27" s="238"/>
    </row>
    <row r="28" spans="1:27" ht="30.75" customHeight="1" x14ac:dyDescent="0.3">
      <c r="A28" s="239"/>
      <c r="B28" s="240"/>
      <c r="C28" s="162">
        <v>3</v>
      </c>
      <c r="D28" s="511" t="s">
        <v>65</v>
      </c>
      <c r="E28" s="511"/>
      <c r="F28" s="511"/>
      <c r="G28" s="511"/>
      <c r="H28" s="87"/>
      <c r="I28" s="163" t="s">
        <v>58</v>
      </c>
      <c r="J28" s="164" t="s">
        <v>59</v>
      </c>
      <c r="K28" s="165" t="s">
        <v>60</v>
      </c>
      <c r="L28" s="213"/>
      <c r="M28" s="213"/>
      <c r="N28" s="166"/>
      <c r="O28" s="241"/>
      <c r="P28" s="168" t="s">
        <v>61</v>
      </c>
      <c r="Q28" s="214"/>
      <c r="R28" s="229"/>
      <c r="S28" s="180"/>
      <c r="T28" s="190" t="s">
        <v>49</v>
      </c>
      <c r="U28" s="191" t="s">
        <v>49</v>
      </c>
      <c r="V28" s="188"/>
      <c r="W28" s="219"/>
      <c r="AA28" s="172" t="s">
        <v>62</v>
      </c>
    </row>
    <row r="29" spans="1:27" ht="12.65" customHeight="1" x14ac:dyDescent="0.3">
      <c r="A29" s="130"/>
      <c r="B29" s="173"/>
      <c r="C29" s="174"/>
      <c r="D29" s="508"/>
      <c r="E29" s="509"/>
      <c r="F29" s="509"/>
      <c r="G29" s="510"/>
      <c r="H29" s="21"/>
      <c r="I29" s="175"/>
      <c r="J29" s="176"/>
      <c r="K29" s="96"/>
      <c r="L29" s="177" t="b">
        <v>0</v>
      </c>
      <c r="M29" s="177"/>
      <c r="N29" s="21">
        <v>0</v>
      </c>
      <c r="O29" s="149"/>
      <c r="P29" s="178">
        <v>0</v>
      </c>
      <c r="Q29" s="224"/>
      <c r="R29" s="220" t="b">
        <v>0</v>
      </c>
      <c r="S29" s="180">
        <v>0</v>
      </c>
      <c r="T29" s="190" t="s">
        <v>49</v>
      </c>
      <c r="U29" s="191"/>
      <c r="V29" s="188"/>
      <c r="W29" s="219"/>
      <c r="AA29" s="183"/>
    </row>
    <row r="30" spans="1:27" ht="12.65" customHeight="1" x14ac:dyDescent="0.3">
      <c r="A30" s="130"/>
      <c r="B30" s="173"/>
      <c r="C30" s="174"/>
      <c r="D30" s="508"/>
      <c r="E30" s="509"/>
      <c r="F30" s="509"/>
      <c r="G30" s="510"/>
      <c r="H30" s="242"/>
      <c r="I30" s="175"/>
      <c r="J30" s="176"/>
      <c r="K30" s="243"/>
      <c r="L30" s="177" t="b">
        <v>0</v>
      </c>
      <c r="M30" s="177"/>
      <c r="N30" s="21">
        <v>0</v>
      </c>
      <c r="O30" s="244"/>
      <c r="P30" s="178">
        <v>0</v>
      </c>
      <c r="Q30" s="224"/>
      <c r="R30" s="220" t="b">
        <v>0</v>
      </c>
      <c r="S30" s="180">
        <v>0</v>
      </c>
      <c r="T30" s="190" t="s">
        <v>49</v>
      </c>
      <c r="U30" s="191" t="s">
        <v>49</v>
      </c>
      <c r="V30" s="188"/>
      <c r="W30" s="219"/>
      <c r="AA30" s="183"/>
    </row>
    <row r="31" spans="1:27" ht="12.65" customHeight="1" x14ac:dyDescent="0.3">
      <c r="A31" s="130"/>
      <c r="B31" s="173"/>
      <c r="C31" s="245"/>
      <c r="D31" s="512"/>
      <c r="E31" s="512"/>
      <c r="F31" s="512"/>
      <c r="G31" s="512"/>
      <c r="H31" s="21"/>
      <c r="I31" s="175"/>
      <c r="J31" s="176"/>
      <c r="K31" s="243"/>
      <c r="L31" s="177" t="b">
        <v>0</v>
      </c>
      <c r="M31" s="177"/>
      <c r="N31" s="21">
        <v>0</v>
      </c>
      <c r="O31" s="244"/>
      <c r="P31" s="178">
        <v>0</v>
      </c>
      <c r="Q31" s="224"/>
      <c r="R31" s="220" t="b">
        <v>0</v>
      </c>
      <c r="S31" s="180">
        <v>0</v>
      </c>
      <c r="T31" s="190" t="s">
        <v>49</v>
      </c>
      <c r="U31" s="191" t="s">
        <v>49</v>
      </c>
      <c r="V31" s="188"/>
      <c r="W31" s="219"/>
      <c r="AA31" s="183"/>
    </row>
    <row r="32" spans="1:27" ht="12.75" customHeight="1" x14ac:dyDescent="0.3">
      <c r="A32" s="130"/>
      <c r="B32" s="173"/>
      <c r="C32" s="174"/>
      <c r="D32" s="513"/>
      <c r="E32" s="514"/>
      <c r="F32" s="514"/>
      <c r="G32" s="514"/>
      <c r="H32" s="514"/>
      <c r="I32" s="514"/>
      <c r="J32" s="514"/>
      <c r="K32" s="515"/>
      <c r="L32" s="177"/>
      <c r="M32" s="177"/>
      <c r="N32" s="21"/>
      <c r="O32" s="244"/>
      <c r="P32" s="246"/>
      <c r="Q32" s="224"/>
      <c r="R32" s="247"/>
      <c r="S32" s="133"/>
      <c r="T32" s="188"/>
      <c r="U32" s="188"/>
      <c r="V32" s="188"/>
      <c r="W32" s="219"/>
      <c r="AA32" s="198"/>
    </row>
    <row r="33" spans="1:27" ht="12.75" customHeight="1" x14ac:dyDescent="0.3">
      <c r="A33" s="199"/>
      <c r="B33" s="200"/>
      <c r="C33" s="504" t="s">
        <v>63</v>
      </c>
      <c r="D33" s="505"/>
      <c r="E33" s="505"/>
      <c r="F33" s="505"/>
      <c r="G33" s="505"/>
      <c r="H33" s="506"/>
      <c r="I33" s="506"/>
      <c r="J33" s="506"/>
      <c r="K33" s="507"/>
      <c r="L33" s="203"/>
      <c r="M33" s="204">
        <v>0</v>
      </c>
      <c r="N33" s="204">
        <v>0</v>
      </c>
      <c r="O33" s="204"/>
      <c r="P33" s="248">
        <v>0</v>
      </c>
      <c r="Q33" s="233"/>
      <c r="R33" s="234"/>
      <c r="S33" s="235"/>
      <c r="T33" s="235" t="s">
        <v>49</v>
      </c>
      <c r="U33" s="236" t="s">
        <v>49</v>
      </c>
      <c r="V33" s="237"/>
      <c r="W33" s="212"/>
      <c r="AA33" s="238"/>
    </row>
    <row r="34" spans="1:27" ht="30" customHeight="1" x14ac:dyDescent="0.3">
      <c r="A34" s="130"/>
      <c r="B34" s="173"/>
      <c r="C34" s="249">
        <v>4</v>
      </c>
      <c r="D34" s="516" t="s">
        <v>66</v>
      </c>
      <c r="E34" s="516"/>
      <c r="F34" s="516"/>
      <c r="G34" s="516"/>
      <c r="H34" s="250" t="s">
        <v>67</v>
      </c>
      <c r="I34" s="134" t="s">
        <v>68</v>
      </c>
      <c r="J34" s="134" t="s">
        <v>69</v>
      </c>
      <c r="K34" s="251" t="s">
        <v>60</v>
      </c>
      <c r="L34" s="213" t="b">
        <v>0</v>
      </c>
      <c r="M34" s="213"/>
      <c r="N34" s="166"/>
      <c r="O34" s="241"/>
      <c r="P34" s="252" t="s">
        <v>61</v>
      </c>
      <c r="Q34" s="214"/>
      <c r="R34" s="247"/>
      <c r="S34" s="133"/>
      <c r="T34" s="188"/>
      <c r="U34" s="188"/>
      <c r="V34" s="188"/>
      <c r="W34" s="219"/>
      <c r="AA34" s="172" t="s">
        <v>62</v>
      </c>
    </row>
    <row r="35" spans="1:27" ht="12.65" customHeight="1" x14ac:dyDescent="0.3">
      <c r="A35" s="130"/>
      <c r="B35" s="173"/>
      <c r="C35" s="174"/>
      <c r="D35" s="508"/>
      <c r="E35" s="509"/>
      <c r="F35" s="509"/>
      <c r="G35" s="510"/>
      <c r="H35" s="175"/>
      <c r="I35" s="253"/>
      <c r="J35" s="176"/>
      <c r="K35" s="96"/>
      <c r="L35" s="177" t="b">
        <v>0</v>
      </c>
      <c r="M35" s="21">
        <v>0</v>
      </c>
      <c r="N35" s="21">
        <v>0</v>
      </c>
      <c r="O35" s="149"/>
      <c r="P35" s="178"/>
      <c r="Q35" s="224"/>
      <c r="R35" s="247"/>
      <c r="S35" s="133"/>
      <c r="T35" s="188"/>
      <c r="U35" s="188"/>
      <c r="V35" s="188"/>
      <c r="W35" s="219"/>
      <c r="AA35" s="183"/>
    </row>
    <row r="36" spans="1:27" ht="12.65" customHeight="1" x14ac:dyDescent="0.3">
      <c r="A36" s="130"/>
      <c r="B36" s="173"/>
      <c r="C36" s="174"/>
      <c r="D36" s="508"/>
      <c r="E36" s="509"/>
      <c r="F36" s="509"/>
      <c r="G36" s="510"/>
      <c r="H36" s="175"/>
      <c r="I36" s="253"/>
      <c r="J36" s="176"/>
      <c r="K36" s="96"/>
      <c r="L36" s="177" t="b">
        <v>0</v>
      </c>
      <c r="M36" s="21">
        <v>0</v>
      </c>
      <c r="N36" s="21">
        <v>0</v>
      </c>
      <c r="O36" s="149"/>
      <c r="P36" s="178">
        <v>0</v>
      </c>
      <c r="Q36" s="224"/>
      <c r="R36" s="247"/>
      <c r="S36" s="133"/>
      <c r="T36" s="188"/>
      <c r="U36" s="188"/>
      <c r="V36" s="188"/>
      <c r="W36" s="219"/>
      <c r="AA36" s="183"/>
    </row>
    <row r="37" spans="1:27" ht="12.65" customHeight="1" x14ac:dyDescent="0.3">
      <c r="A37" s="130"/>
      <c r="B37" s="173"/>
      <c r="C37" s="174"/>
      <c r="D37" s="508"/>
      <c r="E37" s="509"/>
      <c r="F37" s="509"/>
      <c r="G37" s="510"/>
      <c r="H37" s="175"/>
      <c r="I37" s="253"/>
      <c r="J37" s="176"/>
      <c r="K37" s="96"/>
      <c r="L37" s="177" t="b">
        <v>0</v>
      </c>
      <c r="M37" s="21">
        <v>0</v>
      </c>
      <c r="N37" s="21">
        <v>0</v>
      </c>
      <c r="O37" s="149"/>
      <c r="P37" s="178">
        <v>0</v>
      </c>
      <c r="Q37" s="224"/>
      <c r="R37" s="247"/>
      <c r="S37" s="133"/>
      <c r="T37" s="188"/>
      <c r="U37" s="188"/>
      <c r="V37" s="188"/>
      <c r="W37" s="219"/>
      <c r="AA37" s="183"/>
    </row>
    <row r="38" spans="1:27" ht="12.65" customHeight="1" x14ac:dyDescent="0.3">
      <c r="A38" s="130"/>
      <c r="B38" s="173"/>
      <c r="C38" s="174"/>
      <c r="D38" s="508"/>
      <c r="E38" s="509"/>
      <c r="F38" s="509"/>
      <c r="G38" s="510"/>
      <c r="H38" s="175"/>
      <c r="I38" s="253"/>
      <c r="J38" s="176"/>
      <c r="K38" s="96"/>
      <c r="L38" s="177" t="b">
        <v>0</v>
      </c>
      <c r="M38" s="21">
        <v>0</v>
      </c>
      <c r="N38" s="21">
        <v>0</v>
      </c>
      <c r="O38" s="149"/>
      <c r="P38" s="178">
        <v>0</v>
      </c>
      <c r="Q38" s="224"/>
      <c r="R38" s="247"/>
      <c r="S38" s="133"/>
      <c r="T38" s="188"/>
      <c r="U38" s="188"/>
      <c r="V38" s="188"/>
      <c r="W38" s="219"/>
      <c r="AA38" s="183"/>
    </row>
    <row r="39" spans="1:27" ht="8.15" customHeight="1" x14ac:dyDescent="0.3">
      <c r="A39" s="130"/>
      <c r="B39" s="173"/>
      <c r="C39" s="192"/>
      <c r="D39" s="98"/>
      <c r="E39" s="98"/>
      <c r="F39" s="98"/>
      <c r="G39" s="254"/>
      <c r="H39" s="98"/>
      <c r="I39" s="98"/>
      <c r="J39" s="231"/>
      <c r="K39" s="100"/>
      <c r="L39" s="177"/>
      <c r="M39" s="177"/>
      <c r="N39" s="21"/>
      <c r="O39" s="244"/>
      <c r="P39" s="232"/>
      <c r="Q39" s="224"/>
      <c r="R39" s="247"/>
      <c r="S39" s="133"/>
      <c r="T39" s="188"/>
      <c r="U39" s="188"/>
      <c r="V39" s="188"/>
      <c r="W39" s="219"/>
      <c r="AA39" s="198"/>
    </row>
    <row r="40" spans="1:27" ht="12.75" customHeight="1" x14ac:dyDescent="0.3">
      <c r="A40" s="130"/>
      <c r="B40" s="200"/>
      <c r="C40" s="502" t="s">
        <v>63</v>
      </c>
      <c r="D40" s="503"/>
      <c r="E40" s="503"/>
      <c r="F40" s="503"/>
      <c r="G40" s="503"/>
      <c r="H40" s="201"/>
      <c r="I40" s="201"/>
      <c r="J40" s="202"/>
      <c r="K40" s="201"/>
      <c r="L40" s="203" t="b">
        <v>0</v>
      </c>
      <c r="M40" s="204">
        <v>0</v>
      </c>
      <c r="N40" s="204">
        <v>0</v>
      </c>
      <c r="O40" s="204"/>
      <c r="P40" s="205">
        <v>0</v>
      </c>
      <c r="Q40" s="233"/>
      <c r="R40" s="234"/>
      <c r="S40" s="235"/>
      <c r="T40" s="235" t="s">
        <v>49</v>
      </c>
      <c r="U40" s="236" t="s">
        <v>49</v>
      </c>
      <c r="V40" s="237"/>
      <c r="W40" s="219"/>
      <c r="AA40" s="238"/>
    </row>
    <row r="41" spans="1:27" ht="31.5" customHeight="1" x14ac:dyDescent="0.3">
      <c r="A41" s="130"/>
      <c r="B41" s="173"/>
      <c r="C41" s="162">
        <v>5</v>
      </c>
      <c r="D41" s="517" t="s">
        <v>70</v>
      </c>
      <c r="E41" s="517"/>
      <c r="F41" s="517"/>
      <c r="G41" s="517"/>
      <c r="H41" s="517"/>
      <c r="I41" s="517"/>
      <c r="J41" s="517"/>
      <c r="K41" s="518"/>
      <c r="L41" s="255"/>
      <c r="M41" s="255"/>
      <c r="N41" s="255"/>
      <c r="O41" s="256"/>
      <c r="P41" s="168" t="s">
        <v>61</v>
      </c>
      <c r="Q41" s="257"/>
      <c r="R41" s="133"/>
      <c r="S41" s="133"/>
      <c r="T41" s="190" t="s">
        <v>49</v>
      </c>
      <c r="U41" s="191" t="s">
        <v>49</v>
      </c>
      <c r="V41" s="188"/>
      <c r="W41" s="219"/>
      <c r="AA41" s="172" t="s">
        <v>62</v>
      </c>
    </row>
    <row r="42" spans="1:27" ht="12.65" customHeight="1" x14ac:dyDescent="0.3">
      <c r="A42" s="130"/>
      <c r="B42" s="173"/>
      <c r="C42" s="258"/>
      <c r="D42" s="519" t="s">
        <v>71</v>
      </c>
      <c r="E42" s="520"/>
      <c r="F42" s="520"/>
      <c r="G42" s="520"/>
      <c r="H42" s="520"/>
      <c r="I42" s="520"/>
      <c r="J42" s="520"/>
      <c r="K42" s="521"/>
      <c r="L42" s="35"/>
      <c r="M42" s="35"/>
      <c r="N42" s="35"/>
      <c r="O42" s="259"/>
      <c r="P42" s="260">
        <v>0</v>
      </c>
      <c r="Q42" s="261"/>
      <c r="R42" s="218"/>
      <c r="S42" s="218"/>
      <c r="T42" s="218"/>
      <c r="U42" s="218"/>
      <c r="V42" s="218"/>
      <c r="W42" s="219"/>
      <c r="AA42" s="183"/>
    </row>
    <row r="43" spans="1:27" ht="12.65" customHeight="1" x14ac:dyDescent="0.3">
      <c r="A43" s="130"/>
      <c r="B43" s="173"/>
      <c r="C43" s="258"/>
      <c r="D43" s="519" t="s">
        <v>72</v>
      </c>
      <c r="E43" s="520"/>
      <c r="F43" s="520"/>
      <c r="G43" s="520"/>
      <c r="H43" s="520"/>
      <c r="I43" s="520"/>
      <c r="J43" s="520"/>
      <c r="K43" s="521"/>
      <c r="L43" s="262"/>
      <c r="M43" s="262"/>
      <c r="N43" s="262"/>
      <c r="O43" s="259"/>
      <c r="P43" s="260">
        <v>0</v>
      </c>
      <c r="Q43" s="261"/>
      <c r="R43" s="218"/>
      <c r="S43" s="218"/>
      <c r="T43" s="218"/>
      <c r="U43" s="218"/>
      <c r="V43" s="218"/>
      <c r="W43" s="219"/>
      <c r="AA43" s="183"/>
    </row>
    <row r="44" spans="1:27" ht="12.65" customHeight="1" x14ac:dyDescent="0.3">
      <c r="A44" s="130"/>
      <c r="B44" s="173"/>
      <c r="C44" s="258"/>
      <c r="D44" s="522" t="s">
        <v>73</v>
      </c>
      <c r="E44" s="523"/>
      <c r="F44" s="523"/>
      <c r="G44" s="523"/>
      <c r="H44" s="523"/>
      <c r="I44" s="523"/>
      <c r="J44" s="523"/>
      <c r="K44" s="524"/>
      <c r="L44" s="262" t="b">
        <v>1</v>
      </c>
      <c r="M44" s="262"/>
      <c r="N44" s="262"/>
      <c r="O44" s="259"/>
      <c r="P44" s="189">
        <v>0</v>
      </c>
      <c r="Q44" s="261"/>
      <c r="R44" s="218"/>
      <c r="S44" s="218"/>
      <c r="T44" s="218"/>
      <c r="U44" s="218"/>
      <c r="V44" s="218"/>
      <c r="W44" s="219"/>
      <c r="AA44" s="183"/>
    </row>
    <row r="45" spans="1:27" ht="12.65" customHeight="1" x14ac:dyDescent="0.3">
      <c r="A45" s="130"/>
      <c r="B45" s="173"/>
      <c r="C45" s="258"/>
      <c r="D45" s="522" t="s">
        <v>74</v>
      </c>
      <c r="E45" s="523"/>
      <c r="F45" s="523"/>
      <c r="G45" s="523"/>
      <c r="H45" s="523"/>
      <c r="I45" s="523"/>
      <c r="J45" s="523"/>
      <c r="K45" s="524"/>
      <c r="L45" s="262"/>
      <c r="M45" s="262"/>
      <c r="N45" s="262"/>
      <c r="O45" s="259"/>
      <c r="P45" s="189">
        <v>0</v>
      </c>
      <c r="Q45" s="261"/>
      <c r="R45" s="218"/>
      <c r="S45" s="218"/>
      <c r="T45" s="218"/>
      <c r="U45" s="218"/>
      <c r="V45" s="218"/>
      <c r="W45" s="219"/>
      <c r="AA45" s="183"/>
    </row>
    <row r="46" spans="1:27" ht="12.65" customHeight="1" x14ac:dyDescent="0.3">
      <c r="A46" s="130"/>
      <c r="B46" s="173"/>
      <c r="C46" s="258"/>
      <c r="D46" s="522" t="s">
        <v>75</v>
      </c>
      <c r="E46" s="523"/>
      <c r="F46" s="523"/>
      <c r="G46" s="523"/>
      <c r="H46" s="523"/>
      <c r="I46" s="523"/>
      <c r="J46" s="523"/>
      <c r="K46" s="524"/>
      <c r="L46" s="263" t="b">
        <v>1</v>
      </c>
      <c r="M46" s="263"/>
      <c r="N46" s="263"/>
      <c r="O46" s="259"/>
      <c r="P46" s="189">
        <v>0</v>
      </c>
      <c r="Q46" s="261"/>
      <c r="R46" s="218"/>
      <c r="S46" s="218"/>
      <c r="T46" s="218"/>
      <c r="U46" s="218"/>
      <c r="V46" s="218"/>
      <c r="W46" s="219"/>
      <c r="AA46" s="183"/>
    </row>
    <row r="47" spans="1:27" ht="18" hidden="1" customHeight="1" x14ac:dyDescent="0.3">
      <c r="A47" s="130"/>
      <c r="B47" s="173"/>
      <c r="C47" s="258"/>
      <c r="D47" s="525" t="s">
        <v>76</v>
      </c>
      <c r="E47" s="526"/>
      <c r="F47" s="526"/>
      <c r="G47" s="526"/>
      <c r="H47" s="526"/>
      <c r="I47" s="526"/>
      <c r="J47" s="526"/>
      <c r="K47" s="527"/>
      <c r="L47" s="263"/>
      <c r="M47" s="263"/>
      <c r="N47" s="263"/>
      <c r="O47" s="259"/>
      <c r="P47" s="178"/>
      <c r="Q47" s="224"/>
      <c r="R47" s="218"/>
      <c r="S47" s="218"/>
      <c r="T47" s="218"/>
      <c r="U47" s="218"/>
      <c r="V47" s="218"/>
      <c r="W47" s="219"/>
      <c r="AA47" s="264"/>
    </row>
    <row r="48" spans="1:27" ht="8.15" customHeight="1" x14ac:dyDescent="0.3">
      <c r="A48" s="130"/>
      <c r="B48" s="173"/>
      <c r="C48" s="174"/>
      <c r="D48" s="22"/>
      <c r="E48" s="193"/>
      <c r="F48" s="193"/>
      <c r="G48" s="193"/>
      <c r="H48" s="193"/>
      <c r="I48" s="193"/>
      <c r="J48" s="21"/>
      <c r="K48" s="96"/>
      <c r="L48" s="21"/>
      <c r="M48" s="21"/>
      <c r="N48" s="21"/>
      <c r="O48" s="149"/>
      <c r="P48" s="265"/>
      <c r="Q48" s="266"/>
      <c r="R48" s="218"/>
      <c r="S48" s="218"/>
      <c r="T48" s="218"/>
      <c r="U48" s="218"/>
      <c r="V48" s="218"/>
      <c r="W48" s="219"/>
      <c r="AA48" s="198"/>
    </row>
    <row r="49" spans="1:27" ht="12.75" customHeight="1" x14ac:dyDescent="0.3">
      <c r="A49" s="199"/>
      <c r="B49" s="200"/>
      <c r="C49" s="528" t="s">
        <v>63</v>
      </c>
      <c r="D49" s="529"/>
      <c r="E49" s="529"/>
      <c r="F49" s="529"/>
      <c r="G49" s="529"/>
      <c r="H49" s="267"/>
      <c r="I49" s="267"/>
      <c r="J49" s="268"/>
      <c r="K49" s="268"/>
      <c r="L49" s="268"/>
      <c r="M49" s="268"/>
      <c r="N49" s="268"/>
      <c r="O49" s="268"/>
      <c r="P49" s="269">
        <v>0</v>
      </c>
      <c r="Q49" s="270"/>
      <c r="R49" s="271"/>
      <c r="S49" s="271"/>
      <c r="T49" s="271"/>
      <c r="U49" s="271"/>
      <c r="V49" s="271"/>
      <c r="W49" s="212"/>
      <c r="AA49" s="238"/>
    </row>
    <row r="50" spans="1:27" ht="29.25" customHeight="1" x14ac:dyDescent="0.3">
      <c r="A50" s="130"/>
      <c r="B50" s="173"/>
      <c r="C50" s="162">
        <v>6</v>
      </c>
      <c r="D50" s="379" t="s">
        <v>77</v>
      </c>
      <c r="E50" s="87"/>
      <c r="F50" s="87"/>
      <c r="G50" s="87"/>
      <c r="H50" s="87"/>
      <c r="I50" s="163" t="s">
        <v>68</v>
      </c>
      <c r="J50" s="163" t="s">
        <v>69</v>
      </c>
      <c r="K50" s="165"/>
      <c r="L50" s="272"/>
      <c r="M50" s="272"/>
      <c r="N50" s="272"/>
      <c r="O50" s="273"/>
      <c r="P50" s="168" t="s">
        <v>61</v>
      </c>
      <c r="Q50" s="214"/>
      <c r="R50" s="274"/>
      <c r="S50" s="274"/>
      <c r="T50" s="274"/>
      <c r="U50" s="274"/>
      <c r="V50" s="274"/>
      <c r="W50" s="219"/>
      <c r="AA50" s="172" t="s">
        <v>62</v>
      </c>
    </row>
    <row r="51" spans="1:27" ht="12.65" customHeight="1" x14ac:dyDescent="0.3">
      <c r="A51" s="130"/>
      <c r="B51" s="173"/>
      <c r="C51" s="174"/>
      <c r="D51" s="508"/>
      <c r="E51" s="509"/>
      <c r="F51" s="509"/>
      <c r="G51" s="510"/>
      <c r="H51" s="21"/>
      <c r="I51" s="253"/>
      <c r="J51" s="176"/>
      <c r="K51" s="96"/>
      <c r="L51" s="21"/>
      <c r="M51" s="21"/>
      <c r="N51" s="21"/>
      <c r="O51" s="244"/>
      <c r="P51" s="178">
        <v>0</v>
      </c>
      <c r="Q51" s="224"/>
      <c r="R51" s="218"/>
      <c r="S51" s="218"/>
      <c r="T51" s="218"/>
      <c r="U51" s="218"/>
      <c r="V51" s="218"/>
      <c r="W51" s="219"/>
      <c r="AA51" s="183"/>
    </row>
    <row r="52" spans="1:27" ht="12.65" customHeight="1" x14ac:dyDescent="0.3">
      <c r="A52" s="130"/>
      <c r="B52" s="173"/>
      <c r="C52" s="174"/>
      <c r="D52" s="508"/>
      <c r="E52" s="509"/>
      <c r="F52" s="509"/>
      <c r="G52" s="510"/>
      <c r="H52" s="21"/>
      <c r="I52" s="253"/>
      <c r="J52" s="176"/>
      <c r="K52" s="96"/>
      <c r="L52" s="21" t="b">
        <v>0</v>
      </c>
      <c r="M52" s="21"/>
      <c r="N52" s="21"/>
      <c r="O52" s="244"/>
      <c r="P52" s="178">
        <v>0</v>
      </c>
      <c r="Q52" s="224"/>
      <c r="R52" s="218"/>
      <c r="S52" s="218"/>
      <c r="T52" s="218" t="s">
        <v>49</v>
      </c>
      <c r="U52" s="218"/>
      <c r="V52" s="218"/>
      <c r="W52" s="219"/>
      <c r="AA52" s="183"/>
    </row>
    <row r="53" spans="1:27" ht="12.65" customHeight="1" x14ac:dyDescent="0.3">
      <c r="A53" s="130"/>
      <c r="B53" s="173"/>
      <c r="C53" s="174"/>
      <c r="D53" s="508"/>
      <c r="E53" s="509"/>
      <c r="F53" s="509"/>
      <c r="G53" s="510"/>
      <c r="H53" s="21"/>
      <c r="I53" s="253"/>
      <c r="J53" s="176"/>
      <c r="K53" s="96"/>
      <c r="L53" s="21"/>
      <c r="M53" s="21"/>
      <c r="N53" s="21"/>
      <c r="O53" s="244"/>
      <c r="P53" s="178">
        <v>0</v>
      </c>
      <c r="Q53" s="224"/>
      <c r="R53" s="218"/>
      <c r="S53" s="218"/>
      <c r="T53" s="218"/>
      <c r="U53" s="218"/>
      <c r="V53" s="218"/>
      <c r="W53" s="219"/>
      <c r="AA53" s="183"/>
    </row>
    <row r="54" spans="1:27" ht="12.65" customHeight="1" x14ac:dyDescent="0.3">
      <c r="A54" s="130"/>
      <c r="B54" s="173"/>
      <c r="C54" s="174"/>
      <c r="D54" s="508"/>
      <c r="E54" s="509"/>
      <c r="F54" s="509"/>
      <c r="G54" s="510"/>
      <c r="H54" s="21"/>
      <c r="I54" s="253"/>
      <c r="J54" s="176"/>
      <c r="K54" s="96"/>
      <c r="L54" s="21"/>
      <c r="M54" s="21"/>
      <c r="N54" s="21"/>
      <c r="O54" s="244"/>
      <c r="P54" s="178">
        <v>0</v>
      </c>
      <c r="Q54" s="224"/>
      <c r="R54" s="218"/>
      <c r="S54" s="218"/>
      <c r="T54" s="218"/>
      <c r="U54" s="218"/>
      <c r="V54" s="218"/>
      <c r="W54" s="219"/>
      <c r="AA54" s="183"/>
    </row>
    <row r="55" spans="1:27" ht="12.65" customHeight="1" x14ac:dyDescent="0.3">
      <c r="A55" s="130"/>
      <c r="B55" s="173"/>
      <c r="C55" s="174"/>
      <c r="D55" s="508"/>
      <c r="E55" s="509"/>
      <c r="F55" s="509"/>
      <c r="G55" s="510"/>
      <c r="H55" s="21"/>
      <c r="I55" s="253"/>
      <c r="J55" s="176"/>
      <c r="K55" s="96"/>
      <c r="L55" s="21"/>
      <c r="M55" s="21"/>
      <c r="N55" s="21"/>
      <c r="O55" s="244"/>
      <c r="P55" s="178">
        <v>0</v>
      </c>
      <c r="Q55" s="224"/>
      <c r="R55" s="218"/>
      <c r="S55" s="218"/>
      <c r="T55" s="218" t="s">
        <v>49</v>
      </c>
      <c r="U55" s="218"/>
      <c r="V55" s="218"/>
      <c r="W55" s="219"/>
      <c r="AA55" s="183"/>
    </row>
    <row r="56" spans="1:27" ht="12.65" customHeight="1" x14ac:dyDescent="0.3">
      <c r="A56" s="130"/>
      <c r="B56" s="173"/>
      <c r="C56" s="174"/>
      <c r="D56" s="508"/>
      <c r="E56" s="509"/>
      <c r="F56" s="509"/>
      <c r="G56" s="510"/>
      <c r="H56" s="21"/>
      <c r="I56" s="253"/>
      <c r="J56" s="176"/>
      <c r="K56" s="96"/>
      <c r="L56" s="21"/>
      <c r="M56" s="21"/>
      <c r="N56" s="21"/>
      <c r="O56" s="244"/>
      <c r="P56" s="178">
        <v>0</v>
      </c>
      <c r="Q56" s="224"/>
      <c r="R56" s="218"/>
      <c r="S56" s="218"/>
      <c r="T56" s="218" t="s">
        <v>49</v>
      </c>
      <c r="U56" s="218"/>
      <c r="V56" s="218"/>
      <c r="W56" s="219"/>
      <c r="AA56" s="183"/>
    </row>
    <row r="57" spans="1:27" ht="8.15" customHeight="1" x14ac:dyDescent="0.3">
      <c r="A57" s="130"/>
      <c r="B57" s="173"/>
      <c r="C57" s="192"/>
      <c r="D57" s="275"/>
      <c r="E57" s="98"/>
      <c r="F57" s="98"/>
      <c r="G57" s="98"/>
      <c r="H57" s="98"/>
      <c r="I57" s="98"/>
      <c r="J57" s="98"/>
      <c r="K57" s="100"/>
      <c r="L57" s="21"/>
      <c r="M57" s="21"/>
      <c r="N57" s="21"/>
      <c r="O57" s="149"/>
      <c r="P57" s="276"/>
      <c r="Q57" s="277"/>
      <c r="R57" s="218"/>
      <c r="S57" s="218"/>
      <c r="T57" s="218"/>
      <c r="U57" s="218"/>
      <c r="V57" s="218"/>
      <c r="W57" s="219"/>
      <c r="AA57" s="198"/>
    </row>
    <row r="58" spans="1:27" ht="12.75" customHeight="1" x14ac:dyDescent="0.3">
      <c r="A58" s="199"/>
      <c r="B58" s="200"/>
      <c r="C58" s="502" t="s">
        <v>63</v>
      </c>
      <c r="D58" s="503"/>
      <c r="E58" s="503"/>
      <c r="F58" s="503"/>
      <c r="G58" s="503"/>
      <c r="H58" s="201"/>
      <c r="I58" s="201"/>
      <c r="J58" s="278"/>
      <c r="K58" s="278"/>
      <c r="L58" s="279"/>
      <c r="M58" s="279"/>
      <c r="N58" s="279"/>
      <c r="O58" s="279"/>
      <c r="P58" s="280">
        <v>0</v>
      </c>
      <c r="Q58" s="270"/>
      <c r="R58" s="281"/>
      <c r="S58" s="281"/>
      <c r="T58" s="281"/>
      <c r="U58" s="281"/>
      <c r="V58" s="281"/>
      <c r="W58" s="212"/>
      <c r="AA58" s="238"/>
    </row>
    <row r="59" spans="1:27" ht="29.25" customHeight="1" x14ac:dyDescent="0.3">
      <c r="A59" s="282"/>
      <c r="B59" s="283"/>
      <c r="C59" s="162">
        <v>7</v>
      </c>
      <c r="D59" s="379" t="s">
        <v>78</v>
      </c>
      <c r="E59" s="87"/>
      <c r="F59" s="87"/>
      <c r="G59" s="87"/>
      <c r="H59" s="284"/>
      <c r="I59" s="284"/>
      <c r="J59" s="284"/>
      <c r="K59" s="285"/>
      <c r="L59" s="21"/>
      <c r="M59" s="21"/>
      <c r="N59" s="21"/>
      <c r="O59" s="244"/>
      <c r="P59" s="168" t="s">
        <v>61</v>
      </c>
      <c r="Q59" s="214"/>
      <c r="R59" s="218"/>
      <c r="S59" s="218"/>
      <c r="T59" s="218"/>
      <c r="U59" s="218"/>
      <c r="V59" s="218"/>
      <c r="W59" s="219"/>
      <c r="AA59" s="172" t="s">
        <v>62</v>
      </c>
    </row>
    <row r="60" spans="1:27" ht="12.65" customHeight="1" x14ac:dyDescent="0.3">
      <c r="A60" s="282"/>
      <c r="B60" s="283"/>
      <c r="C60" s="174"/>
      <c r="D60" s="484"/>
      <c r="E60" s="485"/>
      <c r="F60" s="485"/>
      <c r="G60" s="485"/>
      <c r="H60" s="530"/>
      <c r="I60" s="530"/>
      <c r="J60" s="486"/>
      <c r="K60" s="96"/>
      <c r="L60" s="21"/>
      <c r="M60" s="21"/>
      <c r="N60" s="21"/>
      <c r="O60" s="244"/>
      <c r="P60" s="178">
        <v>0</v>
      </c>
      <c r="Q60" s="224"/>
      <c r="R60" s="218"/>
      <c r="S60" s="218"/>
      <c r="T60" s="218"/>
      <c r="U60" s="218"/>
      <c r="V60" s="218"/>
      <c r="W60" s="219"/>
      <c r="AA60" s="183"/>
    </row>
    <row r="61" spans="1:27" ht="12.65" customHeight="1" x14ac:dyDescent="0.3">
      <c r="A61" s="282"/>
      <c r="B61" s="283"/>
      <c r="C61" s="174"/>
      <c r="D61" s="484"/>
      <c r="E61" s="485"/>
      <c r="F61" s="485"/>
      <c r="G61" s="485"/>
      <c r="H61" s="530"/>
      <c r="I61" s="530"/>
      <c r="J61" s="486"/>
      <c r="K61" s="96"/>
      <c r="L61" s="21"/>
      <c r="M61" s="21"/>
      <c r="N61" s="21"/>
      <c r="O61" s="244"/>
      <c r="P61" s="178">
        <v>0</v>
      </c>
      <c r="Q61" s="224"/>
      <c r="R61" s="218"/>
      <c r="S61" s="218"/>
      <c r="T61" s="218"/>
      <c r="U61" s="218"/>
      <c r="V61" s="218"/>
      <c r="W61" s="219"/>
      <c r="AA61" s="183"/>
    </row>
    <row r="62" spans="1:27" ht="12.65" customHeight="1" x14ac:dyDescent="0.3">
      <c r="A62" s="282"/>
      <c r="B62" s="283"/>
      <c r="C62" s="174"/>
      <c r="D62" s="484"/>
      <c r="E62" s="485"/>
      <c r="F62" s="485"/>
      <c r="G62" s="485"/>
      <c r="H62" s="530"/>
      <c r="I62" s="530"/>
      <c r="J62" s="486"/>
      <c r="K62" s="96"/>
      <c r="L62" s="21"/>
      <c r="M62" s="21"/>
      <c r="N62" s="21"/>
      <c r="O62" s="244"/>
      <c r="P62" s="178">
        <v>0</v>
      </c>
      <c r="Q62" s="224"/>
      <c r="R62" s="218"/>
      <c r="S62" s="218"/>
      <c r="T62" s="218" t="s">
        <v>79</v>
      </c>
      <c r="U62" s="218"/>
      <c r="V62" s="218"/>
      <c r="W62" s="219"/>
      <c r="AA62" s="183"/>
    </row>
    <row r="63" spans="1:27" ht="12.65" customHeight="1" x14ac:dyDescent="0.3">
      <c r="A63" s="282"/>
      <c r="B63" s="283"/>
      <c r="C63" s="174"/>
      <c r="D63" s="484"/>
      <c r="E63" s="485"/>
      <c r="F63" s="485"/>
      <c r="G63" s="485"/>
      <c r="H63" s="530"/>
      <c r="I63" s="530"/>
      <c r="J63" s="486"/>
      <c r="K63" s="96"/>
      <c r="L63" s="21"/>
      <c r="M63" s="21"/>
      <c r="N63" s="21"/>
      <c r="O63" s="244"/>
      <c r="P63" s="178">
        <v>0</v>
      </c>
      <c r="Q63" s="224"/>
      <c r="R63" s="218"/>
      <c r="S63" s="218"/>
      <c r="T63" s="218" t="s">
        <v>49</v>
      </c>
      <c r="U63" s="218"/>
      <c r="V63" s="218"/>
      <c r="W63" s="219"/>
      <c r="AA63" s="183"/>
    </row>
    <row r="64" spans="1:27" ht="10.15" customHeight="1" x14ac:dyDescent="0.3">
      <c r="A64" s="130"/>
      <c r="B64" s="173"/>
      <c r="C64" s="192"/>
      <c r="D64" s="533"/>
      <c r="E64" s="533"/>
      <c r="F64" s="533"/>
      <c r="G64" s="98"/>
      <c r="H64" s="98"/>
      <c r="I64" s="98"/>
      <c r="J64" s="98"/>
      <c r="K64" s="100"/>
      <c r="L64" s="21"/>
      <c r="M64" s="21"/>
      <c r="N64" s="21"/>
      <c r="O64" s="149"/>
      <c r="P64" s="286"/>
      <c r="Q64" s="277"/>
      <c r="R64" s="218"/>
      <c r="S64" s="218"/>
      <c r="T64" s="218"/>
      <c r="U64" s="218"/>
      <c r="V64" s="218"/>
      <c r="W64" s="219"/>
      <c r="AA64" s="198"/>
    </row>
    <row r="65" spans="1:27" ht="12.75" customHeight="1" x14ac:dyDescent="0.3">
      <c r="A65" s="199"/>
      <c r="B65" s="200"/>
      <c r="C65" s="502" t="s">
        <v>63</v>
      </c>
      <c r="D65" s="503"/>
      <c r="E65" s="503"/>
      <c r="F65" s="503"/>
      <c r="G65" s="503"/>
      <c r="H65" s="201"/>
      <c r="I65" s="201"/>
      <c r="J65" s="278"/>
      <c r="K65" s="278"/>
      <c r="L65" s="279"/>
      <c r="M65" s="279"/>
      <c r="N65" s="279"/>
      <c r="O65" s="279"/>
      <c r="P65" s="280">
        <v>0</v>
      </c>
      <c r="Q65" s="270"/>
      <c r="R65" s="281"/>
      <c r="S65" s="281"/>
      <c r="T65" s="281"/>
      <c r="U65" s="281"/>
      <c r="V65" s="281"/>
      <c r="W65" s="212"/>
      <c r="AA65" s="238"/>
    </row>
    <row r="66" spans="1:27" ht="30" customHeight="1" x14ac:dyDescent="0.3">
      <c r="A66" s="130"/>
      <c r="B66" s="173"/>
      <c r="C66" s="162">
        <v>8</v>
      </c>
      <c r="D66" s="379" t="s">
        <v>80</v>
      </c>
      <c r="E66" s="87"/>
      <c r="F66" s="87"/>
      <c r="G66" s="87"/>
      <c r="H66" s="87"/>
      <c r="I66" s="87"/>
      <c r="J66" s="87"/>
      <c r="K66" s="285"/>
      <c r="L66" s="21"/>
      <c r="M66" s="21"/>
      <c r="N66" s="21"/>
      <c r="O66" s="244"/>
      <c r="P66" s="168" t="s">
        <v>61</v>
      </c>
      <c r="Q66" s="214"/>
      <c r="R66" s="218"/>
      <c r="S66" s="218"/>
      <c r="T66" s="218"/>
      <c r="U66" s="218"/>
      <c r="V66" s="218"/>
      <c r="W66" s="219"/>
      <c r="AA66" s="172" t="s">
        <v>62</v>
      </c>
    </row>
    <row r="67" spans="1:27" ht="12.65" customHeight="1" x14ac:dyDescent="0.3">
      <c r="A67" s="130"/>
      <c r="B67" s="173"/>
      <c r="C67" s="174"/>
      <c r="D67" s="531"/>
      <c r="E67" s="532"/>
      <c r="F67" s="532"/>
      <c r="G67" s="532"/>
      <c r="H67" s="532"/>
      <c r="I67" s="532"/>
      <c r="J67" s="532"/>
      <c r="K67" s="96"/>
      <c r="L67" s="21"/>
      <c r="M67" s="21"/>
      <c r="N67" s="21"/>
      <c r="O67" s="244"/>
      <c r="P67" s="178">
        <v>0</v>
      </c>
      <c r="Q67" s="224"/>
      <c r="R67" s="218"/>
      <c r="S67" s="218"/>
      <c r="T67" s="218"/>
      <c r="U67" s="218"/>
      <c r="V67" s="218"/>
      <c r="W67" s="219"/>
      <c r="AA67" s="183"/>
    </row>
    <row r="68" spans="1:27" ht="12.65" customHeight="1" x14ac:dyDescent="0.3">
      <c r="A68" s="130"/>
      <c r="B68" s="173"/>
      <c r="C68" s="174"/>
      <c r="D68" s="531"/>
      <c r="E68" s="532"/>
      <c r="F68" s="532"/>
      <c r="G68" s="532"/>
      <c r="H68" s="532"/>
      <c r="I68" s="532"/>
      <c r="J68" s="532"/>
      <c r="K68" s="96"/>
      <c r="L68" s="21"/>
      <c r="M68" s="21"/>
      <c r="N68" s="21"/>
      <c r="O68" s="244"/>
      <c r="P68" s="178">
        <v>0</v>
      </c>
      <c r="Q68" s="224"/>
      <c r="R68" s="218"/>
      <c r="S68" s="218"/>
      <c r="T68" s="218"/>
      <c r="U68" s="218"/>
      <c r="V68" s="218"/>
      <c r="W68" s="219"/>
      <c r="AA68" s="183"/>
    </row>
    <row r="69" spans="1:27" ht="12.65" customHeight="1" x14ac:dyDescent="0.3">
      <c r="A69" s="130"/>
      <c r="B69" s="173"/>
      <c r="C69" s="174"/>
      <c r="D69" s="531"/>
      <c r="E69" s="532"/>
      <c r="F69" s="532"/>
      <c r="G69" s="532"/>
      <c r="H69" s="532"/>
      <c r="I69" s="532"/>
      <c r="J69" s="532"/>
      <c r="K69" s="96"/>
      <c r="L69" s="21"/>
      <c r="M69" s="21"/>
      <c r="N69" s="21"/>
      <c r="O69" s="244"/>
      <c r="P69" s="178">
        <v>0</v>
      </c>
      <c r="Q69" s="224"/>
      <c r="R69" s="218"/>
      <c r="S69" s="218"/>
      <c r="T69" s="218"/>
      <c r="U69" s="218"/>
      <c r="V69" s="218"/>
      <c r="W69" s="219"/>
      <c r="AA69" s="183"/>
    </row>
    <row r="70" spans="1:27" ht="12.65" customHeight="1" x14ac:dyDescent="0.3">
      <c r="A70" s="130"/>
      <c r="B70" s="173"/>
      <c r="C70" s="174"/>
      <c r="D70" s="531"/>
      <c r="E70" s="532"/>
      <c r="F70" s="532"/>
      <c r="G70" s="532"/>
      <c r="H70" s="532"/>
      <c r="I70" s="532"/>
      <c r="J70" s="532"/>
      <c r="K70" s="96"/>
      <c r="L70" s="21"/>
      <c r="M70" s="21"/>
      <c r="N70" s="21"/>
      <c r="O70" s="244"/>
      <c r="P70" s="178">
        <v>0</v>
      </c>
      <c r="Q70" s="224"/>
      <c r="R70" s="218"/>
      <c r="S70" s="218"/>
      <c r="T70" s="218"/>
      <c r="U70" s="218"/>
      <c r="V70" s="218"/>
      <c r="W70" s="219"/>
      <c r="AA70" s="183"/>
    </row>
    <row r="71" spans="1:27" ht="12.75" customHeight="1" x14ac:dyDescent="0.3">
      <c r="A71" s="130"/>
      <c r="B71" s="173"/>
      <c r="C71" s="192"/>
      <c r="D71" s="98"/>
      <c r="E71" s="98"/>
      <c r="F71" s="98"/>
      <c r="G71" s="98"/>
      <c r="H71" s="98"/>
      <c r="I71" s="98"/>
      <c r="J71" s="98"/>
      <c r="K71" s="100"/>
      <c r="L71" s="21"/>
      <c r="M71" s="21"/>
      <c r="N71" s="21"/>
      <c r="O71" s="149"/>
      <c r="P71" s="287"/>
      <c r="Q71" s="157"/>
      <c r="R71" s="218"/>
      <c r="S71" s="218"/>
      <c r="T71" s="218"/>
      <c r="U71" s="218"/>
      <c r="V71" s="218"/>
      <c r="W71" s="219"/>
      <c r="AA71" s="198"/>
    </row>
    <row r="72" spans="1:27" ht="12.75" customHeight="1" x14ac:dyDescent="0.3">
      <c r="A72" s="199"/>
      <c r="B72" s="200"/>
      <c r="C72" s="502" t="s">
        <v>63</v>
      </c>
      <c r="D72" s="503"/>
      <c r="E72" s="503"/>
      <c r="F72" s="503"/>
      <c r="G72" s="503"/>
      <c r="H72" s="201"/>
      <c r="I72" s="201"/>
      <c r="J72" s="278"/>
      <c r="K72" s="278"/>
      <c r="L72" s="279"/>
      <c r="M72" s="279"/>
      <c r="N72" s="279"/>
      <c r="O72" s="279"/>
      <c r="P72" s="280">
        <v>0</v>
      </c>
      <c r="Q72" s="270"/>
      <c r="R72" s="281"/>
      <c r="S72" s="281"/>
      <c r="T72" s="281"/>
      <c r="U72" s="281"/>
      <c r="V72" s="281"/>
      <c r="W72" s="212"/>
      <c r="AA72" s="238"/>
    </row>
    <row r="73" spans="1:27" ht="30" customHeight="1" x14ac:dyDescent="0.3">
      <c r="A73" s="130"/>
      <c r="B73" s="173"/>
      <c r="C73" s="162">
        <v>9</v>
      </c>
      <c r="D73" s="294" t="s">
        <v>81</v>
      </c>
      <c r="E73" s="90"/>
      <c r="F73" s="90"/>
      <c r="G73" s="90"/>
      <c r="H73" s="284"/>
      <c r="I73" s="288"/>
      <c r="J73" s="289"/>
      <c r="K73" s="285"/>
      <c r="L73" s="21"/>
      <c r="M73" s="21"/>
      <c r="N73" s="21"/>
      <c r="O73" s="244"/>
      <c r="P73" s="168" t="s">
        <v>61</v>
      </c>
      <c r="Q73" s="214"/>
      <c r="R73" s="218"/>
      <c r="S73" s="218"/>
      <c r="T73" s="218"/>
      <c r="U73" s="218"/>
      <c r="V73" s="218"/>
      <c r="W73" s="219"/>
      <c r="AA73" s="172" t="s">
        <v>62</v>
      </c>
    </row>
    <row r="74" spans="1:27" ht="12.65" customHeight="1" x14ac:dyDescent="0.3">
      <c r="A74" s="130"/>
      <c r="B74" s="173"/>
      <c r="C74" s="174"/>
      <c r="D74" s="531"/>
      <c r="E74" s="532"/>
      <c r="F74" s="532"/>
      <c r="G74" s="532"/>
      <c r="H74" s="532"/>
      <c r="I74" s="532"/>
      <c r="J74" s="532"/>
      <c r="K74" s="96"/>
      <c r="L74" s="21"/>
      <c r="M74" s="21"/>
      <c r="N74" s="21"/>
      <c r="O74" s="244"/>
      <c r="P74" s="290">
        <v>0</v>
      </c>
      <c r="Q74" s="291"/>
      <c r="R74" s="218"/>
      <c r="S74" s="218"/>
      <c r="T74" s="218"/>
      <c r="U74" s="218"/>
      <c r="V74" s="218"/>
      <c r="W74" s="219"/>
      <c r="AA74" s="183"/>
    </row>
    <row r="75" spans="1:27" ht="12.65" customHeight="1" x14ac:dyDescent="0.3">
      <c r="A75" s="130"/>
      <c r="B75" s="173"/>
      <c r="C75" s="174"/>
      <c r="D75" s="531"/>
      <c r="E75" s="532"/>
      <c r="F75" s="532"/>
      <c r="G75" s="532"/>
      <c r="H75" s="532"/>
      <c r="I75" s="532"/>
      <c r="J75" s="532"/>
      <c r="K75" s="96"/>
      <c r="L75" s="21"/>
      <c r="M75" s="21"/>
      <c r="N75" s="21"/>
      <c r="O75" s="244"/>
      <c r="P75" s="290">
        <v>0</v>
      </c>
      <c r="Q75" s="291"/>
      <c r="R75" s="218"/>
      <c r="S75" s="218"/>
      <c r="T75" s="218"/>
      <c r="U75" s="218"/>
      <c r="V75" s="218"/>
      <c r="W75" s="219"/>
      <c r="AA75" s="183"/>
    </row>
    <row r="76" spans="1:27" ht="12.65" customHeight="1" x14ac:dyDescent="0.3">
      <c r="A76" s="130"/>
      <c r="B76" s="173"/>
      <c r="C76" s="174"/>
      <c r="D76" s="531"/>
      <c r="E76" s="532"/>
      <c r="F76" s="532"/>
      <c r="G76" s="532"/>
      <c r="H76" s="532"/>
      <c r="I76" s="532"/>
      <c r="J76" s="532"/>
      <c r="K76" s="96"/>
      <c r="L76" s="21"/>
      <c r="M76" s="21"/>
      <c r="N76" s="21"/>
      <c r="O76" s="244"/>
      <c r="P76" s="290">
        <v>0</v>
      </c>
      <c r="Q76" s="291"/>
      <c r="R76" s="218"/>
      <c r="S76" s="218"/>
      <c r="T76" s="218"/>
      <c r="U76" s="218"/>
      <c r="V76" s="218"/>
      <c r="W76" s="219"/>
      <c r="AA76" s="183"/>
    </row>
    <row r="77" spans="1:27" ht="12.65" customHeight="1" x14ac:dyDescent="0.3">
      <c r="A77" s="130"/>
      <c r="B77" s="173"/>
      <c r="C77" s="174"/>
      <c r="D77" s="531"/>
      <c r="E77" s="532"/>
      <c r="F77" s="532"/>
      <c r="G77" s="532"/>
      <c r="H77" s="532"/>
      <c r="I77" s="532"/>
      <c r="J77" s="532"/>
      <c r="K77" s="96"/>
      <c r="L77" s="21"/>
      <c r="M77" s="21"/>
      <c r="N77" s="21"/>
      <c r="O77" s="244"/>
      <c r="P77" s="290">
        <v>0</v>
      </c>
      <c r="Q77" s="291"/>
      <c r="R77" s="218"/>
      <c r="S77" s="218"/>
      <c r="T77" s="218"/>
      <c r="U77" s="218"/>
      <c r="V77" s="218"/>
      <c r="W77" s="219"/>
      <c r="AA77" s="183"/>
    </row>
    <row r="78" spans="1:27" ht="12.75" customHeight="1" x14ac:dyDescent="0.3">
      <c r="A78" s="130"/>
      <c r="B78" s="173"/>
      <c r="C78" s="192"/>
      <c r="D78" s="98"/>
      <c r="E78" s="98"/>
      <c r="F78" s="98"/>
      <c r="G78" s="98"/>
      <c r="H78" s="98"/>
      <c r="I78" s="292"/>
      <c r="J78" s="292"/>
      <c r="K78" s="100"/>
      <c r="L78" s="21"/>
      <c r="M78" s="21"/>
      <c r="N78" s="21"/>
      <c r="O78" s="149"/>
      <c r="P78" s="287"/>
      <c r="Q78" s="157"/>
      <c r="R78" s="218"/>
      <c r="S78" s="218"/>
      <c r="T78" s="218"/>
      <c r="U78" s="218"/>
      <c r="V78" s="218"/>
      <c r="W78" s="219"/>
      <c r="AA78" s="198"/>
    </row>
    <row r="79" spans="1:27" ht="12.75" customHeight="1" x14ac:dyDescent="0.3">
      <c r="A79" s="199"/>
      <c r="B79" s="200"/>
      <c r="C79" s="502" t="s">
        <v>63</v>
      </c>
      <c r="D79" s="503"/>
      <c r="E79" s="503"/>
      <c r="F79" s="503"/>
      <c r="G79" s="503"/>
      <c r="H79" s="201"/>
      <c r="I79" s="201"/>
      <c r="J79" s="278"/>
      <c r="K79" s="278"/>
      <c r="L79" s="279"/>
      <c r="M79" s="279"/>
      <c r="N79" s="279"/>
      <c r="O79" s="279"/>
      <c r="P79" s="280">
        <v>0</v>
      </c>
      <c r="Q79" s="270"/>
      <c r="R79" s="281"/>
      <c r="S79" s="281"/>
      <c r="T79" s="281"/>
      <c r="U79" s="281"/>
      <c r="V79" s="281"/>
      <c r="W79" s="212"/>
      <c r="AA79" s="238"/>
    </row>
    <row r="80" spans="1:27" ht="15.75" customHeight="1" x14ac:dyDescent="0.25">
      <c r="A80" s="199"/>
      <c r="B80" s="200"/>
      <c r="C80" s="293"/>
      <c r="D80" s="294"/>
      <c r="E80" s="294"/>
      <c r="F80" s="294"/>
      <c r="G80" s="294"/>
      <c r="H80" s="295"/>
      <c r="I80" s="295" t="s">
        <v>82</v>
      </c>
      <c r="J80" s="296"/>
      <c r="K80" s="297"/>
      <c r="L80" s="298"/>
      <c r="M80" s="298"/>
      <c r="N80" s="298"/>
      <c r="O80" s="299"/>
      <c r="P80" s="300"/>
      <c r="Q80" s="301"/>
      <c r="R80" s="188"/>
      <c r="S80" s="188"/>
      <c r="T80" s="188"/>
      <c r="U80" s="188"/>
      <c r="V80" s="188"/>
      <c r="W80" s="302"/>
      <c r="AA80" s="172" t="s">
        <v>62</v>
      </c>
    </row>
    <row r="81" spans="1:27" ht="13" x14ac:dyDescent="0.3">
      <c r="A81" s="130"/>
      <c r="B81" s="173"/>
      <c r="C81" s="303">
        <v>10</v>
      </c>
      <c r="D81" s="22" t="s">
        <v>83</v>
      </c>
      <c r="E81" s="22"/>
      <c r="F81" s="22"/>
      <c r="G81" s="21"/>
      <c r="H81" s="304"/>
      <c r="I81" s="535"/>
      <c r="J81" s="536"/>
      <c r="K81" s="96"/>
      <c r="L81" s="21"/>
      <c r="M81" s="21"/>
      <c r="N81" s="21"/>
      <c r="O81" s="244"/>
      <c r="P81" s="305"/>
      <c r="Q81" s="301"/>
      <c r="R81" s="281"/>
      <c r="S81" s="281"/>
      <c r="T81" s="281"/>
      <c r="U81" s="281"/>
      <c r="V81" s="281"/>
      <c r="W81" s="219"/>
      <c r="AA81" s="183"/>
    </row>
    <row r="82" spans="1:27" ht="9" customHeight="1" x14ac:dyDescent="0.3">
      <c r="A82" s="130"/>
      <c r="B82" s="173"/>
      <c r="C82" s="306"/>
      <c r="D82" s="21"/>
      <c r="E82" s="21"/>
      <c r="F82" s="21"/>
      <c r="G82" s="21"/>
      <c r="H82" s="21"/>
      <c r="I82" s="307"/>
      <c r="J82" s="307"/>
      <c r="K82" s="96"/>
      <c r="L82" s="21"/>
      <c r="M82" s="21"/>
      <c r="N82" s="21"/>
      <c r="O82" s="244"/>
      <c r="P82" s="308"/>
      <c r="Q82" s="301"/>
      <c r="R82" s="218"/>
      <c r="S82" s="218"/>
      <c r="T82" s="218"/>
      <c r="U82" s="218"/>
      <c r="V82" s="218"/>
      <c r="W82" s="219"/>
      <c r="AA82" s="198"/>
    </row>
    <row r="83" spans="1:27" ht="12.75" customHeight="1" x14ac:dyDescent="0.3">
      <c r="A83" s="130"/>
      <c r="B83" s="173"/>
      <c r="C83" s="309"/>
      <c r="D83" s="310"/>
      <c r="E83" s="310"/>
      <c r="F83" s="310"/>
      <c r="G83" s="310"/>
      <c r="H83" s="310"/>
      <c r="I83" s="311"/>
      <c r="J83" s="311"/>
      <c r="K83" s="310"/>
      <c r="L83" s="310"/>
      <c r="M83" s="310"/>
      <c r="N83" s="310"/>
      <c r="O83" s="244"/>
      <c r="P83" s="310"/>
      <c r="Q83" s="301"/>
      <c r="R83" s="312"/>
      <c r="S83" s="312"/>
      <c r="T83" s="312"/>
      <c r="U83" s="312"/>
      <c r="V83" s="312"/>
      <c r="W83" s="219"/>
      <c r="AA83" s="238"/>
    </row>
    <row r="84" spans="1:27" ht="8.25" customHeight="1" x14ac:dyDescent="0.3">
      <c r="A84" s="130"/>
      <c r="B84" s="173"/>
      <c r="C84" s="306"/>
      <c r="D84" s="21"/>
      <c r="E84" s="21"/>
      <c r="F84" s="21"/>
      <c r="G84" s="21"/>
      <c r="H84" s="21"/>
      <c r="I84" s="307"/>
      <c r="J84" s="307"/>
      <c r="K84" s="96"/>
      <c r="L84" s="21"/>
      <c r="M84" s="21"/>
      <c r="N84" s="21"/>
      <c r="O84" s="244"/>
      <c r="P84" s="243"/>
      <c r="Q84" s="301"/>
      <c r="R84" s="218"/>
      <c r="S84" s="218"/>
      <c r="T84" s="218"/>
      <c r="U84" s="218"/>
      <c r="V84" s="218"/>
      <c r="W84" s="219"/>
      <c r="AA84" s="198"/>
    </row>
    <row r="85" spans="1:27" ht="28.5" customHeight="1" x14ac:dyDescent="0.3">
      <c r="A85" s="130"/>
      <c r="B85" s="173"/>
      <c r="C85" s="313">
        <v>11</v>
      </c>
      <c r="D85" s="537" t="s">
        <v>84</v>
      </c>
      <c r="E85" s="537"/>
      <c r="F85" s="537"/>
      <c r="G85" s="537"/>
      <c r="H85" s="537"/>
      <c r="I85" s="537"/>
      <c r="J85" s="537"/>
      <c r="K85" s="538"/>
      <c r="L85" s="380"/>
      <c r="M85" s="380"/>
      <c r="N85" s="380"/>
      <c r="O85" s="314"/>
      <c r="P85" s="252" t="s">
        <v>61</v>
      </c>
      <c r="Q85" s="214"/>
      <c r="R85" s="218"/>
      <c r="S85" s="218"/>
      <c r="T85" s="218"/>
      <c r="U85" s="218"/>
      <c r="V85" s="218"/>
      <c r="W85" s="219"/>
      <c r="AA85" s="172" t="s">
        <v>62</v>
      </c>
    </row>
    <row r="86" spans="1:27" ht="12.65" customHeight="1" x14ac:dyDescent="0.3">
      <c r="A86" s="130"/>
      <c r="B86" s="173"/>
      <c r="C86" s="174"/>
      <c r="D86" s="531"/>
      <c r="E86" s="531"/>
      <c r="F86" s="531"/>
      <c r="G86" s="531"/>
      <c r="H86" s="532"/>
      <c r="I86" s="532"/>
      <c r="J86" s="532"/>
      <c r="K86" s="96"/>
      <c r="L86" s="21"/>
      <c r="M86" s="21"/>
      <c r="N86" s="21"/>
      <c r="O86" s="244"/>
      <c r="P86" s="178">
        <v>0</v>
      </c>
      <c r="Q86" s="224"/>
      <c r="R86" s="218"/>
      <c r="S86" s="218"/>
      <c r="T86" s="218" t="s">
        <v>49</v>
      </c>
      <c r="U86" s="218"/>
      <c r="V86" s="218"/>
      <c r="W86" s="219"/>
      <c r="AA86" s="183"/>
    </row>
    <row r="87" spans="1:27" ht="12.65" customHeight="1" x14ac:dyDescent="0.3">
      <c r="A87" s="130"/>
      <c r="B87" s="173"/>
      <c r="C87" s="174"/>
      <c r="D87" s="531"/>
      <c r="E87" s="531"/>
      <c r="F87" s="531"/>
      <c r="G87" s="531"/>
      <c r="H87" s="532"/>
      <c r="I87" s="532"/>
      <c r="J87" s="532"/>
      <c r="K87" s="96"/>
      <c r="L87" s="21"/>
      <c r="M87" s="21"/>
      <c r="N87" s="21"/>
      <c r="O87" s="244"/>
      <c r="P87" s="178">
        <v>0</v>
      </c>
      <c r="Q87" s="224"/>
      <c r="R87" s="218"/>
      <c r="S87" s="218"/>
      <c r="T87" s="218" t="s">
        <v>49</v>
      </c>
      <c r="U87" s="218"/>
      <c r="V87" s="218"/>
      <c r="W87" s="219"/>
      <c r="AA87" s="183"/>
    </row>
    <row r="88" spans="1:27" ht="12.75" customHeight="1" x14ac:dyDescent="0.3">
      <c r="A88" s="130"/>
      <c r="B88" s="173"/>
      <c r="C88" s="192"/>
      <c r="D88" s="98"/>
      <c r="E88" s="98"/>
      <c r="F88" s="98"/>
      <c r="G88" s="98"/>
      <c r="H88" s="98"/>
      <c r="I88" s="98"/>
      <c r="J88" s="98"/>
      <c r="K88" s="100"/>
      <c r="L88" s="21"/>
      <c r="M88" s="21"/>
      <c r="N88" s="21"/>
      <c r="O88" s="149"/>
      <c r="P88" s="315"/>
      <c r="Q88" s="316"/>
      <c r="R88" s="218"/>
      <c r="S88" s="218"/>
      <c r="T88" s="218"/>
      <c r="U88" s="218"/>
      <c r="V88" s="218"/>
      <c r="W88" s="219"/>
      <c r="AA88" s="264"/>
    </row>
    <row r="89" spans="1:27" ht="16.5" customHeight="1" x14ac:dyDescent="0.3">
      <c r="A89" s="199"/>
      <c r="B89" s="200"/>
      <c r="C89" s="528" t="s">
        <v>63</v>
      </c>
      <c r="D89" s="529"/>
      <c r="E89" s="529"/>
      <c r="F89" s="529"/>
      <c r="G89" s="529"/>
      <c r="H89" s="267"/>
      <c r="I89" s="267"/>
      <c r="J89" s="268"/>
      <c r="K89" s="268"/>
      <c r="L89" s="317"/>
      <c r="M89" s="317"/>
      <c r="N89" s="317"/>
      <c r="O89" s="317"/>
      <c r="P89" s="269">
        <v>0</v>
      </c>
      <c r="Q89" s="318"/>
      <c r="R89" s="319"/>
      <c r="S89" s="319"/>
      <c r="T89" s="319"/>
      <c r="U89" s="319"/>
      <c r="V89" s="319"/>
      <c r="W89" s="212"/>
      <c r="AA89" s="238"/>
    </row>
    <row r="90" spans="1:27" ht="9" customHeight="1" x14ac:dyDescent="0.3">
      <c r="A90" s="130"/>
      <c r="B90" s="173"/>
      <c r="C90" s="320"/>
      <c r="D90" s="284"/>
      <c r="E90" s="321"/>
      <c r="F90" s="284"/>
      <c r="G90" s="284"/>
      <c r="H90" s="284"/>
      <c r="I90" s="284"/>
      <c r="J90" s="284"/>
      <c r="K90" s="284"/>
      <c r="L90" s="284"/>
      <c r="M90" s="284"/>
      <c r="N90" s="284"/>
      <c r="O90" s="284"/>
      <c r="P90" s="284"/>
      <c r="Q90" s="285"/>
      <c r="R90" s="322"/>
      <c r="S90" s="322"/>
      <c r="T90" s="322"/>
      <c r="U90" s="322"/>
      <c r="V90" s="322"/>
      <c r="W90" s="219"/>
      <c r="AA90" s="264"/>
    </row>
    <row r="91" spans="1:27" ht="15.75" customHeight="1" x14ac:dyDescent="0.3">
      <c r="A91" s="323"/>
      <c r="B91" s="324"/>
      <c r="C91" s="534" t="s">
        <v>85</v>
      </c>
      <c r="D91" s="516"/>
      <c r="E91" s="516"/>
      <c r="F91" s="516"/>
      <c r="G91" s="516"/>
      <c r="H91" s="516"/>
      <c r="I91" s="516"/>
      <c r="J91" s="516"/>
      <c r="K91" s="325"/>
      <c r="L91" s="325"/>
      <c r="M91" s="325"/>
      <c r="N91" s="325"/>
      <c r="O91" s="325"/>
      <c r="P91" s="326">
        <v>0</v>
      </c>
      <c r="Q91" s="243"/>
      <c r="R91" s="322"/>
      <c r="S91" s="322"/>
      <c r="T91" s="322"/>
      <c r="U91" s="322"/>
      <c r="V91" s="322"/>
      <c r="W91" s="219"/>
      <c r="AA91" s="238"/>
    </row>
    <row r="92" spans="1:27" ht="6.65" customHeight="1" x14ac:dyDescent="0.3">
      <c r="A92" s="323"/>
      <c r="B92" s="327"/>
      <c r="C92" s="328"/>
      <c r="D92" s="329"/>
      <c r="E92" s="329"/>
      <c r="F92" s="329"/>
      <c r="G92" s="329"/>
      <c r="H92" s="329"/>
      <c r="I92" s="329"/>
      <c r="J92" s="329"/>
      <c r="K92" s="329"/>
      <c r="L92" s="329"/>
      <c r="M92" s="329"/>
      <c r="N92" s="329"/>
      <c r="O92" s="329"/>
      <c r="P92" s="330"/>
      <c r="Q92" s="331"/>
      <c r="R92" s="332"/>
      <c r="S92" s="322"/>
      <c r="T92" s="322"/>
      <c r="U92" s="322"/>
      <c r="V92" s="322"/>
      <c r="W92" s="322"/>
      <c r="X92" s="219"/>
      <c r="AA92" s="264"/>
    </row>
    <row r="93" spans="1:27" ht="8.25" customHeight="1" thickBot="1" x14ac:dyDescent="0.35">
      <c r="A93" s="130"/>
      <c r="B93" s="333"/>
      <c r="C93" s="334"/>
      <c r="D93" s="335"/>
      <c r="E93" s="335"/>
      <c r="F93" s="335"/>
      <c r="G93" s="335"/>
      <c r="H93" s="335"/>
      <c r="I93" s="335"/>
      <c r="J93" s="335"/>
      <c r="K93" s="335"/>
      <c r="L93" s="335"/>
      <c r="M93" s="335"/>
      <c r="N93" s="335"/>
      <c r="O93" s="335"/>
      <c r="P93" s="335"/>
      <c r="Q93" s="336"/>
      <c r="R93" s="335"/>
      <c r="S93" s="337"/>
      <c r="T93" s="337"/>
      <c r="U93" s="337"/>
      <c r="V93" s="337"/>
      <c r="W93" s="337"/>
      <c r="X93" s="338"/>
      <c r="Y93" s="339"/>
      <c r="Z93" s="339"/>
      <c r="AA93" s="340"/>
    </row>
    <row r="94" spans="1:27" ht="13" x14ac:dyDescent="0.3">
      <c r="A94" s="130"/>
      <c r="B94" s="130"/>
      <c r="C94" s="21"/>
      <c r="D94" s="21"/>
      <c r="E94" s="21"/>
      <c r="F94" s="21"/>
      <c r="G94" s="21"/>
      <c r="H94" s="21"/>
      <c r="I94" s="21"/>
      <c r="J94" s="21"/>
      <c r="K94" s="21"/>
      <c r="L94" s="21"/>
      <c r="M94" s="21"/>
      <c r="N94" s="21"/>
      <c r="O94" s="21"/>
      <c r="P94" s="21"/>
      <c r="Q94" s="21"/>
      <c r="R94" s="21"/>
      <c r="S94" s="21"/>
      <c r="T94" s="218"/>
      <c r="U94" s="218"/>
      <c r="V94" s="218"/>
      <c r="W94" s="218"/>
      <c r="X94" s="218"/>
      <c r="Y94" s="218"/>
    </row>
    <row r="95" spans="1:27" ht="13" x14ac:dyDescent="0.3">
      <c r="A95" s="130"/>
      <c r="B95" s="130"/>
      <c r="C95" s="21"/>
      <c r="D95" s="21"/>
      <c r="E95" s="21"/>
      <c r="F95" s="21"/>
      <c r="G95" s="21"/>
      <c r="H95" s="21"/>
      <c r="I95" s="21"/>
      <c r="J95" s="21"/>
      <c r="K95" s="21"/>
      <c r="L95" s="21"/>
      <c r="M95" s="21"/>
      <c r="N95" s="21"/>
      <c r="O95" s="21"/>
      <c r="P95" s="21"/>
      <c r="Q95" s="21"/>
      <c r="R95" s="21"/>
      <c r="S95" s="21"/>
      <c r="T95" s="218"/>
      <c r="U95" s="218"/>
      <c r="V95" s="218"/>
      <c r="W95" s="218"/>
      <c r="X95" s="218"/>
      <c r="Y95" s="218"/>
    </row>
    <row r="96" spans="1:27" ht="13" x14ac:dyDescent="0.3">
      <c r="A96" s="130"/>
      <c r="B96" s="341"/>
      <c r="C96" s="21"/>
      <c r="D96" s="22"/>
      <c r="E96" s="21"/>
      <c r="F96" s="342"/>
      <c r="G96" s="21"/>
      <c r="H96" s="21"/>
      <c r="I96" s="21"/>
      <c r="J96" s="21"/>
      <c r="K96" s="21"/>
      <c r="L96" s="21"/>
      <c r="M96" s="21"/>
      <c r="N96" s="21"/>
      <c r="O96" s="21"/>
      <c r="P96" s="21"/>
      <c r="Q96" s="21"/>
      <c r="R96" s="343"/>
      <c r="S96" s="21"/>
      <c r="T96" s="218"/>
      <c r="U96" s="218"/>
      <c r="V96" s="218"/>
      <c r="W96" s="218"/>
      <c r="X96" s="218"/>
      <c r="Y96" s="218"/>
    </row>
    <row r="97" spans="1:25" ht="13" x14ac:dyDescent="0.3">
      <c r="A97" s="130"/>
      <c r="B97" s="130"/>
      <c r="C97" s="21"/>
      <c r="D97" s="21"/>
      <c r="E97" s="21"/>
      <c r="F97" s="21"/>
      <c r="G97" s="21"/>
      <c r="H97" s="21"/>
      <c r="I97" s="21"/>
      <c r="J97" s="21"/>
      <c r="K97" s="21"/>
      <c r="L97" s="21"/>
      <c r="M97" s="21"/>
      <c r="N97" s="21"/>
      <c r="O97" s="21"/>
      <c r="P97" s="342"/>
      <c r="Q97" s="21"/>
      <c r="R97" s="21"/>
      <c r="S97" s="21"/>
      <c r="T97" s="218"/>
      <c r="U97" s="218"/>
      <c r="V97" s="218"/>
      <c r="W97" s="218"/>
      <c r="X97" s="218"/>
      <c r="Y97" s="218"/>
    </row>
    <row r="98" spans="1:25" ht="13" x14ac:dyDescent="0.3">
      <c r="A98" s="130"/>
      <c r="B98" s="130"/>
      <c r="C98" s="21"/>
      <c r="D98" s="21"/>
      <c r="E98" s="21"/>
      <c r="F98" s="21"/>
      <c r="G98" s="21"/>
      <c r="H98" s="21"/>
      <c r="I98" s="21"/>
      <c r="J98" s="21"/>
      <c r="K98" s="21"/>
      <c r="L98" s="21"/>
      <c r="M98" s="21"/>
      <c r="N98" s="21"/>
      <c r="O98" s="21"/>
      <c r="P98" s="21"/>
      <c r="Q98" s="21"/>
      <c r="R98" s="21"/>
      <c r="S98" s="21"/>
      <c r="T98" s="218"/>
      <c r="U98" s="218"/>
      <c r="V98" s="218"/>
      <c r="W98" s="218"/>
      <c r="X98" s="218"/>
      <c r="Y98" s="218"/>
    </row>
    <row r="99" spans="1:25" ht="13" x14ac:dyDescent="0.3">
      <c r="A99" s="130"/>
      <c r="B99" s="130"/>
      <c r="C99" s="21"/>
      <c r="D99" s="21"/>
      <c r="E99" s="21"/>
      <c r="F99" s="21"/>
      <c r="G99" s="21"/>
      <c r="H99" s="21"/>
      <c r="I99" s="342"/>
      <c r="J99" s="21"/>
      <c r="K99" s="21"/>
      <c r="L99" s="21"/>
      <c r="M99" s="21"/>
      <c r="N99" s="21"/>
      <c r="O99" s="21"/>
      <c r="P99" s="21"/>
      <c r="Q99" s="21"/>
      <c r="R99" s="21"/>
      <c r="S99" s="21"/>
      <c r="T99" s="218"/>
      <c r="U99" s="218"/>
      <c r="V99" s="218"/>
      <c r="W99" s="218"/>
      <c r="X99" s="218"/>
      <c r="Y99" s="218"/>
    </row>
    <row r="100" spans="1:25" ht="13" x14ac:dyDescent="0.3">
      <c r="A100" s="130"/>
      <c r="B100" s="130"/>
      <c r="C100" s="21"/>
      <c r="D100" s="21"/>
      <c r="E100" s="21"/>
      <c r="F100" s="21"/>
      <c r="G100" s="21"/>
      <c r="H100" s="21"/>
      <c r="I100" s="21"/>
      <c r="J100" s="21"/>
      <c r="K100" s="21"/>
      <c r="L100" s="21"/>
      <c r="M100" s="21"/>
      <c r="N100" s="21"/>
      <c r="O100" s="21"/>
      <c r="P100" s="21"/>
      <c r="Q100" s="21"/>
      <c r="R100" s="21"/>
      <c r="S100" s="21"/>
      <c r="T100" s="218"/>
      <c r="U100" s="218"/>
      <c r="V100" s="218"/>
      <c r="W100" s="218"/>
      <c r="X100" s="218"/>
      <c r="Y100" s="218"/>
    </row>
    <row r="101" spans="1:25" ht="13" x14ac:dyDescent="0.3">
      <c r="A101" s="130"/>
      <c r="B101" s="130"/>
      <c r="C101" s="21"/>
      <c r="D101" s="21"/>
      <c r="E101" s="21"/>
      <c r="F101" s="21"/>
      <c r="G101" s="21"/>
      <c r="H101" s="21"/>
      <c r="I101" s="21"/>
      <c r="J101" s="21"/>
      <c r="K101" s="21"/>
      <c r="L101" s="21"/>
      <c r="M101" s="21"/>
      <c r="N101" s="21"/>
      <c r="O101" s="21"/>
      <c r="P101" s="21"/>
      <c r="Q101" s="21"/>
      <c r="R101" s="21"/>
      <c r="S101" s="21"/>
      <c r="T101" s="218"/>
      <c r="U101" s="218"/>
      <c r="V101" s="218"/>
      <c r="W101" s="218"/>
      <c r="X101" s="218"/>
      <c r="Y101" s="218"/>
    </row>
    <row r="102" spans="1:25" ht="13" x14ac:dyDescent="0.3">
      <c r="A102" s="130"/>
      <c r="B102" s="130"/>
      <c r="C102" s="21"/>
      <c r="D102" s="21"/>
      <c r="E102" s="21"/>
      <c r="F102" s="21"/>
      <c r="G102" s="21"/>
      <c r="H102" s="21"/>
      <c r="I102" s="21"/>
      <c r="J102" s="21"/>
      <c r="K102" s="21"/>
      <c r="L102" s="21"/>
      <c r="M102" s="21"/>
      <c r="N102" s="21"/>
      <c r="O102" s="21"/>
      <c r="P102" s="21"/>
      <c r="Q102" s="21"/>
      <c r="R102" s="21"/>
      <c r="S102" s="21"/>
      <c r="T102" s="218"/>
      <c r="U102" s="218"/>
      <c r="V102" s="218"/>
      <c r="W102" s="218"/>
      <c r="X102" s="218"/>
      <c r="Y102" s="218"/>
    </row>
    <row r="103" spans="1:25" ht="13" x14ac:dyDescent="0.3">
      <c r="A103" s="130"/>
      <c r="B103" s="130"/>
      <c r="C103" s="21"/>
      <c r="D103" s="21"/>
      <c r="E103" s="21"/>
      <c r="F103" s="21"/>
      <c r="G103" s="21"/>
      <c r="H103" s="21"/>
      <c r="I103" s="21"/>
      <c r="J103" s="21"/>
      <c r="K103" s="21"/>
      <c r="L103" s="21"/>
      <c r="M103" s="21"/>
      <c r="N103" s="21"/>
      <c r="O103" s="21"/>
      <c r="P103" s="21"/>
      <c r="Q103" s="21"/>
      <c r="R103" s="21"/>
      <c r="S103" s="21"/>
      <c r="T103" s="218"/>
      <c r="U103" s="218"/>
      <c r="V103" s="218"/>
      <c r="W103" s="218"/>
      <c r="X103" s="218"/>
      <c r="Y103" s="218"/>
    </row>
    <row r="104" spans="1:25" ht="13" x14ac:dyDescent="0.3">
      <c r="A104" s="130"/>
      <c r="B104" s="130"/>
      <c r="C104" s="21"/>
      <c r="D104" s="21"/>
      <c r="E104" s="21"/>
      <c r="F104" s="21"/>
      <c r="G104" s="21"/>
      <c r="H104" s="21"/>
      <c r="I104" s="21"/>
      <c r="J104" s="21"/>
      <c r="K104" s="21"/>
      <c r="L104" s="21"/>
      <c r="M104" s="21"/>
      <c r="N104" s="21"/>
      <c r="O104" s="21"/>
      <c r="P104" s="21"/>
      <c r="Q104" s="21"/>
      <c r="R104" s="21"/>
      <c r="S104" s="21"/>
      <c r="T104" s="218"/>
      <c r="U104" s="218"/>
      <c r="V104" s="218"/>
      <c r="W104" s="218"/>
      <c r="X104" s="218"/>
      <c r="Y104" s="218"/>
    </row>
  </sheetData>
  <mergeCells count="79">
    <mergeCell ref="C91:J91"/>
    <mergeCell ref="C79:G79"/>
    <mergeCell ref="I81:J81"/>
    <mergeCell ref="D85:K85"/>
    <mergeCell ref="D86:J86"/>
    <mergeCell ref="D87:J87"/>
    <mergeCell ref="C89:G89"/>
    <mergeCell ref="D60:J60"/>
    <mergeCell ref="D61:J61"/>
    <mergeCell ref="D77:J77"/>
    <mergeCell ref="D63:J63"/>
    <mergeCell ref="D64:F64"/>
    <mergeCell ref="C65:G65"/>
    <mergeCell ref="D67:J67"/>
    <mergeCell ref="D68:J68"/>
    <mergeCell ref="D69:J69"/>
    <mergeCell ref="D70:J70"/>
    <mergeCell ref="D62:J62"/>
    <mergeCell ref="C72:G72"/>
    <mergeCell ref="D74:J74"/>
    <mergeCell ref="D75:J75"/>
    <mergeCell ref="D76:J76"/>
    <mergeCell ref="D54:G54"/>
    <mergeCell ref="D55:G55"/>
    <mergeCell ref="D56:G56"/>
    <mergeCell ref="C58:G58"/>
    <mergeCell ref="C40:G40"/>
    <mergeCell ref="D41:K41"/>
    <mergeCell ref="D42:K42"/>
    <mergeCell ref="D43:K43"/>
    <mergeCell ref="D44:K44"/>
    <mergeCell ref="D45:K45"/>
    <mergeCell ref="D47:K47"/>
    <mergeCell ref="C49:G49"/>
    <mergeCell ref="D51:G51"/>
    <mergeCell ref="D52:G52"/>
    <mergeCell ref="D53:G53"/>
    <mergeCell ref="D46:K46"/>
    <mergeCell ref="D34:G34"/>
    <mergeCell ref="D35:G35"/>
    <mergeCell ref="D36:G36"/>
    <mergeCell ref="D37:G37"/>
    <mergeCell ref="D38:G38"/>
    <mergeCell ref="D16:G16"/>
    <mergeCell ref="C18:G18"/>
    <mergeCell ref="C33:K33"/>
    <mergeCell ref="D21:G21"/>
    <mergeCell ref="D22:G22"/>
    <mergeCell ref="D23:G23"/>
    <mergeCell ref="D24:G24"/>
    <mergeCell ref="D25:G25"/>
    <mergeCell ref="C27:G27"/>
    <mergeCell ref="D28:G28"/>
    <mergeCell ref="D20:G20"/>
    <mergeCell ref="D29:G29"/>
    <mergeCell ref="D30:G30"/>
    <mergeCell ref="D31:G31"/>
    <mergeCell ref="D32:K32"/>
    <mergeCell ref="R8:S8"/>
    <mergeCell ref="R9:W9"/>
    <mergeCell ref="AA9:AA12"/>
    <mergeCell ref="C10:K11"/>
    <mergeCell ref="P10:P11"/>
    <mergeCell ref="V10:V11"/>
    <mergeCell ref="D13:G13"/>
    <mergeCell ref="D14:G14"/>
    <mergeCell ref="D15:G15"/>
    <mergeCell ref="B5:E5"/>
    <mergeCell ref="K5:P5"/>
    <mergeCell ref="R5:S5"/>
    <mergeCell ref="B7:E7"/>
    <mergeCell ref="K7:P7"/>
    <mergeCell ref="R7:S7"/>
    <mergeCell ref="S1:X1"/>
    <mergeCell ref="C2:S2"/>
    <mergeCell ref="B3:E3"/>
    <mergeCell ref="F3:G3"/>
    <mergeCell ref="K3:P3"/>
    <mergeCell ref="R3:S3"/>
  </mergeCells>
  <conditionalFormatting sqref="D31:D32">
    <cfRule type="expression" dxfId="99" priority="135" stopIfTrue="1">
      <formula>AND($P31&gt;0,$D31="")</formula>
    </cfRule>
  </conditionalFormatting>
  <conditionalFormatting sqref="D14:G26">
    <cfRule type="expression" dxfId="98" priority="127" stopIfTrue="1">
      <formula>AND($P14&gt;0,$D14="")</formula>
    </cfRule>
  </conditionalFormatting>
  <conditionalFormatting sqref="D29:G40">
    <cfRule type="expression" dxfId="97" priority="96" stopIfTrue="1">
      <formula>AND($P29&gt;0,$D29="")</formula>
    </cfRule>
  </conditionalFormatting>
  <conditionalFormatting sqref="D44:G49">
    <cfRule type="expression" dxfId="96" priority="224" stopIfTrue="1">
      <formula>AND($P44&gt;0,$D44="")</formula>
    </cfRule>
  </conditionalFormatting>
  <conditionalFormatting sqref="D51:G56">
    <cfRule type="expression" dxfId="95" priority="118" stopIfTrue="1">
      <formula>AND($P51&gt;0,$D51="")</formula>
    </cfRule>
  </conditionalFormatting>
  <conditionalFormatting sqref="D71:G77">
    <cfRule type="expression" dxfId="94" priority="219" stopIfTrue="1">
      <formula>AND($P71&gt;0,$D71="")</formula>
    </cfRule>
  </conditionalFormatting>
  <conditionalFormatting sqref="D60:J63">
    <cfRule type="expression" dxfId="93" priority="114" stopIfTrue="1">
      <formula>AND($D60="",$P60&gt;0)</formula>
    </cfRule>
  </conditionalFormatting>
  <conditionalFormatting sqref="D80:J87">
    <cfRule type="expression" dxfId="92" priority="213" stopIfTrue="1">
      <formula>AND($D80="",$P80&gt;0)</formula>
    </cfRule>
  </conditionalFormatting>
  <conditionalFormatting sqref="E31:G31">
    <cfRule type="expression" dxfId="91" priority="124" stopIfTrue="1">
      <formula>AND($P31&gt;0,$D31="")</formula>
    </cfRule>
  </conditionalFormatting>
  <conditionalFormatting sqref="H26">
    <cfRule type="expression" dxfId="90" priority="192" stopIfTrue="1">
      <formula>AND(P26&gt;0,$H26="")</formula>
    </cfRule>
  </conditionalFormatting>
  <conditionalFormatting sqref="H35:H39">
    <cfRule type="expression" dxfId="89" priority="100" stopIfTrue="1">
      <formula>AND(P35&gt;0,$H35="")</formula>
    </cfRule>
  </conditionalFormatting>
  <conditionalFormatting sqref="I14:I17">
    <cfRule type="expression" dxfId="88" priority="150" stopIfTrue="1">
      <formula>AND($P14&gt;0,$I14="")</formula>
    </cfRule>
  </conditionalFormatting>
  <conditionalFormatting sqref="I19:I26">
    <cfRule type="expression" dxfId="87" priority="144" stopIfTrue="1">
      <formula>AND($P19&gt;0,$I19="")</formula>
    </cfRule>
  </conditionalFormatting>
  <conditionalFormatting sqref="I29:I39">
    <cfRule type="expression" dxfId="86" priority="104" stopIfTrue="1">
      <formula>AND($P29&gt;0,$I29="")</formula>
    </cfRule>
  </conditionalFormatting>
  <conditionalFormatting sqref="I44:I48">
    <cfRule type="expression" dxfId="85" priority="246" stopIfTrue="1">
      <formula>AND($P44&gt;0,$I44="")</formula>
    </cfRule>
  </conditionalFormatting>
  <conditionalFormatting sqref="I51:I56">
    <cfRule type="expression" dxfId="84" priority="136" stopIfTrue="1">
      <formula>AND($P51&gt;0,$I51="")</formula>
    </cfRule>
  </conditionalFormatting>
  <conditionalFormatting sqref="I71">
    <cfRule type="expression" dxfId="83" priority="245" stopIfTrue="1">
      <formula>AND($P71&gt;0,$I71="")</formula>
    </cfRule>
  </conditionalFormatting>
  <conditionalFormatting sqref="I74:I77">
    <cfRule type="expression" dxfId="82" priority="243" stopIfTrue="1">
      <formula>AND($P74&gt;0,$I74="")</formula>
    </cfRule>
  </conditionalFormatting>
  <conditionalFormatting sqref="I81:J81">
    <cfRule type="expression" dxfId="81" priority="112" stopIfTrue="1">
      <formula>AND($P$81&lt;&gt;"",$I$81="")</formula>
    </cfRule>
  </conditionalFormatting>
  <conditionalFormatting sqref="I108:J108">
    <cfRule type="expression" dxfId="80" priority="199" stopIfTrue="1">
      <formula>AND($P$108&lt;&gt;"",$I$108="")</formula>
    </cfRule>
  </conditionalFormatting>
  <conditionalFormatting sqref="J14:J16">
    <cfRule type="expression" dxfId="79" priority="91">
      <formula>AND($P14&gt;0,$J14="")</formula>
    </cfRule>
    <cfRule type="expression" dxfId="78" priority="92">
      <formula>AND(J14="","P17&lt;&gt;")</formula>
    </cfRule>
  </conditionalFormatting>
  <conditionalFormatting sqref="J17">
    <cfRule type="expression" dxfId="77" priority="211" stopIfTrue="1">
      <formula>AND($J17="",$P17&gt;0)</formula>
    </cfRule>
  </conditionalFormatting>
  <conditionalFormatting sqref="J19">
    <cfRule type="expression" dxfId="76" priority="210" stopIfTrue="1">
      <formula>AND($J19="",$P19&gt;0)</formula>
    </cfRule>
  </conditionalFormatting>
  <conditionalFormatting sqref="J20:J25">
    <cfRule type="expression" dxfId="75" priority="89">
      <formula>AND($P20&gt;0,$J20="")</formula>
    </cfRule>
    <cfRule type="expression" dxfId="74" priority="90">
      <formula>AND(J20="","P17&lt;&gt;")</formula>
    </cfRule>
  </conditionalFormatting>
  <conditionalFormatting sqref="J26">
    <cfRule type="expression" dxfId="73" priority="198" stopIfTrue="1">
      <formula>AND($P26&gt;0,$J26=0)</formula>
    </cfRule>
  </conditionalFormatting>
  <conditionalFormatting sqref="J29:J31">
    <cfRule type="expression" dxfId="72" priority="88">
      <formula>AND(J29="","P17&lt;&gt;")</formula>
    </cfRule>
    <cfRule type="expression" dxfId="71" priority="87">
      <formula>AND($P29&gt;0,$J29="")</formula>
    </cfRule>
  </conditionalFormatting>
  <conditionalFormatting sqref="J32:J35">
    <cfRule type="expression" dxfId="70" priority="206" stopIfTrue="1">
      <formula>AND($J32="",$P32&gt;0)</formula>
    </cfRule>
  </conditionalFormatting>
  <conditionalFormatting sqref="J35:J39">
    <cfRule type="expression" dxfId="69" priority="108" stopIfTrue="1">
      <formula>AND($P35&gt;0,$J35=0)</formula>
    </cfRule>
  </conditionalFormatting>
  <conditionalFormatting sqref="J44:J48">
    <cfRule type="expression" dxfId="68" priority="201" stopIfTrue="1">
      <formula>AND($J44="",$P44&gt;0)</formula>
    </cfRule>
  </conditionalFormatting>
  <conditionalFormatting sqref="J51:J56">
    <cfRule type="expression" dxfId="67" priority="153" stopIfTrue="1">
      <formula>AND($P51&gt;0,$J51=0)</formula>
    </cfRule>
  </conditionalFormatting>
  <conditionalFormatting sqref="J71">
    <cfRule type="expression" dxfId="66" priority="264" stopIfTrue="1">
      <formula>AND($P71&gt;0,$J71=0)</formula>
    </cfRule>
  </conditionalFormatting>
  <conditionalFormatting sqref="J74:J77">
    <cfRule type="expression" dxfId="65" priority="262" stopIfTrue="1">
      <formula>AND($P74&gt;0,$J74=0)</formula>
    </cfRule>
  </conditionalFormatting>
  <conditionalFormatting sqref="P81">
    <cfRule type="expression" dxfId="64" priority="113" stopIfTrue="1">
      <formula>AND($I$81&lt;&gt;"",$P$81="")</formula>
    </cfRule>
  </conditionalFormatting>
  <conditionalFormatting sqref="P91">
    <cfRule type="expression" dxfId="63" priority="95" stopIfTrue="1">
      <formula>$P$91&lt;&gt;BudgetWkbk</formula>
    </cfRule>
  </conditionalFormatting>
  <conditionalFormatting sqref="P108">
    <cfRule type="expression" dxfId="62" priority="200" stopIfTrue="1">
      <formula>AND($I$108&lt;&gt;"",$P$108="")</formula>
    </cfRule>
  </conditionalFormatting>
  <conditionalFormatting sqref="P116">
    <cfRule type="expression" dxfId="61" priority="212" stopIfTrue="1">
      <formula>$P$116&gt;BudgetWkbk</formula>
    </cfRule>
  </conditionalFormatting>
  <conditionalFormatting sqref="AA14:AA16">
    <cfRule type="expression" dxfId="60" priority="81" stopIfTrue="1">
      <formula>AND($P14&gt;0,$I14="")</formula>
    </cfRule>
  </conditionalFormatting>
  <conditionalFormatting sqref="AA20:AA25">
    <cfRule type="expression" dxfId="59" priority="67" stopIfTrue="1">
      <formula>AND($P20&gt;0,$I20="")</formula>
    </cfRule>
  </conditionalFormatting>
  <conditionalFormatting sqref="AA29:AA31">
    <cfRule type="expression" dxfId="58" priority="61" stopIfTrue="1">
      <formula>AND($P29&gt;0,$I29="")</formula>
    </cfRule>
  </conditionalFormatting>
  <conditionalFormatting sqref="AA35:AA38">
    <cfRule type="expression" dxfId="57" priority="53" stopIfTrue="1">
      <formula>AND($P35&gt;0,$I35="")</formula>
    </cfRule>
  </conditionalFormatting>
  <conditionalFormatting sqref="AA42:AA46">
    <cfRule type="expression" dxfId="56" priority="43" stopIfTrue="1">
      <formula>AND($P42&gt;0,$I42="")</formula>
    </cfRule>
  </conditionalFormatting>
  <conditionalFormatting sqref="AA51:AA56">
    <cfRule type="expression" dxfId="55" priority="31" stopIfTrue="1">
      <formula>AND($P51&gt;0,$I51="")</formula>
    </cfRule>
  </conditionalFormatting>
  <conditionalFormatting sqref="AA60:AA63">
    <cfRule type="expression" dxfId="54" priority="23" stopIfTrue="1">
      <formula>AND($P60&gt;0,$I60="")</formula>
    </cfRule>
  </conditionalFormatting>
  <conditionalFormatting sqref="AA67:AA70">
    <cfRule type="expression" dxfId="53" priority="15" stopIfTrue="1">
      <formula>AND($P67&gt;0,$I67="")</formula>
    </cfRule>
  </conditionalFormatting>
  <conditionalFormatting sqref="AA74:AA77">
    <cfRule type="expression" dxfId="52" priority="7" stopIfTrue="1">
      <formula>AND($P74&gt;0,$I74="")</formula>
    </cfRule>
  </conditionalFormatting>
  <conditionalFormatting sqref="AA81">
    <cfRule type="expression" dxfId="51" priority="5" stopIfTrue="1">
      <formula>AND($P81&gt;0,$I81="")</formula>
    </cfRule>
  </conditionalFormatting>
  <conditionalFormatting sqref="AA86:AA87">
    <cfRule type="expression" dxfId="50" priority="1" stopIfTrue="1">
      <formula>AND($P86&gt;0,$I86="")</formula>
    </cfRule>
  </conditionalFormatting>
  <dataValidations count="6">
    <dataValidation allowBlank="1" showErrorMessage="1" prompt="_x000a_" sqref="P43:P47 Q41:Q47" xr:uid="{00000000-0002-0000-0300-000000000000}"/>
    <dataValidation type="whole" allowBlank="1" showInputMessage="1" showErrorMessage="1" error="Please enter a numeric value." sqref="P35:Q39 P29:Q31" xr:uid="{00000000-0002-0000-03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300-000002000000}">
      <formula1>0</formula1>
      <formula2>10000000</formula2>
    </dataValidation>
    <dataValidation type="list" allowBlank="1" showInputMessage="1" showErrorMessage="1" sqref="J51:J56 J35:J38" xr:uid="{00000000-0002-0000-0300-000003000000}">
      <formula1>",per hour, per day, flat"</formula1>
    </dataValidation>
    <dataValidation allowBlank="1" showErrorMessage="1" error="Please enter a numeric value." prompt="IMPORTANT - if you are contributing to MTRS you must click the MTRS box - 9% will be calculated automatically_x000a_" sqref="P26" xr:uid="{00000000-0002-0000-0300-000004000000}"/>
    <dataValidation type="list" allowBlank="1" showInputMessage="1" showErrorMessage="1" sqref="R7:S8" xr:uid="{00000000-0002-0000-0300-000005000000}">
      <formula1>"Yes"</formula1>
    </dataValidation>
  </dataValidations>
  <hyperlinks>
    <hyperlink ref="S1:X1" location="'Table of Contents'!A1" tooltip="Back to Table of Contents" display="Back to Table of Contents" xr:uid="{00000000-0004-0000-03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locked="0" defaultSize="0" autoFill="0" autoLine="0" autoPict="0" altText="CheckBox">
                <anchor moveWithCells="1">
                  <from>
                    <xdr:col>10</xdr:col>
                    <xdr:colOff>114300</xdr:colOff>
                    <xdr:row>12</xdr:row>
                    <xdr:rowOff>361950</xdr:rowOff>
                  </from>
                  <to>
                    <xdr:col>10</xdr:col>
                    <xdr:colOff>438150</xdr:colOff>
                    <xdr:row>14</xdr:row>
                    <xdr:rowOff>31750</xdr:rowOff>
                  </to>
                </anchor>
              </controlPr>
            </control>
          </mc:Choice>
        </mc:AlternateContent>
        <mc:AlternateContent xmlns:mc="http://schemas.openxmlformats.org/markup-compatibility/2006">
          <mc:Choice Requires="x14">
            <control shapeId="9218" r:id="rId4" name="Check Box 2">
              <controlPr locked="0" defaultSize="0" autoFill="0" autoLine="0" autoPict="0" altText="CheckBox">
                <anchor moveWithCells="1">
                  <from>
                    <xdr:col>10</xdr:col>
                    <xdr:colOff>114300</xdr:colOff>
                    <xdr:row>27</xdr:row>
                    <xdr:rowOff>374650</xdr:rowOff>
                  </from>
                  <to>
                    <xdr:col>10</xdr:col>
                    <xdr:colOff>438150</xdr:colOff>
                    <xdr:row>29</xdr:row>
                    <xdr:rowOff>19050</xdr:rowOff>
                  </to>
                </anchor>
              </controlPr>
            </control>
          </mc:Choice>
        </mc:AlternateContent>
        <mc:AlternateContent xmlns:mc="http://schemas.openxmlformats.org/markup-compatibility/2006">
          <mc:Choice Requires="x14">
            <control shapeId="9219" r:id="rId5" name="Check Box 3">
              <controlPr locked="0" defaultSize="0" autoFill="0" autoLine="0" autoPict="0" altText="CheckBox">
                <anchor moveWithCells="1">
                  <from>
                    <xdr:col>10</xdr:col>
                    <xdr:colOff>114300</xdr:colOff>
                    <xdr:row>29</xdr:row>
                    <xdr:rowOff>57150</xdr:rowOff>
                  </from>
                  <to>
                    <xdr:col>10</xdr:col>
                    <xdr:colOff>438150</xdr:colOff>
                    <xdr:row>29</xdr:row>
                    <xdr:rowOff>133350</xdr:rowOff>
                  </to>
                </anchor>
              </controlPr>
            </control>
          </mc:Choice>
        </mc:AlternateContent>
        <mc:AlternateContent xmlns:mc="http://schemas.openxmlformats.org/markup-compatibility/2006">
          <mc:Choice Requires="x14">
            <control shapeId="9220" r:id="rId6" name="Check Box 4">
              <controlPr locked="0" defaultSize="0" autoFill="0" autoLine="0" autoPict="0" altText="CheckBox">
                <anchor moveWithCells="1">
                  <from>
                    <xdr:col>10</xdr:col>
                    <xdr:colOff>114300</xdr:colOff>
                    <xdr:row>30</xdr:row>
                    <xdr:rowOff>57150</xdr:rowOff>
                  </from>
                  <to>
                    <xdr:col>10</xdr:col>
                    <xdr:colOff>438150</xdr:colOff>
                    <xdr:row>30</xdr:row>
                    <xdr:rowOff>146050</xdr:rowOff>
                  </to>
                </anchor>
              </controlPr>
            </control>
          </mc:Choice>
        </mc:AlternateContent>
        <mc:AlternateContent xmlns:mc="http://schemas.openxmlformats.org/markup-compatibility/2006">
          <mc:Choice Requires="x14">
            <control shapeId="9221" r:id="rId7" name="Check Box 5">
              <controlPr locked="0" defaultSize="0" autoFill="0" autoLine="0" autoPict="0" altText="CheckBox">
                <anchor moveWithCells="1">
                  <from>
                    <xdr:col>10</xdr:col>
                    <xdr:colOff>133350</xdr:colOff>
                    <xdr:row>34</xdr:row>
                    <xdr:rowOff>57150</xdr:rowOff>
                  </from>
                  <to>
                    <xdr:col>10</xdr:col>
                    <xdr:colOff>438150</xdr:colOff>
                    <xdr:row>34</xdr:row>
                    <xdr:rowOff>146050</xdr:rowOff>
                  </to>
                </anchor>
              </controlPr>
            </control>
          </mc:Choice>
        </mc:AlternateContent>
        <mc:AlternateContent xmlns:mc="http://schemas.openxmlformats.org/markup-compatibility/2006">
          <mc:Choice Requires="x14">
            <control shapeId="9222" r:id="rId8" name="Check Box 6">
              <controlPr locked="0" defaultSize="0" autoFill="0" autoLine="0" autoPict="0" altText="CheckBox">
                <anchor moveWithCells="1">
                  <from>
                    <xdr:col>10</xdr:col>
                    <xdr:colOff>133350</xdr:colOff>
                    <xdr:row>34</xdr:row>
                    <xdr:rowOff>171450</xdr:rowOff>
                  </from>
                  <to>
                    <xdr:col>10</xdr:col>
                    <xdr:colOff>438150</xdr:colOff>
                    <xdr:row>35</xdr:row>
                    <xdr:rowOff>133350</xdr:rowOff>
                  </to>
                </anchor>
              </controlPr>
            </control>
          </mc:Choice>
        </mc:AlternateContent>
        <mc:AlternateContent xmlns:mc="http://schemas.openxmlformats.org/markup-compatibility/2006">
          <mc:Choice Requires="x14">
            <control shapeId="9223" r:id="rId9" name="Check Box 7">
              <controlPr locked="0" defaultSize="0" autoFill="0" autoLine="0" autoPict="0" altText="CheckBox">
                <anchor moveWithCells="1">
                  <from>
                    <xdr:col>10</xdr:col>
                    <xdr:colOff>114300</xdr:colOff>
                    <xdr:row>13</xdr:row>
                    <xdr:rowOff>171450</xdr:rowOff>
                  </from>
                  <to>
                    <xdr:col>11</xdr:col>
                    <xdr:colOff>0</xdr:colOff>
                    <xdr:row>14</xdr:row>
                    <xdr:rowOff>146050</xdr:rowOff>
                  </to>
                </anchor>
              </controlPr>
            </control>
          </mc:Choice>
        </mc:AlternateContent>
        <mc:AlternateContent xmlns:mc="http://schemas.openxmlformats.org/markup-compatibility/2006">
          <mc:Choice Requires="x14">
            <control shapeId="9224" r:id="rId10" name="Check Box 8">
              <controlPr locked="0" defaultSize="0" autoFill="0" autoLine="0" autoPict="0" altText="CheckBox">
                <anchor moveWithCells="1">
                  <from>
                    <xdr:col>10</xdr:col>
                    <xdr:colOff>114300</xdr:colOff>
                    <xdr:row>14</xdr:row>
                    <xdr:rowOff>171450</xdr:rowOff>
                  </from>
                  <to>
                    <xdr:col>10</xdr:col>
                    <xdr:colOff>438150</xdr:colOff>
                    <xdr:row>15</xdr:row>
                    <xdr:rowOff>146050</xdr:rowOff>
                  </to>
                </anchor>
              </controlPr>
            </control>
          </mc:Choice>
        </mc:AlternateContent>
        <mc:AlternateContent xmlns:mc="http://schemas.openxmlformats.org/markup-compatibility/2006">
          <mc:Choice Requires="x14">
            <control shapeId="9225" r:id="rId11" name="Check Box 9">
              <controlPr locked="0" defaultSize="0" autoFill="0" autoLine="0" autoPict="0" altText="CheckBox">
                <anchor moveWithCells="1">
                  <from>
                    <xdr:col>10</xdr:col>
                    <xdr:colOff>133350</xdr:colOff>
                    <xdr:row>18</xdr:row>
                    <xdr:rowOff>361950</xdr:rowOff>
                  </from>
                  <to>
                    <xdr:col>11</xdr:col>
                    <xdr:colOff>0</xdr:colOff>
                    <xdr:row>20</xdr:row>
                    <xdr:rowOff>0</xdr:rowOff>
                  </to>
                </anchor>
              </controlPr>
            </control>
          </mc:Choice>
        </mc:AlternateContent>
        <mc:AlternateContent xmlns:mc="http://schemas.openxmlformats.org/markup-compatibility/2006">
          <mc:Choice Requires="x14">
            <control shapeId="9226" r:id="rId12" name="Check Box 10">
              <controlPr locked="0" defaultSize="0" autoFill="0" autoLine="0" autoPict="0" altText="CheckBox">
                <anchor moveWithCells="1">
                  <from>
                    <xdr:col>10</xdr:col>
                    <xdr:colOff>133350</xdr:colOff>
                    <xdr:row>19</xdr:row>
                    <xdr:rowOff>171450</xdr:rowOff>
                  </from>
                  <to>
                    <xdr:col>11</xdr:col>
                    <xdr:colOff>0</xdr:colOff>
                    <xdr:row>20</xdr:row>
                    <xdr:rowOff>133350</xdr:rowOff>
                  </to>
                </anchor>
              </controlPr>
            </control>
          </mc:Choice>
        </mc:AlternateContent>
        <mc:AlternateContent xmlns:mc="http://schemas.openxmlformats.org/markup-compatibility/2006">
          <mc:Choice Requires="x14">
            <control shapeId="9227" r:id="rId13" name="Check Box 11">
              <controlPr locked="0" defaultSize="0" autoFill="0" autoLine="0" autoPict="0" altText="CheckBox">
                <anchor moveWithCells="1">
                  <from>
                    <xdr:col>10</xdr:col>
                    <xdr:colOff>133350</xdr:colOff>
                    <xdr:row>21</xdr:row>
                    <xdr:rowOff>57150</xdr:rowOff>
                  </from>
                  <to>
                    <xdr:col>10</xdr:col>
                    <xdr:colOff>438150</xdr:colOff>
                    <xdr:row>21</xdr:row>
                    <xdr:rowOff>133350</xdr:rowOff>
                  </to>
                </anchor>
              </controlPr>
            </control>
          </mc:Choice>
        </mc:AlternateContent>
        <mc:AlternateContent xmlns:mc="http://schemas.openxmlformats.org/markup-compatibility/2006">
          <mc:Choice Requires="x14">
            <control shapeId="9228" r:id="rId14" name="Check Box 12">
              <controlPr locked="0" defaultSize="0" autoFill="0" autoLine="0" autoPict="0" altText="CheckBox">
                <anchor moveWithCells="1">
                  <from>
                    <xdr:col>10</xdr:col>
                    <xdr:colOff>133350</xdr:colOff>
                    <xdr:row>22</xdr:row>
                    <xdr:rowOff>57150</xdr:rowOff>
                  </from>
                  <to>
                    <xdr:col>10</xdr:col>
                    <xdr:colOff>438150</xdr:colOff>
                    <xdr:row>22</xdr:row>
                    <xdr:rowOff>133350</xdr:rowOff>
                  </to>
                </anchor>
              </controlPr>
            </control>
          </mc:Choice>
        </mc:AlternateContent>
        <mc:AlternateContent xmlns:mc="http://schemas.openxmlformats.org/markup-compatibility/2006">
          <mc:Choice Requires="x14">
            <control shapeId="9229" r:id="rId15" name="Check Box 13">
              <controlPr locked="0" defaultSize="0" autoFill="0" autoLine="0" autoPict="0" altText="CheckBox">
                <anchor moveWithCells="1">
                  <from>
                    <xdr:col>10</xdr:col>
                    <xdr:colOff>133350</xdr:colOff>
                    <xdr:row>23</xdr:row>
                    <xdr:rowOff>57150</xdr:rowOff>
                  </from>
                  <to>
                    <xdr:col>10</xdr:col>
                    <xdr:colOff>438150</xdr:colOff>
                    <xdr:row>23</xdr:row>
                    <xdr:rowOff>133350</xdr:rowOff>
                  </to>
                </anchor>
              </controlPr>
            </control>
          </mc:Choice>
        </mc:AlternateContent>
        <mc:AlternateContent xmlns:mc="http://schemas.openxmlformats.org/markup-compatibility/2006">
          <mc:Choice Requires="x14">
            <control shapeId="9230" r:id="rId16" name="Check Box 14">
              <controlPr locked="0" defaultSize="0" autoFill="0" autoLine="0" autoPict="0" altText="CheckBox">
                <anchor moveWithCells="1">
                  <from>
                    <xdr:col>10</xdr:col>
                    <xdr:colOff>133350</xdr:colOff>
                    <xdr:row>24</xdr:row>
                    <xdr:rowOff>69850</xdr:rowOff>
                  </from>
                  <to>
                    <xdr:col>10</xdr:col>
                    <xdr:colOff>438150</xdr:colOff>
                    <xdr:row>25</xdr:row>
                    <xdr:rowOff>0</xdr:rowOff>
                  </to>
                </anchor>
              </controlPr>
            </control>
          </mc:Choice>
        </mc:AlternateContent>
        <mc:AlternateContent xmlns:mc="http://schemas.openxmlformats.org/markup-compatibility/2006">
          <mc:Choice Requires="x14">
            <control shapeId="9231" r:id="rId17" name="Check Box 15">
              <controlPr locked="0" defaultSize="0" autoFill="0" autoLine="0" autoPict="0" altText="CheckBox">
                <anchor moveWithCells="1">
                  <from>
                    <xdr:col>10</xdr:col>
                    <xdr:colOff>133350</xdr:colOff>
                    <xdr:row>36</xdr:row>
                    <xdr:rowOff>57150</xdr:rowOff>
                  </from>
                  <to>
                    <xdr:col>10</xdr:col>
                    <xdr:colOff>438150</xdr:colOff>
                    <xdr:row>36</xdr:row>
                    <xdr:rowOff>146050</xdr:rowOff>
                  </to>
                </anchor>
              </controlPr>
            </control>
          </mc:Choice>
        </mc:AlternateContent>
        <mc:AlternateContent xmlns:mc="http://schemas.openxmlformats.org/markup-compatibility/2006">
          <mc:Choice Requires="x14">
            <control shapeId="9232" r:id="rId18" name="Check Box 16">
              <controlPr locked="0" defaultSize="0" autoFill="0" autoLine="0" autoPict="0" altText="CheckBox">
                <anchor moveWithCells="1">
                  <from>
                    <xdr:col>10</xdr:col>
                    <xdr:colOff>133350</xdr:colOff>
                    <xdr:row>37</xdr:row>
                    <xdr:rowOff>57150</xdr:rowOff>
                  </from>
                  <to>
                    <xdr:col>10</xdr:col>
                    <xdr:colOff>438150</xdr:colOff>
                    <xdr:row>37</xdr:row>
                    <xdr:rowOff>146050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A356-AEA3-4034-B532-BA149D7CF091}">
  <dimension ref="A1:AA104"/>
  <sheetViews>
    <sheetView showGridLines="0" showRowColHeaders="0" zoomScaleNormal="100" workbookViewId="0"/>
  </sheetViews>
  <sheetFormatPr defaultColWidth="9.26953125" defaultRowHeight="12.5" x14ac:dyDescent="0.25"/>
  <cols>
    <col min="1" max="1" width="4" style="15" customWidth="1"/>
    <col min="2" max="2" width="1.26953125" style="15" customWidth="1"/>
    <col min="3" max="3" width="3.7265625" style="15" customWidth="1"/>
    <col min="4" max="4" width="2.7265625" style="15" customWidth="1"/>
    <col min="5" max="5" width="3" style="15" customWidth="1"/>
    <col min="6" max="6" width="15.26953125" style="15" customWidth="1"/>
    <col min="7" max="7" width="17.7265625" style="15" customWidth="1"/>
    <col min="8" max="8" width="4.7265625" style="15" customWidth="1"/>
    <col min="9" max="9" width="9" style="15" customWidth="1"/>
    <col min="10" max="10" width="8.7265625" style="15" customWidth="1"/>
    <col min="11" max="11" width="6.7265625" style="15" customWidth="1"/>
    <col min="12" max="12" width="3.54296875" style="15" hidden="1" customWidth="1"/>
    <col min="13" max="13" width="9.54296875" style="15" hidden="1" customWidth="1"/>
    <col min="14" max="14" width="8.54296875" style="15" hidden="1" customWidth="1"/>
    <col min="15" max="15" width="2.26953125" style="15" customWidth="1"/>
    <col min="16" max="16" width="12.54296875" style="15" customWidth="1"/>
    <col min="17" max="17" width="2.26953125" style="15" customWidth="1"/>
    <col min="18" max="26" width="13.26953125" style="15" hidden="1" customWidth="1"/>
    <col min="27" max="27" width="28.26953125" style="15" customWidth="1"/>
    <col min="28" max="16384" width="9.26953125" style="15"/>
  </cols>
  <sheetData>
    <row r="1" spans="1:27" ht="6" customHeight="1" thickBot="1" x14ac:dyDescent="0.35">
      <c r="A1" s="130"/>
      <c r="B1" s="130"/>
      <c r="C1" s="21"/>
      <c r="D1" s="21"/>
      <c r="E1" s="21"/>
      <c r="F1" s="21"/>
      <c r="G1" s="21"/>
      <c r="H1" s="21"/>
      <c r="I1" s="21"/>
      <c r="J1" s="21"/>
      <c r="K1" s="21"/>
      <c r="L1" s="21"/>
      <c r="M1" s="21"/>
      <c r="N1" s="21"/>
      <c r="O1" s="21"/>
      <c r="P1" s="21"/>
      <c r="Q1" s="21"/>
      <c r="R1" s="21"/>
      <c r="S1" s="478"/>
      <c r="T1" s="478"/>
      <c r="U1" s="478"/>
      <c r="V1" s="478"/>
      <c r="W1" s="478"/>
      <c r="X1" s="478"/>
      <c r="Y1" s="131"/>
    </row>
    <row r="2" spans="1:27" ht="8.25" customHeight="1" x14ac:dyDescent="0.25">
      <c r="A2" s="132"/>
      <c r="B2" s="132"/>
      <c r="C2" s="479"/>
      <c r="D2" s="479"/>
      <c r="E2" s="479"/>
      <c r="F2" s="479"/>
      <c r="G2" s="479"/>
      <c r="H2" s="479"/>
      <c r="I2" s="479"/>
      <c r="J2" s="479"/>
      <c r="K2" s="479"/>
      <c r="L2" s="479"/>
      <c r="M2" s="479"/>
      <c r="N2" s="479"/>
      <c r="O2" s="479"/>
      <c r="P2" s="479"/>
      <c r="Q2" s="479"/>
      <c r="R2" s="479"/>
      <c r="S2" s="479"/>
      <c r="T2" s="133"/>
      <c r="U2" s="133"/>
      <c r="V2" s="133"/>
      <c r="W2" s="133"/>
      <c r="X2" s="133"/>
      <c r="Y2" s="133"/>
    </row>
    <row r="3" spans="1:27" ht="26.25" customHeight="1" x14ac:dyDescent="0.25">
      <c r="A3" s="132"/>
      <c r="B3" s="473" t="s">
        <v>50</v>
      </c>
      <c r="C3" s="474"/>
      <c r="D3" s="474"/>
      <c r="E3" s="474"/>
      <c r="F3" s="475"/>
      <c r="G3" s="475"/>
      <c r="H3" s="20"/>
      <c r="I3" s="376" t="s">
        <v>51</v>
      </c>
      <c r="J3" s="378"/>
      <c r="K3" s="475"/>
      <c r="L3" s="475"/>
      <c r="M3" s="475"/>
      <c r="N3" s="475"/>
      <c r="O3" s="475"/>
      <c r="P3" s="475"/>
      <c r="R3" s="480"/>
      <c r="S3" s="481"/>
      <c r="T3" s="133"/>
      <c r="U3" s="133"/>
      <c r="V3" s="133"/>
      <c r="W3" s="133"/>
      <c r="X3" s="133"/>
      <c r="Y3" s="133"/>
    </row>
    <row r="4" spans="1:27" ht="7.15" customHeight="1" x14ac:dyDescent="0.25">
      <c r="A4" s="132"/>
      <c r="B4" s="132"/>
      <c r="C4" s="134"/>
      <c r="D4" s="134"/>
      <c r="E4" s="134"/>
      <c r="F4" s="135"/>
      <c r="G4" s="135"/>
      <c r="H4" s="135"/>
      <c r="I4" s="376"/>
      <c r="J4" s="378"/>
      <c r="K4" s="135"/>
      <c r="L4" s="135"/>
      <c r="M4" s="135"/>
      <c r="N4" s="135"/>
      <c r="O4" s="136"/>
      <c r="S4" s="378"/>
      <c r="T4" s="133"/>
      <c r="U4" s="133"/>
      <c r="V4" s="133"/>
      <c r="W4" s="133"/>
      <c r="X4" s="133"/>
      <c r="Y4" s="133"/>
    </row>
    <row r="5" spans="1:27" ht="28.5" customHeight="1" x14ac:dyDescent="0.25">
      <c r="A5" s="132"/>
      <c r="B5" s="473" t="s">
        <v>52</v>
      </c>
      <c r="C5" s="474"/>
      <c r="D5" s="474"/>
      <c r="E5" s="474"/>
      <c r="F5" s="377">
        <v>2025</v>
      </c>
      <c r="G5" s="135"/>
      <c r="H5" s="135"/>
      <c r="I5" s="376" t="s">
        <v>53</v>
      </c>
      <c r="J5" s="137"/>
      <c r="K5" s="487"/>
      <c r="L5" s="487"/>
      <c r="M5" s="487"/>
      <c r="N5" s="487"/>
      <c r="O5" s="487"/>
      <c r="P5" s="487"/>
      <c r="R5" s="471"/>
      <c r="S5" s="472"/>
      <c r="T5" s="133"/>
      <c r="U5" s="133"/>
      <c r="V5" s="133"/>
      <c r="W5" s="133"/>
      <c r="X5" s="133"/>
      <c r="Y5" s="133"/>
    </row>
    <row r="6" spans="1:27" ht="6.75" customHeight="1" x14ac:dyDescent="0.25">
      <c r="A6" s="132"/>
      <c r="B6" s="132"/>
      <c r="C6" s="136"/>
      <c r="D6" s="136"/>
      <c r="E6" s="136"/>
      <c r="F6" s="136"/>
      <c r="G6" s="136"/>
      <c r="H6" s="136"/>
      <c r="I6" s="376"/>
      <c r="J6" s="137"/>
      <c r="K6" s="138"/>
      <c r="L6" s="136"/>
      <c r="M6" s="136"/>
      <c r="N6" s="136"/>
      <c r="O6" s="136"/>
      <c r="S6" s="378"/>
      <c r="T6" s="133"/>
      <c r="U6" s="133"/>
      <c r="V6" s="133"/>
      <c r="W6" s="133"/>
      <c r="X6" s="133"/>
      <c r="Y6" s="133"/>
    </row>
    <row r="7" spans="1:27" ht="28.5" customHeight="1" x14ac:dyDescent="0.25">
      <c r="A7" s="132"/>
      <c r="B7" s="473"/>
      <c r="C7" s="474"/>
      <c r="D7" s="474"/>
      <c r="E7" s="474"/>
      <c r="F7" s="136"/>
      <c r="G7" s="136"/>
      <c r="H7" s="136"/>
      <c r="I7" s="376" t="s">
        <v>54</v>
      </c>
      <c r="J7" s="378"/>
      <c r="K7" s="475"/>
      <c r="L7" s="475"/>
      <c r="M7" s="475"/>
      <c r="N7" s="475"/>
      <c r="O7" s="475"/>
      <c r="P7" s="475"/>
      <c r="R7" s="476"/>
      <c r="S7" s="477"/>
      <c r="T7" s="133"/>
      <c r="U7" s="133"/>
      <c r="V7" s="133"/>
      <c r="W7" s="133"/>
      <c r="X7" s="133"/>
      <c r="Y7" s="133"/>
    </row>
    <row r="8" spans="1:27" ht="12" customHeight="1" thickBot="1" x14ac:dyDescent="0.3">
      <c r="A8" s="132"/>
      <c r="B8" s="376"/>
      <c r="C8" s="262"/>
      <c r="D8" s="262"/>
      <c r="E8" s="262"/>
      <c r="F8" s="136"/>
      <c r="G8" s="136"/>
      <c r="H8" s="136"/>
      <c r="I8" s="376"/>
      <c r="J8" s="378"/>
      <c r="K8" s="376"/>
      <c r="L8" s="376"/>
      <c r="M8" s="376"/>
      <c r="N8" s="376"/>
      <c r="O8" s="376"/>
      <c r="P8" s="376"/>
      <c r="R8" s="476"/>
      <c r="S8" s="477"/>
      <c r="T8" s="133"/>
      <c r="U8" s="133"/>
      <c r="V8" s="133"/>
      <c r="W8" s="133"/>
      <c r="X8" s="133"/>
      <c r="Y8" s="133"/>
    </row>
    <row r="9" spans="1:27" ht="15.5" thickBot="1" x14ac:dyDescent="0.35">
      <c r="A9" s="139"/>
      <c r="B9" s="140"/>
      <c r="C9" s="141"/>
      <c r="D9" s="142"/>
      <c r="E9" s="142"/>
      <c r="F9" s="142"/>
      <c r="G9" s="142"/>
      <c r="H9" s="143"/>
      <c r="I9" s="143"/>
      <c r="J9" s="143"/>
      <c r="K9" s="143"/>
      <c r="L9" s="143"/>
      <c r="M9" s="143"/>
      <c r="N9" s="143"/>
      <c r="O9" s="143"/>
      <c r="P9" s="144"/>
      <c r="Q9" s="145"/>
      <c r="R9" s="488"/>
      <c r="S9" s="488"/>
      <c r="T9" s="488"/>
      <c r="U9" s="488"/>
      <c r="V9" s="488"/>
      <c r="W9" s="488"/>
      <c r="X9" s="146"/>
      <c r="Y9" s="147"/>
      <c r="Z9" s="147"/>
      <c r="AA9" s="489"/>
    </row>
    <row r="10" spans="1:27" ht="10.9" customHeight="1" x14ac:dyDescent="0.3">
      <c r="A10" s="139"/>
      <c r="B10" s="148"/>
      <c r="C10" s="492" t="s">
        <v>55</v>
      </c>
      <c r="D10" s="493"/>
      <c r="E10" s="493"/>
      <c r="F10" s="493"/>
      <c r="G10" s="493"/>
      <c r="H10" s="493"/>
      <c r="I10" s="493"/>
      <c r="J10" s="493"/>
      <c r="K10" s="494"/>
      <c r="L10" s="149"/>
      <c r="M10" s="149"/>
      <c r="N10" s="149"/>
      <c r="O10" s="149"/>
      <c r="P10" s="498" t="s">
        <v>56</v>
      </c>
      <c r="Q10" s="150"/>
      <c r="R10" s="133"/>
      <c r="S10" s="133"/>
      <c r="T10" s="133"/>
      <c r="U10" s="133"/>
      <c r="V10" s="500"/>
      <c r="W10" s="151"/>
      <c r="AA10" s="490"/>
    </row>
    <row r="11" spans="1:27" ht="16" thickBot="1" x14ac:dyDescent="0.35">
      <c r="A11" s="139"/>
      <c r="B11" s="148"/>
      <c r="C11" s="495"/>
      <c r="D11" s="496"/>
      <c r="E11" s="496"/>
      <c r="F11" s="496"/>
      <c r="G11" s="496"/>
      <c r="H11" s="496"/>
      <c r="I11" s="496"/>
      <c r="J11" s="496"/>
      <c r="K11" s="497"/>
      <c r="L11" s="152"/>
      <c r="M11" s="152"/>
      <c r="N11" s="152"/>
      <c r="O11" s="153"/>
      <c r="P11" s="499"/>
      <c r="Q11" s="154"/>
      <c r="R11" s="133"/>
      <c r="S11" s="133"/>
      <c r="T11" s="133"/>
      <c r="U11" s="133"/>
      <c r="V11" s="501"/>
      <c r="W11" s="151"/>
      <c r="AA11" s="490"/>
    </row>
    <row r="12" spans="1:27" ht="9" customHeight="1" x14ac:dyDescent="0.3">
      <c r="A12" s="139"/>
      <c r="B12" s="148"/>
      <c r="C12" s="155"/>
      <c r="D12" s="156"/>
      <c r="E12" s="156"/>
      <c r="F12" s="156"/>
      <c r="G12" s="156"/>
      <c r="H12" s="149"/>
      <c r="I12" s="149"/>
      <c r="J12" s="149"/>
      <c r="K12" s="149"/>
      <c r="L12" s="149"/>
      <c r="M12" s="149"/>
      <c r="N12" s="149"/>
      <c r="O12" s="149"/>
      <c r="P12" s="149"/>
      <c r="Q12" s="157"/>
      <c r="R12" s="158"/>
      <c r="S12" s="158"/>
      <c r="T12" s="158"/>
      <c r="U12" s="158"/>
      <c r="V12" s="158"/>
      <c r="W12" s="159"/>
      <c r="AA12" s="491"/>
    </row>
    <row r="13" spans="1:27" ht="30" customHeight="1" x14ac:dyDescent="0.25">
      <c r="A13" s="160"/>
      <c r="B13" s="161"/>
      <c r="C13" s="162">
        <v>1</v>
      </c>
      <c r="D13" s="482" t="s">
        <v>57</v>
      </c>
      <c r="E13" s="482"/>
      <c r="F13" s="482"/>
      <c r="G13" s="483"/>
      <c r="H13" s="87"/>
      <c r="I13" s="163" t="s">
        <v>58</v>
      </c>
      <c r="J13" s="164" t="s">
        <v>59</v>
      </c>
      <c r="K13" s="165" t="s">
        <v>60</v>
      </c>
      <c r="L13" s="166"/>
      <c r="M13" s="166"/>
      <c r="N13" s="166"/>
      <c r="O13" s="167"/>
      <c r="P13" s="168" t="s">
        <v>61</v>
      </c>
      <c r="Q13" s="169"/>
      <c r="R13" s="170"/>
      <c r="S13" s="170"/>
      <c r="T13" s="170"/>
      <c r="U13" s="170"/>
      <c r="V13" s="170"/>
      <c r="W13" s="171"/>
      <c r="AA13" s="172" t="s">
        <v>62</v>
      </c>
    </row>
    <row r="14" spans="1:27" ht="13.15" customHeight="1" x14ac:dyDescent="0.3">
      <c r="A14" s="130"/>
      <c r="B14" s="173"/>
      <c r="C14" s="174"/>
      <c r="D14" s="484"/>
      <c r="E14" s="485"/>
      <c r="F14" s="485"/>
      <c r="G14" s="486"/>
      <c r="H14" s="21"/>
      <c r="I14" s="175"/>
      <c r="J14" s="176"/>
      <c r="K14" s="96"/>
      <c r="L14" s="177" t="b">
        <v>0</v>
      </c>
      <c r="M14" s="21"/>
      <c r="N14" s="21">
        <v>0</v>
      </c>
      <c r="O14" s="149"/>
      <c r="P14" s="178">
        <v>0</v>
      </c>
      <c r="Q14" s="169"/>
      <c r="R14" s="179" t="b">
        <v>1</v>
      </c>
      <c r="S14" s="180">
        <v>112926</v>
      </c>
      <c r="T14" s="181"/>
      <c r="U14" s="182"/>
      <c r="V14" s="133"/>
      <c r="W14" s="151"/>
      <c r="AA14" s="183"/>
    </row>
    <row r="15" spans="1:27" ht="13.15" customHeight="1" x14ac:dyDescent="0.3">
      <c r="A15" s="130"/>
      <c r="B15" s="173"/>
      <c r="C15" s="174"/>
      <c r="D15" s="484"/>
      <c r="E15" s="485"/>
      <c r="F15" s="485"/>
      <c r="G15" s="486"/>
      <c r="H15" s="21"/>
      <c r="I15" s="175"/>
      <c r="J15" s="176"/>
      <c r="K15" s="96"/>
      <c r="L15" s="177" t="b">
        <v>0</v>
      </c>
      <c r="M15" s="21"/>
      <c r="N15" s="21">
        <v>0</v>
      </c>
      <c r="O15" s="149"/>
      <c r="P15" s="178">
        <v>0</v>
      </c>
      <c r="Q15" s="169"/>
      <c r="R15" s="184" t="b">
        <v>0</v>
      </c>
      <c r="S15" s="185">
        <v>0</v>
      </c>
      <c r="T15" s="186" t="s">
        <v>49</v>
      </c>
      <c r="U15" s="187" t="s">
        <v>49</v>
      </c>
      <c r="V15" s="188"/>
      <c r="W15" s="151"/>
      <c r="AA15" s="183"/>
    </row>
    <row r="16" spans="1:27" ht="13.15" customHeight="1" x14ac:dyDescent="0.3">
      <c r="A16" s="130"/>
      <c r="B16" s="173"/>
      <c r="C16" s="174"/>
      <c r="D16" s="484"/>
      <c r="E16" s="485"/>
      <c r="F16" s="485"/>
      <c r="G16" s="486"/>
      <c r="H16" s="21"/>
      <c r="I16" s="175"/>
      <c r="J16" s="176"/>
      <c r="K16" s="96"/>
      <c r="L16" s="177" t="b">
        <v>0</v>
      </c>
      <c r="M16" s="21"/>
      <c r="N16" s="21">
        <v>0</v>
      </c>
      <c r="O16" s="149"/>
      <c r="P16" s="189">
        <v>0</v>
      </c>
      <c r="Q16" s="169"/>
      <c r="R16" s="179" t="b">
        <v>0</v>
      </c>
      <c r="S16" s="180">
        <v>0</v>
      </c>
      <c r="T16" s="190" t="s">
        <v>49</v>
      </c>
      <c r="U16" s="191" t="s">
        <v>49</v>
      </c>
      <c r="V16" s="188"/>
      <c r="W16" s="151"/>
      <c r="AA16" s="183"/>
    </row>
    <row r="17" spans="1:27" ht="10.15" customHeight="1" x14ac:dyDescent="0.3">
      <c r="A17" s="130"/>
      <c r="B17" s="173"/>
      <c r="C17" s="192"/>
      <c r="D17" s="193"/>
      <c r="E17" s="193"/>
      <c r="F17" s="193"/>
      <c r="G17" s="193"/>
      <c r="H17" s="21"/>
      <c r="I17" s="21"/>
      <c r="J17" s="194"/>
      <c r="K17" s="100"/>
      <c r="L17" s="177"/>
      <c r="M17" s="177"/>
      <c r="N17" s="21"/>
      <c r="O17" s="149"/>
      <c r="P17" s="195"/>
      <c r="Q17" s="196"/>
      <c r="R17" s="179"/>
      <c r="S17" s="197"/>
      <c r="T17" s="188"/>
      <c r="U17" s="188"/>
      <c r="V17" s="188"/>
      <c r="W17" s="151"/>
      <c r="AA17" s="198"/>
    </row>
    <row r="18" spans="1:27" ht="12.75" customHeight="1" x14ac:dyDescent="0.3">
      <c r="A18" s="199"/>
      <c r="B18" s="200"/>
      <c r="C18" s="502" t="s">
        <v>63</v>
      </c>
      <c r="D18" s="503"/>
      <c r="E18" s="503"/>
      <c r="F18" s="503"/>
      <c r="G18" s="503"/>
      <c r="H18" s="201"/>
      <c r="I18" s="201"/>
      <c r="J18" s="202"/>
      <c r="K18" s="201"/>
      <c r="L18" s="203" t="b">
        <v>0</v>
      </c>
      <c r="M18" s="204">
        <v>0</v>
      </c>
      <c r="N18" s="204">
        <v>0</v>
      </c>
      <c r="O18" s="204"/>
      <c r="P18" s="205">
        <v>0</v>
      </c>
      <c r="Q18" s="206"/>
      <c r="R18" s="207"/>
      <c r="S18" s="208"/>
      <c r="T18" s="209" t="s">
        <v>49</v>
      </c>
      <c r="U18" s="210" t="s">
        <v>49</v>
      </c>
      <c r="V18" s="211"/>
      <c r="W18" s="212"/>
      <c r="AA18" s="238"/>
    </row>
    <row r="19" spans="1:27" ht="26.65" customHeight="1" x14ac:dyDescent="0.3">
      <c r="A19" s="130"/>
      <c r="B19" s="173"/>
      <c r="C19" s="162">
        <v>2</v>
      </c>
      <c r="D19" s="379" t="s">
        <v>64</v>
      </c>
      <c r="E19" s="379"/>
      <c r="F19" s="379"/>
      <c r="G19" s="379"/>
      <c r="H19" s="87"/>
      <c r="I19" s="163" t="s">
        <v>58</v>
      </c>
      <c r="J19" s="164" t="s">
        <v>59</v>
      </c>
      <c r="K19" s="165" t="s">
        <v>60</v>
      </c>
      <c r="L19" s="213"/>
      <c r="M19" s="213"/>
      <c r="N19" s="166"/>
      <c r="O19" s="167"/>
      <c r="P19" s="168" t="s">
        <v>61</v>
      </c>
      <c r="Q19" s="214"/>
      <c r="R19" s="133"/>
      <c r="S19" s="215"/>
      <c r="T19" s="216" t="s">
        <v>49</v>
      </c>
      <c r="U19" s="217" t="s">
        <v>49</v>
      </c>
      <c r="V19" s="218"/>
      <c r="W19" s="219"/>
      <c r="AA19" s="172" t="s">
        <v>62</v>
      </c>
    </row>
    <row r="20" spans="1:27" ht="12.65" customHeight="1" x14ac:dyDescent="0.3">
      <c r="A20" s="130"/>
      <c r="B20" s="173"/>
      <c r="C20" s="174"/>
      <c r="D20" s="508"/>
      <c r="E20" s="509"/>
      <c r="F20" s="509"/>
      <c r="G20" s="510"/>
      <c r="H20" s="21"/>
      <c r="I20" s="175"/>
      <c r="J20" s="176"/>
      <c r="K20" s="96"/>
      <c r="L20" s="213" t="b">
        <v>0</v>
      </c>
      <c r="M20" s="177"/>
      <c r="N20" s="21">
        <v>0</v>
      </c>
      <c r="O20" s="149"/>
      <c r="P20" s="178">
        <v>0</v>
      </c>
      <c r="Q20" s="169"/>
      <c r="R20" s="220" t="b">
        <v>0</v>
      </c>
      <c r="S20" s="221">
        <v>0</v>
      </c>
      <c r="T20" s="222" t="s">
        <v>49</v>
      </c>
      <c r="U20" s="223" t="s">
        <v>49</v>
      </c>
      <c r="V20" s="188"/>
      <c r="W20" s="219"/>
      <c r="AA20" s="183"/>
    </row>
    <row r="21" spans="1:27" ht="12.65" customHeight="1" x14ac:dyDescent="0.3">
      <c r="A21" s="130"/>
      <c r="B21" s="173"/>
      <c r="C21" s="174"/>
      <c r="D21" s="508"/>
      <c r="E21" s="509"/>
      <c r="F21" s="509"/>
      <c r="G21" s="510"/>
      <c r="H21" s="21"/>
      <c r="I21" s="175"/>
      <c r="J21" s="176"/>
      <c r="K21" s="96"/>
      <c r="L21" s="177" t="b">
        <v>0</v>
      </c>
      <c r="M21" s="177"/>
      <c r="N21" s="21">
        <v>0</v>
      </c>
      <c r="O21" s="149"/>
      <c r="P21" s="178">
        <v>0</v>
      </c>
      <c r="Q21" s="224"/>
      <c r="R21" s="220" t="b">
        <v>0</v>
      </c>
      <c r="S21" s="180">
        <v>0</v>
      </c>
      <c r="T21" s="190" t="s">
        <v>49</v>
      </c>
      <c r="U21" s="191" t="s">
        <v>49</v>
      </c>
      <c r="V21" s="188"/>
      <c r="W21" s="219"/>
      <c r="AA21" s="183"/>
    </row>
    <row r="22" spans="1:27" ht="12.65" customHeight="1" x14ac:dyDescent="0.3">
      <c r="A22" s="130"/>
      <c r="B22" s="173"/>
      <c r="C22" s="174"/>
      <c r="D22" s="508"/>
      <c r="E22" s="509"/>
      <c r="F22" s="509"/>
      <c r="G22" s="510"/>
      <c r="H22" s="21"/>
      <c r="I22" s="175"/>
      <c r="J22" s="176"/>
      <c r="K22" s="96"/>
      <c r="L22" s="177" t="b">
        <v>0</v>
      </c>
      <c r="M22" s="177"/>
      <c r="N22" s="21">
        <v>0</v>
      </c>
      <c r="O22" s="149"/>
      <c r="P22" s="178">
        <v>0</v>
      </c>
      <c r="Q22" s="224"/>
      <c r="R22" s="225" t="b">
        <v>0</v>
      </c>
      <c r="S22" s="185">
        <v>0</v>
      </c>
      <c r="T22" s="186" t="s">
        <v>49</v>
      </c>
      <c r="U22" s="187" t="s">
        <v>49</v>
      </c>
      <c r="V22" s="188"/>
      <c r="W22" s="219"/>
      <c r="AA22" s="183"/>
    </row>
    <row r="23" spans="1:27" ht="12.65" customHeight="1" x14ac:dyDescent="0.3">
      <c r="A23" s="130"/>
      <c r="B23" s="173"/>
      <c r="C23" s="174"/>
      <c r="D23" s="508"/>
      <c r="E23" s="509"/>
      <c r="F23" s="509"/>
      <c r="G23" s="510"/>
      <c r="H23" s="21"/>
      <c r="I23" s="175"/>
      <c r="J23" s="176"/>
      <c r="K23" s="96"/>
      <c r="L23" s="177" t="b">
        <v>0</v>
      </c>
      <c r="M23" s="177"/>
      <c r="N23" s="21">
        <v>0</v>
      </c>
      <c r="O23" s="149"/>
      <c r="P23" s="178">
        <v>0</v>
      </c>
      <c r="Q23" s="224"/>
      <c r="R23" s="226" t="b">
        <v>0</v>
      </c>
      <c r="S23" s="227">
        <v>0</v>
      </c>
      <c r="T23" s="222" t="s">
        <v>49</v>
      </c>
      <c r="U23" s="223" t="s">
        <v>49</v>
      </c>
      <c r="V23" s="188"/>
      <c r="W23" s="219"/>
      <c r="AA23" s="183"/>
    </row>
    <row r="24" spans="1:27" ht="12.65" customHeight="1" x14ac:dyDescent="0.3">
      <c r="A24" s="130"/>
      <c r="B24" s="173"/>
      <c r="C24" s="174"/>
      <c r="D24" s="508"/>
      <c r="E24" s="509"/>
      <c r="F24" s="509"/>
      <c r="G24" s="510"/>
      <c r="H24" s="21"/>
      <c r="I24" s="175"/>
      <c r="J24" s="176"/>
      <c r="K24" s="96"/>
      <c r="L24" s="177" t="b">
        <v>0</v>
      </c>
      <c r="M24" s="177"/>
      <c r="N24" s="21">
        <v>0</v>
      </c>
      <c r="O24" s="149"/>
      <c r="P24" s="178">
        <v>0</v>
      </c>
      <c r="Q24" s="224"/>
      <c r="R24" s="228" t="b">
        <v>0</v>
      </c>
      <c r="S24" s="221">
        <v>0</v>
      </c>
      <c r="T24" s="222" t="s">
        <v>49</v>
      </c>
      <c r="U24" s="223" t="s">
        <v>49</v>
      </c>
      <c r="V24" s="188"/>
      <c r="W24" s="219"/>
      <c r="AA24" s="183"/>
    </row>
    <row r="25" spans="1:27" ht="12.65" customHeight="1" x14ac:dyDescent="0.3">
      <c r="A25" s="130"/>
      <c r="B25" s="173"/>
      <c r="C25" s="174"/>
      <c r="D25" s="508"/>
      <c r="E25" s="509"/>
      <c r="F25" s="509"/>
      <c r="G25" s="510"/>
      <c r="H25" s="21"/>
      <c r="I25" s="175"/>
      <c r="J25" s="176"/>
      <c r="K25" s="96"/>
      <c r="L25" s="177" t="b">
        <v>0</v>
      </c>
      <c r="M25" s="177"/>
      <c r="N25" s="21">
        <v>0</v>
      </c>
      <c r="O25" s="149"/>
      <c r="P25" s="178">
        <v>0</v>
      </c>
      <c r="Q25" s="224"/>
      <c r="R25" s="229" t="b">
        <v>0</v>
      </c>
      <c r="S25" s="180">
        <v>0</v>
      </c>
      <c r="T25" s="190" t="s">
        <v>49</v>
      </c>
      <c r="U25" s="191" t="s">
        <v>49</v>
      </c>
      <c r="V25" s="188"/>
      <c r="W25" s="219"/>
      <c r="AA25" s="183"/>
    </row>
    <row r="26" spans="1:27" ht="12.75" customHeight="1" x14ac:dyDescent="0.3">
      <c r="A26" s="130"/>
      <c r="B26" s="173"/>
      <c r="C26" s="192"/>
      <c r="D26" s="230"/>
      <c r="E26" s="230"/>
      <c r="F26" s="230"/>
      <c r="G26" s="230"/>
      <c r="H26" s="98"/>
      <c r="I26" s="98"/>
      <c r="J26" s="231"/>
      <c r="K26" s="100"/>
      <c r="L26" s="177"/>
      <c r="M26" s="177"/>
      <c r="N26" s="21"/>
      <c r="O26" s="149"/>
      <c r="P26" s="232"/>
      <c r="Q26" s="224"/>
      <c r="R26" s="133"/>
      <c r="S26" s="133"/>
      <c r="T26" s="188"/>
      <c r="U26" s="188"/>
      <c r="V26" s="188"/>
      <c r="W26" s="219"/>
      <c r="AA26" s="198"/>
    </row>
    <row r="27" spans="1:27" ht="12.75" customHeight="1" x14ac:dyDescent="0.3">
      <c r="A27" s="199"/>
      <c r="B27" s="200"/>
      <c r="C27" s="502" t="s">
        <v>63</v>
      </c>
      <c r="D27" s="503"/>
      <c r="E27" s="503"/>
      <c r="F27" s="503"/>
      <c r="G27" s="503"/>
      <c r="H27" s="201"/>
      <c r="I27" s="201"/>
      <c r="J27" s="202"/>
      <c r="K27" s="201"/>
      <c r="L27" s="203"/>
      <c r="M27" s="204">
        <v>0</v>
      </c>
      <c r="N27" s="204">
        <v>0</v>
      </c>
      <c r="O27" s="204"/>
      <c r="P27" s="205">
        <v>0</v>
      </c>
      <c r="Q27" s="233"/>
      <c r="R27" s="234"/>
      <c r="S27" s="235"/>
      <c r="T27" s="235" t="s">
        <v>49</v>
      </c>
      <c r="U27" s="236" t="s">
        <v>49</v>
      </c>
      <c r="V27" s="237"/>
      <c r="W27" s="212"/>
      <c r="AA27" s="238"/>
    </row>
    <row r="28" spans="1:27" ht="30.75" customHeight="1" x14ac:dyDescent="0.3">
      <c r="A28" s="239"/>
      <c r="B28" s="240"/>
      <c r="C28" s="162">
        <v>3</v>
      </c>
      <c r="D28" s="511" t="s">
        <v>65</v>
      </c>
      <c r="E28" s="511"/>
      <c r="F28" s="511"/>
      <c r="G28" s="511"/>
      <c r="H28" s="87"/>
      <c r="I28" s="163" t="s">
        <v>58</v>
      </c>
      <c r="J28" s="164" t="s">
        <v>59</v>
      </c>
      <c r="K28" s="165" t="s">
        <v>60</v>
      </c>
      <c r="L28" s="213"/>
      <c r="M28" s="213"/>
      <c r="N28" s="166"/>
      <c r="O28" s="241"/>
      <c r="P28" s="168" t="s">
        <v>61</v>
      </c>
      <c r="Q28" s="214"/>
      <c r="R28" s="229"/>
      <c r="S28" s="180"/>
      <c r="T28" s="190" t="s">
        <v>49</v>
      </c>
      <c r="U28" s="191" t="s">
        <v>49</v>
      </c>
      <c r="V28" s="188"/>
      <c r="W28" s="219"/>
      <c r="AA28" s="172" t="s">
        <v>62</v>
      </c>
    </row>
    <row r="29" spans="1:27" ht="12.65" customHeight="1" x14ac:dyDescent="0.3">
      <c r="A29" s="130"/>
      <c r="B29" s="173"/>
      <c r="C29" s="174"/>
      <c r="D29" s="508"/>
      <c r="E29" s="509"/>
      <c r="F29" s="509"/>
      <c r="G29" s="510"/>
      <c r="H29" s="21"/>
      <c r="I29" s="175"/>
      <c r="J29" s="176"/>
      <c r="K29" s="96"/>
      <c r="L29" s="177" t="b">
        <v>0</v>
      </c>
      <c r="M29" s="177"/>
      <c r="N29" s="21">
        <v>0</v>
      </c>
      <c r="O29" s="149"/>
      <c r="P29" s="178">
        <v>0</v>
      </c>
      <c r="Q29" s="224"/>
      <c r="R29" s="220" t="b">
        <v>0</v>
      </c>
      <c r="S29" s="180">
        <v>0</v>
      </c>
      <c r="T29" s="190" t="s">
        <v>49</v>
      </c>
      <c r="U29" s="191"/>
      <c r="V29" s="188"/>
      <c r="W29" s="219"/>
      <c r="AA29" s="183"/>
    </row>
    <row r="30" spans="1:27" ht="12.65" customHeight="1" x14ac:dyDescent="0.3">
      <c r="A30" s="130"/>
      <c r="B30" s="173"/>
      <c r="C30" s="174"/>
      <c r="D30" s="508"/>
      <c r="E30" s="509"/>
      <c r="F30" s="509"/>
      <c r="G30" s="510"/>
      <c r="H30" s="242"/>
      <c r="I30" s="175"/>
      <c r="J30" s="176"/>
      <c r="K30" s="243"/>
      <c r="L30" s="177" t="b">
        <v>0</v>
      </c>
      <c r="M30" s="177"/>
      <c r="N30" s="21">
        <v>0</v>
      </c>
      <c r="O30" s="244"/>
      <c r="P30" s="178">
        <v>0</v>
      </c>
      <c r="Q30" s="224"/>
      <c r="R30" s="220" t="b">
        <v>0</v>
      </c>
      <c r="S30" s="180">
        <v>0</v>
      </c>
      <c r="T30" s="190" t="s">
        <v>49</v>
      </c>
      <c r="U30" s="191" t="s">
        <v>49</v>
      </c>
      <c r="V30" s="188"/>
      <c r="W30" s="219"/>
      <c r="AA30" s="183"/>
    </row>
    <row r="31" spans="1:27" ht="12.65" customHeight="1" x14ac:dyDescent="0.3">
      <c r="A31" s="130"/>
      <c r="B31" s="173"/>
      <c r="C31" s="245"/>
      <c r="D31" s="512"/>
      <c r="E31" s="512"/>
      <c r="F31" s="512"/>
      <c r="G31" s="512"/>
      <c r="H31" s="21"/>
      <c r="I31" s="175"/>
      <c r="J31" s="176"/>
      <c r="K31" s="243"/>
      <c r="L31" s="177" t="b">
        <v>0</v>
      </c>
      <c r="M31" s="177"/>
      <c r="N31" s="21">
        <v>0</v>
      </c>
      <c r="O31" s="244"/>
      <c r="P31" s="178">
        <v>0</v>
      </c>
      <c r="Q31" s="224"/>
      <c r="R31" s="220" t="b">
        <v>0</v>
      </c>
      <c r="S31" s="180">
        <v>0</v>
      </c>
      <c r="T31" s="190" t="s">
        <v>49</v>
      </c>
      <c r="U31" s="191" t="s">
        <v>49</v>
      </c>
      <c r="V31" s="188"/>
      <c r="W31" s="219"/>
      <c r="AA31" s="183"/>
    </row>
    <row r="32" spans="1:27" ht="12.75" customHeight="1" x14ac:dyDescent="0.3">
      <c r="A32" s="130"/>
      <c r="B32" s="173"/>
      <c r="C32" s="174"/>
      <c r="D32" s="513"/>
      <c r="E32" s="514"/>
      <c r="F32" s="514"/>
      <c r="G32" s="514"/>
      <c r="H32" s="514"/>
      <c r="I32" s="514"/>
      <c r="J32" s="514"/>
      <c r="K32" s="515"/>
      <c r="L32" s="177"/>
      <c r="M32" s="177"/>
      <c r="N32" s="21"/>
      <c r="O32" s="244"/>
      <c r="P32" s="246"/>
      <c r="Q32" s="224"/>
      <c r="R32" s="247"/>
      <c r="S32" s="133"/>
      <c r="T32" s="188"/>
      <c r="U32" s="188"/>
      <c r="V32" s="188"/>
      <c r="W32" s="219"/>
      <c r="AA32" s="198"/>
    </row>
    <row r="33" spans="1:27" ht="12.75" customHeight="1" x14ac:dyDescent="0.3">
      <c r="A33" s="199"/>
      <c r="B33" s="200"/>
      <c r="C33" s="504" t="s">
        <v>63</v>
      </c>
      <c r="D33" s="505"/>
      <c r="E33" s="505"/>
      <c r="F33" s="505"/>
      <c r="G33" s="505"/>
      <c r="H33" s="506"/>
      <c r="I33" s="506"/>
      <c r="J33" s="506"/>
      <c r="K33" s="507"/>
      <c r="L33" s="203"/>
      <c r="M33" s="204">
        <v>0</v>
      </c>
      <c r="N33" s="204">
        <v>0</v>
      </c>
      <c r="O33" s="204"/>
      <c r="P33" s="248">
        <v>0</v>
      </c>
      <c r="Q33" s="233"/>
      <c r="R33" s="234"/>
      <c r="S33" s="235"/>
      <c r="T33" s="235" t="s">
        <v>49</v>
      </c>
      <c r="U33" s="236" t="s">
        <v>49</v>
      </c>
      <c r="V33" s="237"/>
      <c r="W33" s="212"/>
      <c r="AA33" s="238"/>
    </row>
    <row r="34" spans="1:27" ht="30" customHeight="1" x14ac:dyDescent="0.3">
      <c r="A34" s="130"/>
      <c r="B34" s="173"/>
      <c r="C34" s="249">
        <v>4</v>
      </c>
      <c r="D34" s="516" t="s">
        <v>66</v>
      </c>
      <c r="E34" s="516"/>
      <c r="F34" s="516"/>
      <c r="G34" s="516"/>
      <c r="H34" s="250" t="s">
        <v>67</v>
      </c>
      <c r="I34" s="134" t="s">
        <v>68</v>
      </c>
      <c r="J34" s="134" t="s">
        <v>69</v>
      </c>
      <c r="K34" s="251" t="s">
        <v>60</v>
      </c>
      <c r="L34" s="213" t="b">
        <v>0</v>
      </c>
      <c r="M34" s="213"/>
      <c r="N34" s="166"/>
      <c r="O34" s="241"/>
      <c r="P34" s="252" t="s">
        <v>61</v>
      </c>
      <c r="Q34" s="214"/>
      <c r="R34" s="247"/>
      <c r="S34" s="133"/>
      <c r="T34" s="188"/>
      <c r="U34" s="188"/>
      <c r="V34" s="188"/>
      <c r="W34" s="219"/>
      <c r="AA34" s="172" t="s">
        <v>62</v>
      </c>
    </row>
    <row r="35" spans="1:27" ht="12.65" customHeight="1" x14ac:dyDescent="0.3">
      <c r="A35" s="130"/>
      <c r="B35" s="173"/>
      <c r="C35" s="174"/>
      <c r="D35" s="508"/>
      <c r="E35" s="509"/>
      <c r="F35" s="509"/>
      <c r="G35" s="510"/>
      <c r="H35" s="175"/>
      <c r="I35" s="253"/>
      <c r="J35" s="176"/>
      <c r="K35" s="96"/>
      <c r="L35" s="177" t="b">
        <v>0</v>
      </c>
      <c r="M35" s="21">
        <v>0</v>
      </c>
      <c r="N35" s="21">
        <v>0</v>
      </c>
      <c r="O35" s="149"/>
      <c r="P35" s="178"/>
      <c r="Q35" s="224"/>
      <c r="R35" s="247"/>
      <c r="S35" s="133"/>
      <c r="T35" s="188"/>
      <c r="U35" s="188"/>
      <c r="V35" s="188"/>
      <c r="W35" s="219"/>
      <c r="AA35" s="183"/>
    </row>
    <row r="36" spans="1:27" ht="12.65" customHeight="1" x14ac:dyDescent="0.3">
      <c r="A36" s="130"/>
      <c r="B36" s="173"/>
      <c r="C36" s="174"/>
      <c r="D36" s="508"/>
      <c r="E36" s="509"/>
      <c r="F36" s="509"/>
      <c r="G36" s="510"/>
      <c r="H36" s="175"/>
      <c r="I36" s="253"/>
      <c r="J36" s="176"/>
      <c r="K36" s="96"/>
      <c r="L36" s="177" t="b">
        <v>0</v>
      </c>
      <c r="M36" s="21">
        <v>0</v>
      </c>
      <c r="N36" s="21">
        <v>0</v>
      </c>
      <c r="O36" s="149"/>
      <c r="P36" s="178">
        <v>0</v>
      </c>
      <c r="Q36" s="224"/>
      <c r="R36" s="247"/>
      <c r="S36" s="133"/>
      <c r="T36" s="188"/>
      <c r="U36" s="188"/>
      <c r="V36" s="188"/>
      <c r="W36" s="219"/>
      <c r="AA36" s="183"/>
    </row>
    <row r="37" spans="1:27" ht="12.65" customHeight="1" x14ac:dyDescent="0.3">
      <c r="A37" s="130"/>
      <c r="B37" s="173"/>
      <c r="C37" s="174"/>
      <c r="D37" s="508"/>
      <c r="E37" s="509"/>
      <c r="F37" s="509"/>
      <c r="G37" s="510"/>
      <c r="H37" s="175"/>
      <c r="I37" s="253"/>
      <c r="J37" s="176"/>
      <c r="K37" s="96"/>
      <c r="L37" s="177" t="b">
        <v>0</v>
      </c>
      <c r="M37" s="21">
        <v>0</v>
      </c>
      <c r="N37" s="21">
        <v>0</v>
      </c>
      <c r="O37" s="149"/>
      <c r="P37" s="178">
        <v>0</v>
      </c>
      <c r="Q37" s="224"/>
      <c r="R37" s="247"/>
      <c r="S37" s="133"/>
      <c r="T37" s="188"/>
      <c r="U37" s="188"/>
      <c r="V37" s="188"/>
      <c r="W37" s="219"/>
      <c r="AA37" s="183"/>
    </row>
    <row r="38" spans="1:27" ht="12.65" customHeight="1" x14ac:dyDescent="0.3">
      <c r="A38" s="130"/>
      <c r="B38" s="173"/>
      <c r="C38" s="174"/>
      <c r="D38" s="508"/>
      <c r="E38" s="509"/>
      <c r="F38" s="509"/>
      <c r="G38" s="510"/>
      <c r="H38" s="175"/>
      <c r="I38" s="253"/>
      <c r="J38" s="176"/>
      <c r="K38" s="96"/>
      <c r="L38" s="177" t="b">
        <v>0</v>
      </c>
      <c r="M38" s="21">
        <v>0</v>
      </c>
      <c r="N38" s="21">
        <v>0</v>
      </c>
      <c r="O38" s="149"/>
      <c r="P38" s="178">
        <v>0</v>
      </c>
      <c r="Q38" s="224"/>
      <c r="R38" s="247"/>
      <c r="S38" s="133"/>
      <c r="T38" s="188"/>
      <c r="U38" s="188"/>
      <c r="V38" s="188"/>
      <c r="W38" s="219"/>
      <c r="AA38" s="183"/>
    </row>
    <row r="39" spans="1:27" ht="8.15" customHeight="1" x14ac:dyDescent="0.3">
      <c r="A39" s="130"/>
      <c r="B39" s="173"/>
      <c r="C39" s="192"/>
      <c r="D39" s="98"/>
      <c r="E39" s="98"/>
      <c r="F39" s="98"/>
      <c r="G39" s="254"/>
      <c r="H39" s="98"/>
      <c r="I39" s="98"/>
      <c r="J39" s="231"/>
      <c r="K39" s="100"/>
      <c r="L39" s="177"/>
      <c r="M39" s="177"/>
      <c r="N39" s="21"/>
      <c r="O39" s="244"/>
      <c r="P39" s="232"/>
      <c r="Q39" s="224"/>
      <c r="R39" s="247"/>
      <c r="S39" s="133"/>
      <c r="T39" s="188"/>
      <c r="U39" s="188"/>
      <c r="V39" s="188"/>
      <c r="W39" s="219"/>
      <c r="AA39" s="198"/>
    </row>
    <row r="40" spans="1:27" ht="12.75" customHeight="1" x14ac:dyDescent="0.3">
      <c r="A40" s="130"/>
      <c r="B40" s="200"/>
      <c r="C40" s="502" t="s">
        <v>63</v>
      </c>
      <c r="D40" s="503"/>
      <c r="E40" s="503"/>
      <c r="F40" s="503"/>
      <c r="G40" s="503"/>
      <c r="H40" s="201"/>
      <c r="I40" s="201"/>
      <c r="J40" s="202"/>
      <c r="K40" s="201"/>
      <c r="L40" s="203" t="b">
        <v>0</v>
      </c>
      <c r="M40" s="204">
        <v>0</v>
      </c>
      <c r="N40" s="204">
        <v>0</v>
      </c>
      <c r="O40" s="204"/>
      <c r="P40" s="205">
        <v>0</v>
      </c>
      <c r="Q40" s="233"/>
      <c r="R40" s="234"/>
      <c r="S40" s="235"/>
      <c r="T40" s="235" t="s">
        <v>49</v>
      </c>
      <c r="U40" s="236" t="s">
        <v>49</v>
      </c>
      <c r="V40" s="237"/>
      <c r="W40" s="219"/>
      <c r="AA40" s="238"/>
    </row>
    <row r="41" spans="1:27" ht="31.5" customHeight="1" x14ac:dyDescent="0.3">
      <c r="A41" s="130"/>
      <c r="B41" s="173"/>
      <c r="C41" s="162">
        <v>5</v>
      </c>
      <c r="D41" s="517" t="s">
        <v>70</v>
      </c>
      <c r="E41" s="517"/>
      <c r="F41" s="517"/>
      <c r="G41" s="517"/>
      <c r="H41" s="517"/>
      <c r="I41" s="517"/>
      <c r="J41" s="517"/>
      <c r="K41" s="518"/>
      <c r="L41" s="255"/>
      <c r="M41" s="255"/>
      <c r="N41" s="255"/>
      <c r="O41" s="256"/>
      <c r="P41" s="168" t="s">
        <v>61</v>
      </c>
      <c r="Q41" s="257"/>
      <c r="R41" s="133"/>
      <c r="S41" s="133"/>
      <c r="T41" s="190" t="s">
        <v>49</v>
      </c>
      <c r="U41" s="191" t="s">
        <v>49</v>
      </c>
      <c r="V41" s="188"/>
      <c r="W41" s="219"/>
      <c r="AA41" s="172" t="s">
        <v>62</v>
      </c>
    </row>
    <row r="42" spans="1:27" ht="12.65" customHeight="1" x14ac:dyDescent="0.3">
      <c r="A42" s="130"/>
      <c r="B42" s="173"/>
      <c r="C42" s="258"/>
      <c r="D42" s="519" t="s">
        <v>71</v>
      </c>
      <c r="E42" s="520"/>
      <c r="F42" s="520"/>
      <c r="G42" s="520"/>
      <c r="H42" s="520"/>
      <c r="I42" s="520"/>
      <c r="J42" s="520"/>
      <c r="K42" s="521"/>
      <c r="L42" s="35"/>
      <c r="M42" s="35"/>
      <c r="N42" s="35"/>
      <c r="O42" s="259"/>
      <c r="P42" s="260">
        <v>0</v>
      </c>
      <c r="Q42" s="261"/>
      <c r="R42" s="218"/>
      <c r="S42" s="218"/>
      <c r="T42" s="218"/>
      <c r="U42" s="218"/>
      <c r="V42" s="218"/>
      <c r="W42" s="219"/>
      <c r="AA42" s="183"/>
    </row>
    <row r="43" spans="1:27" ht="12.65" customHeight="1" x14ac:dyDescent="0.3">
      <c r="A43" s="130"/>
      <c r="B43" s="173"/>
      <c r="C43" s="258"/>
      <c r="D43" s="519" t="s">
        <v>72</v>
      </c>
      <c r="E43" s="520"/>
      <c r="F43" s="520"/>
      <c r="G43" s="520"/>
      <c r="H43" s="520"/>
      <c r="I43" s="520"/>
      <c r="J43" s="520"/>
      <c r="K43" s="521"/>
      <c r="L43" s="262"/>
      <c r="M43" s="262"/>
      <c r="N43" s="262"/>
      <c r="O43" s="259"/>
      <c r="P43" s="260">
        <v>0</v>
      </c>
      <c r="Q43" s="261"/>
      <c r="R43" s="218"/>
      <c r="S43" s="218"/>
      <c r="T43" s="218"/>
      <c r="U43" s="218"/>
      <c r="V43" s="218"/>
      <c r="W43" s="219"/>
      <c r="AA43" s="183"/>
    </row>
    <row r="44" spans="1:27" ht="12.65" customHeight="1" x14ac:dyDescent="0.3">
      <c r="A44" s="130"/>
      <c r="B44" s="173"/>
      <c r="C44" s="258"/>
      <c r="D44" s="522" t="s">
        <v>73</v>
      </c>
      <c r="E44" s="523"/>
      <c r="F44" s="523"/>
      <c r="G44" s="523"/>
      <c r="H44" s="523"/>
      <c r="I44" s="523"/>
      <c r="J44" s="523"/>
      <c r="K44" s="524"/>
      <c r="L44" s="262" t="b">
        <v>1</v>
      </c>
      <c r="M44" s="262"/>
      <c r="N44" s="262"/>
      <c r="O44" s="259"/>
      <c r="P44" s="189">
        <v>0</v>
      </c>
      <c r="Q44" s="261"/>
      <c r="R44" s="218"/>
      <c r="S44" s="218"/>
      <c r="T44" s="218"/>
      <c r="U44" s="218"/>
      <c r="V44" s="218"/>
      <c r="W44" s="219"/>
      <c r="AA44" s="183"/>
    </row>
    <row r="45" spans="1:27" ht="12.65" customHeight="1" x14ac:dyDescent="0.3">
      <c r="A45" s="130"/>
      <c r="B45" s="173"/>
      <c r="C45" s="258"/>
      <c r="D45" s="522" t="s">
        <v>74</v>
      </c>
      <c r="E45" s="523"/>
      <c r="F45" s="523"/>
      <c r="G45" s="523"/>
      <c r="H45" s="523"/>
      <c r="I45" s="523"/>
      <c r="J45" s="523"/>
      <c r="K45" s="524"/>
      <c r="L45" s="262"/>
      <c r="M45" s="262"/>
      <c r="N45" s="262"/>
      <c r="O45" s="259"/>
      <c r="P45" s="189">
        <v>0</v>
      </c>
      <c r="Q45" s="261"/>
      <c r="R45" s="218"/>
      <c r="S45" s="218"/>
      <c r="T45" s="218"/>
      <c r="U45" s="218"/>
      <c r="V45" s="218"/>
      <c r="W45" s="219"/>
      <c r="AA45" s="183"/>
    </row>
    <row r="46" spans="1:27" ht="12.65" customHeight="1" x14ac:dyDescent="0.3">
      <c r="A46" s="130"/>
      <c r="B46" s="173"/>
      <c r="C46" s="258"/>
      <c r="D46" s="522" t="s">
        <v>75</v>
      </c>
      <c r="E46" s="523"/>
      <c r="F46" s="523"/>
      <c r="G46" s="523"/>
      <c r="H46" s="523"/>
      <c r="I46" s="523"/>
      <c r="J46" s="523"/>
      <c r="K46" s="524"/>
      <c r="L46" s="263" t="b">
        <v>1</v>
      </c>
      <c r="M46" s="263"/>
      <c r="N46" s="263"/>
      <c r="O46" s="259"/>
      <c r="P46" s="189">
        <v>0</v>
      </c>
      <c r="Q46" s="261"/>
      <c r="R46" s="218"/>
      <c r="S46" s="218"/>
      <c r="T46" s="218"/>
      <c r="U46" s="218"/>
      <c r="V46" s="218"/>
      <c r="W46" s="219"/>
      <c r="AA46" s="183"/>
    </row>
    <row r="47" spans="1:27" ht="18" hidden="1" customHeight="1" x14ac:dyDescent="0.3">
      <c r="A47" s="130"/>
      <c r="B47" s="173"/>
      <c r="C47" s="258"/>
      <c r="D47" s="525" t="s">
        <v>76</v>
      </c>
      <c r="E47" s="526"/>
      <c r="F47" s="526"/>
      <c r="G47" s="526"/>
      <c r="H47" s="526"/>
      <c r="I47" s="526"/>
      <c r="J47" s="526"/>
      <c r="K47" s="527"/>
      <c r="L47" s="263"/>
      <c r="M47" s="263"/>
      <c r="N47" s="263"/>
      <c r="O47" s="259"/>
      <c r="P47" s="178"/>
      <c r="Q47" s="224"/>
      <c r="R47" s="218"/>
      <c r="S47" s="218"/>
      <c r="T47" s="218"/>
      <c r="U47" s="218"/>
      <c r="V47" s="218"/>
      <c r="W47" s="219"/>
      <c r="AA47" s="264"/>
    </row>
    <row r="48" spans="1:27" ht="8.15" customHeight="1" x14ac:dyDescent="0.3">
      <c r="A48" s="130"/>
      <c r="B48" s="173"/>
      <c r="C48" s="174"/>
      <c r="D48" s="22"/>
      <c r="E48" s="193"/>
      <c r="F48" s="193"/>
      <c r="G48" s="193"/>
      <c r="H48" s="193"/>
      <c r="I48" s="193"/>
      <c r="J48" s="21"/>
      <c r="K48" s="96"/>
      <c r="L48" s="21"/>
      <c r="M48" s="21"/>
      <c r="N48" s="21"/>
      <c r="O48" s="149"/>
      <c r="P48" s="265"/>
      <c r="Q48" s="266"/>
      <c r="R48" s="218"/>
      <c r="S48" s="218"/>
      <c r="T48" s="218"/>
      <c r="U48" s="218"/>
      <c r="V48" s="218"/>
      <c r="W48" s="219"/>
      <c r="AA48" s="198"/>
    </row>
    <row r="49" spans="1:27" ht="12.75" customHeight="1" x14ac:dyDescent="0.3">
      <c r="A49" s="199"/>
      <c r="B49" s="200"/>
      <c r="C49" s="528" t="s">
        <v>63</v>
      </c>
      <c r="D49" s="529"/>
      <c r="E49" s="529"/>
      <c r="F49" s="529"/>
      <c r="G49" s="529"/>
      <c r="H49" s="267"/>
      <c r="I49" s="267"/>
      <c r="J49" s="268"/>
      <c r="K49" s="268"/>
      <c r="L49" s="268"/>
      <c r="M49" s="268"/>
      <c r="N49" s="268"/>
      <c r="O49" s="268"/>
      <c r="P49" s="269">
        <v>0</v>
      </c>
      <c r="Q49" s="270"/>
      <c r="R49" s="271"/>
      <c r="S49" s="271"/>
      <c r="T49" s="271"/>
      <c r="U49" s="271"/>
      <c r="V49" s="271"/>
      <c r="W49" s="212"/>
      <c r="AA49" s="238"/>
    </row>
    <row r="50" spans="1:27" ht="29.25" customHeight="1" x14ac:dyDescent="0.3">
      <c r="A50" s="130"/>
      <c r="B50" s="173"/>
      <c r="C50" s="162">
        <v>6</v>
      </c>
      <c r="D50" s="379" t="s">
        <v>77</v>
      </c>
      <c r="E50" s="87"/>
      <c r="F50" s="87"/>
      <c r="G50" s="87"/>
      <c r="H50" s="87"/>
      <c r="I50" s="163" t="s">
        <v>68</v>
      </c>
      <c r="J50" s="163" t="s">
        <v>69</v>
      </c>
      <c r="K50" s="165"/>
      <c r="L50" s="272"/>
      <c r="M50" s="272"/>
      <c r="N50" s="272"/>
      <c r="O50" s="273"/>
      <c r="P50" s="168" t="s">
        <v>61</v>
      </c>
      <c r="Q50" s="214"/>
      <c r="R50" s="274"/>
      <c r="S50" s="274"/>
      <c r="T50" s="274"/>
      <c r="U50" s="274"/>
      <c r="V50" s="274"/>
      <c r="W50" s="219"/>
      <c r="AA50" s="172" t="s">
        <v>62</v>
      </c>
    </row>
    <row r="51" spans="1:27" ht="12.65" customHeight="1" x14ac:dyDescent="0.3">
      <c r="A51" s="130"/>
      <c r="B51" s="173"/>
      <c r="C51" s="174"/>
      <c r="D51" s="508"/>
      <c r="E51" s="509"/>
      <c r="F51" s="509"/>
      <c r="G51" s="510"/>
      <c r="H51" s="21"/>
      <c r="I51" s="253"/>
      <c r="J51" s="176"/>
      <c r="K51" s="96"/>
      <c r="L51" s="21"/>
      <c r="M51" s="21"/>
      <c r="N51" s="21"/>
      <c r="O51" s="244"/>
      <c r="P51" s="178">
        <v>0</v>
      </c>
      <c r="Q51" s="224"/>
      <c r="R51" s="218"/>
      <c r="S51" s="218"/>
      <c r="T51" s="218"/>
      <c r="U51" s="218"/>
      <c r="V51" s="218"/>
      <c r="W51" s="219"/>
      <c r="AA51" s="183"/>
    </row>
    <row r="52" spans="1:27" ht="12.65" customHeight="1" x14ac:dyDescent="0.3">
      <c r="A52" s="130"/>
      <c r="B52" s="173"/>
      <c r="C52" s="174"/>
      <c r="D52" s="508"/>
      <c r="E52" s="509"/>
      <c r="F52" s="509"/>
      <c r="G52" s="510"/>
      <c r="H52" s="21"/>
      <c r="I52" s="253"/>
      <c r="J52" s="176"/>
      <c r="K52" s="96"/>
      <c r="L52" s="21" t="b">
        <v>0</v>
      </c>
      <c r="M52" s="21"/>
      <c r="N52" s="21"/>
      <c r="O52" s="244"/>
      <c r="P52" s="178">
        <v>0</v>
      </c>
      <c r="Q52" s="224"/>
      <c r="R52" s="218"/>
      <c r="S52" s="218"/>
      <c r="T52" s="218" t="s">
        <v>49</v>
      </c>
      <c r="U52" s="218"/>
      <c r="V52" s="218"/>
      <c r="W52" s="219"/>
      <c r="AA52" s="183"/>
    </row>
    <row r="53" spans="1:27" ht="12.65" customHeight="1" x14ac:dyDescent="0.3">
      <c r="A53" s="130"/>
      <c r="B53" s="173"/>
      <c r="C53" s="174"/>
      <c r="D53" s="508"/>
      <c r="E53" s="509"/>
      <c r="F53" s="509"/>
      <c r="G53" s="510"/>
      <c r="H53" s="21"/>
      <c r="I53" s="253"/>
      <c r="J53" s="176"/>
      <c r="K53" s="96"/>
      <c r="L53" s="21"/>
      <c r="M53" s="21"/>
      <c r="N53" s="21"/>
      <c r="O53" s="244"/>
      <c r="P53" s="178">
        <v>0</v>
      </c>
      <c r="Q53" s="224"/>
      <c r="R53" s="218"/>
      <c r="S53" s="218"/>
      <c r="T53" s="218"/>
      <c r="U53" s="218"/>
      <c r="V53" s="218"/>
      <c r="W53" s="219"/>
      <c r="AA53" s="183"/>
    </row>
    <row r="54" spans="1:27" ht="12.65" customHeight="1" x14ac:dyDescent="0.3">
      <c r="A54" s="130"/>
      <c r="B54" s="173"/>
      <c r="C54" s="174"/>
      <c r="D54" s="508"/>
      <c r="E54" s="509"/>
      <c r="F54" s="509"/>
      <c r="G54" s="510"/>
      <c r="H54" s="21"/>
      <c r="I54" s="253"/>
      <c r="J54" s="176"/>
      <c r="K54" s="96"/>
      <c r="L54" s="21"/>
      <c r="M54" s="21"/>
      <c r="N54" s="21"/>
      <c r="O54" s="244"/>
      <c r="P54" s="178">
        <v>0</v>
      </c>
      <c r="Q54" s="224"/>
      <c r="R54" s="218"/>
      <c r="S54" s="218"/>
      <c r="T54" s="218"/>
      <c r="U54" s="218"/>
      <c r="V54" s="218"/>
      <c r="W54" s="219"/>
      <c r="AA54" s="183"/>
    </row>
    <row r="55" spans="1:27" ht="12.65" customHeight="1" x14ac:dyDescent="0.3">
      <c r="A55" s="130"/>
      <c r="B55" s="173"/>
      <c r="C55" s="174"/>
      <c r="D55" s="508"/>
      <c r="E55" s="509"/>
      <c r="F55" s="509"/>
      <c r="G55" s="510"/>
      <c r="H55" s="21"/>
      <c r="I55" s="253"/>
      <c r="J55" s="176"/>
      <c r="K55" s="96"/>
      <c r="L55" s="21"/>
      <c r="M55" s="21"/>
      <c r="N55" s="21"/>
      <c r="O55" s="244"/>
      <c r="P55" s="178">
        <v>0</v>
      </c>
      <c r="Q55" s="224"/>
      <c r="R55" s="218"/>
      <c r="S55" s="218"/>
      <c r="T55" s="218" t="s">
        <v>49</v>
      </c>
      <c r="U55" s="218"/>
      <c r="V55" s="218"/>
      <c r="W55" s="219"/>
      <c r="AA55" s="183"/>
    </row>
    <row r="56" spans="1:27" ht="12.65" customHeight="1" x14ac:dyDescent="0.3">
      <c r="A56" s="130"/>
      <c r="B56" s="173"/>
      <c r="C56" s="174"/>
      <c r="D56" s="508"/>
      <c r="E56" s="509"/>
      <c r="F56" s="509"/>
      <c r="G56" s="510"/>
      <c r="H56" s="21"/>
      <c r="I56" s="253"/>
      <c r="J56" s="176"/>
      <c r="K56" s="96"/>
      <c r="L56" s="21"/>
      <c r="M56" s="21"/>
      <c r="N56" s="21"/>
      <c r="O56" s="244"/>
      <c r="P56" s="178">
        <v>0</v>
      </c>
      <c r="Q56" s="224"/>
      <c r="R56" s="218"/>
      <c r="S56" s="218"/>
      <c r="T56" s="218" t="s">
        <v>49</v>
      </c>
      <c r="U56" s="218"/>
      <c r="V56" s="218"/>
      <c r="W56" s="219"/>
      <c r="AA56" s="183"/>
    </row>
    <row r="57" spans="1:27" ht="8.15" customHeight="1" x14ac:dyDescent="0.3">
      <c r="A57" s="130"/>
      <c r="B57" s="173"/>
      <c r="C57" s="192"/>
      <c r="D57" s="275"/>
      <c r="E57" s="98"/>
      <c r="F57" s="98"/>
      <c r="G57" s="98"/>
      <c r="H57" s="98"/>
      <c r="I57" s="98"/>
      <c r="J57" s="98"/>
      <c r="K57" s="100"/>
      <c r="L57" s="21"/>
      <c r="M57" s="21"/>
      <c r="N57" s="21"/>
      <c r="O57" s="149"/>
      <c r="P57" s="276"/>
      <c r="Q57" s="277"/>
      <c r="R57" s="218"/>
      <c r="S57" s="218"/>
      <c r="T57" s="218"/>
      <c r="U57" s="218"/>
      <c r="V57" s="218"/>
      <c r="W57" s="219"/>
      <c r="AA57" s="198"/>
    </row>
    <row r="58" spans="1:27" ht="12.75" customHeight="1" x14ac:dyDescent="0.3">
      <c r="A58" s="199"/>
      <c r="B58" s="200"/>
      <c r="C58" s="502" t="s">
        <v>63</v>
      </c>
      <c r="D58" s="503"/>
      <c r="E58" s="503"/>
      <c r="F58" s="503"/>
      <c r="G58" s="503"/>
      <c r="H58" s="201"/>
      <c r="I58" s="201"/>
      <c r="J58" s="278"/>
      <c r="K58" s="278"/>
      <c r="L58" s="279"/>
      <c r="M58" s="279"/>
      <c r="N58" s="279"/>
      <c r="O58" s="279"/>
      <c r="P58" s="280">
        <v>0</v>
      </c>
      <c r="Q58" s="270"/>
      <c r="R58" s="281"/>
      <c r="S58" s="281"/>
      <c r="T58" s="281"/>
      <c r="U58" s="281"/>
      <c r="V58" s="281"/>
      <c r="W58" s="212"/>
      <c r="AA58" s="238"/>
    </row>
    <row r="59" spans="1:27" ht="29.25" customHeight="1" x14ac:dyDescent="0.3">
      <c r="A59" s="282"/>
      <c r="B59" s="283"/>
      <c r="C59" s="162">
        <v>7</v>
      </c>
      <c r="D59" s="379" t="s">
        <v>78</v>
      </c>
      <c r="E59" s="87"/>
      <c r="F59" s="87"/>
      <c r="G59" s="87"/>
      <c r="H59" s="284"/>
      <c r="I59" s="284"/>
      <c r="J59" s="284"/>
      <c r="K59" s="285"/>
      <c r="L59" s="21"/>
      <c r="M59" s="21"/>
      <c r="N59" s="21"/>
      <c r="O59" s="244"/>
      <c r="P59" s="168" t="s">
        <v>61</v>
      </c>
      <c r="Q59" s="214"/>
      <c r="R59" s="218"/>
      <c r="S59" s="218"/>
      <c r="T59" s="218"/>
      <c r="U59" s="218"/>
      <c r="V59" s="218"/>
      <c r="W59" s="219"/>
      <c r="AA59" s="172" t="s">
        <v>62</v>
      </c>
    </row>
    <row r="60" spans="1:27" ht="12.65" customHeight="1" x14ac:dyDescent="0.3">
      <c r="A60" s="282"/>
      <c r="B60" s="283"/>
      <c r="C60" s="174"/>
      <c r="D60" s="484"/>
      <c r="E60" s="485"/>
      <c r="F60" s="485"/>
      <c r="G60" s="485"/>
      <c r="H60" s="530"/>
      <c r="I60" s="530"/>
      <c r="J60" s="486"/>
      <c r="K60" s="96"/>
      <c r="L60" s="21"/>
      <c r="M60" s="21"/>
      <c r="N60" s="21"/>
      <c r="O60" s="244"/>
      <c r="P60" s="178">
        <v>0</v>
      </c>
      <c r="Q60" s="224"/>
      <c r="R60" s="218"/>
      <c r="S60" s="218"/>
      <c r="T60" s="218"/>
      <c r="U60" s="218"/>
      <c r="V60" s="218"/>
      <c r="W60" s="219"/>
      <c r="AA60" s="183"/>
    </row>
    <row r="61" spans="1:27" ht="12.65" customHeight="1" x14ac:dyDescent="0.3">
      <c r="A61" s="282"/>
      <c r="B61" s="283"/>
      <c r="C61" s="174"/>
      <c r="D61" s="484"/>
      <c r="E61" s="485"/>
      <c r="F61" s="485"/>
      <c r="G61" s="485"/>
      <c r="H61" s="530"/>
      <c r="I61" s="530"/>
      <c r="J61" s="486"/>
      <c r="K61" s="96"/>
      <c r="L61" s="21"/>
      <c r="M61" s="21"/>
      <c r="N61" s="21"/>
      <c r="O61" s="244"/>
      <c r="P61" s="178">
        <v>0</v>
      </c>
      <c r="Q61" s="224"/>
      <c r="R61" s="218"/>
      <c r="S61" s="218"/>
      <c r="T61" s="218"/>
      <c r="U61" s="218"/>
      <c r="V61" s="218"/>
      <c r="W61" s="219"/>
      <c r="AA61" s="183"/>
    </row>
    <row r="62" spans="1:27" ht="12.65" customHeight="1" x14ac:dyDescent="0.3">
      <c r="A62" s="282"/>
      <c r="B62" s="283"/>
      <c r="C62" s="174"/>
      <c r="D62" s="484"/>
      <c r="E62" s="485"/>
      <c r="F62" s="485"/>
      <c r="G62" s="485"/>
      <c r="H62" s="530"/>
      <c r="I62" s="530"/>
      <c r="J62" s="486"/>
      <c r="K62" s="96"/>
      <c r="L62" s="21"/>
      <c r="M62" s="21"/>
      <c r="N62" s="21"/>
      <c r="O62" s="244"/>
      <c r="P62" s="178">
        <v>0</v>
      </c>
      <c r="Q62" s="224"/>
      <c r="R62" s="218"/>
      <c r="S62" s="218"/>
      <c r="T62" s="218" t="s">
        <v>79</v>
      </c>
      <c r="U62" s="218"/>
      <c r="V62" s="218"/>
      <c r="W62" s="219"/>
      <c r="AA62" s="183"/>
    </row>
    <row r="63" spans="1:27" ht="12.65" customHeight="1" x14ac:dyDescent="0.3">
      <c r="A63" s="282"/>
      <c r="B63" s="283"/>
      <c r="C63" s="174"/>
      <c r="D63" s="484"/>
      <c r="E63" s="485"/>
      <c r="F63" s="485"/>
      <c r="G63" s="485"/>
      <c r="H63" s="530"/>
      <c r="I63" s="530"/>
      <c r="J63" s="486"/>
      <c r="K63" s="96"/>
      <c r="L63" s="21"/>
      <c r="M63" s="21"/>
      <c r="N63" s="21"/>
      <c r="O63" s="244"/>
      <c r="P63" s="178">
        <v>0</v>
      </c>
      <c r="Q63" s="224"/>
      <c r="R63" s="218"/>
      <c r="S63" s="218"/>
      <c r="T63" s="218" t="s">
        <v>49</v>
      </c>
      <c r="U63" s="218"/>
      <c r="V63" s="218"/>
      <c r="W63" s="219"/>
      <c r="AA63" s="183"/>
    </row>
    <row r="64" spans="1:27" ht="10.15" customHeight="1" x14ac:dyDescent="0.3">
      <c r="A64" s="130"/>
      <c r="B64" s="173"/>
      <c r="C64" s="192"/>
      <c r="D64" s="533"/>
      <c r="E64" s="533"/>
      <c r="F64" s="533"/>
      <c r="G64" s="98"/>
      <c r="H64" s="98"/>
      <c r="I64" s="98"/>
      <c r="J64" s="98"/>
      <c r="K64" s="100"/>
      <c r="L64" s="21"/>
      <c r="M64" s="21"/>
      <c r="N64" s="21"/>
      <c r="O64" s="149"/>
      <c r="P64" s="286"/>
      <c r="Q64" s="277"/>
      <c r="R64" s="218"/>
      <c r="S64" s="218"/>
      <c r="T64" s="218"/>
      <c r="U64" s="218"/>
      <c r="V64" s="218"/>
      <c r="W64" s="219"/>
      <c r="AA64" s="198"/>
    </row>
    <row r="65" spans="1:27" ht="12.75" customHeight="1" x14ac:dyDescent="0.3">
      <c r="A65" s="199"/>
      <c r="B65" s="200"/>
      <c r="C65" s="502" t="s">
        <v>63</v>
      </c>
      <c r="D65" s="503"/>
      <c r="E65" s="503"/>
      <c r="F65" s="503"/>
      <c r="G65" s="503"/>
      <c r="H65" s="201"/>
      <c r="I65" s="201"/>
      <c r="J65" s="278"/>
      <c r="K65" s="278"/>
      <c r="L65" s="279"/>
      <c r="M65" s="279"/>
      <c r="N65" s="279"/>
      <c r="O65" s="279"/>
      <c r="P65" s="280">
        <v>0</v>
      </c>
      <c r="Q65" s="270"/>
      <c r="R65" s="281"/>
      <c r="S65" s="281"/>
      <c r="T65" s="281"/>
      <c r="U65" s="281"/>
      <c r="V65" s="281"/>
      <c r="W65" s="212"/>
      <c r="AA65" s="238"/>
    </row>
    <row r="66" spans="1:27" ht="30" customHeight="1" x14ac:dyDescent="0.3">
      <c r="A66" s="130"/>
      <c r="B66" s="173"/>
      <c r="C66" s="162">
        <v>8</v>
      </c>
      <c r="D66" s="379" t="s">
        <v>80</v>
      </c>
      <c r="E66" s="87"/>
      <c r="F66" s="87"/>
      <c r="G66" s="87"/>
      <c r="H66" s="87"/>
      <c r="I66" s="87"/>
      <c r="J66" s="87"/>
      <c r="K66" s="285"/>
      <c r="L66" s="21"/>
      <c r="M66" s="21"/>
      <c r="N66" s="21"/>
      <c r="O66" s="244"/>
      <c r="P66" s="168" t="s">
        <v>61</v>
      </c>
      <c r="Q66" s="214"/>
      <c r="R66" s="218"/>
      <c r="S66" s="218"/>
      <c r="T66" s="218"/>
      <c r="U66" s="218"/>
      <c r="V66" s="218"/>
      <c r="W66" s="219"/>
      <c r="AA66" s="172" t="s">
        <v>62</v>
      </c>
    </row>
    <row r="67" spans="1:27" ht="12.65" customHeight="1" x14ac:dyDescent="0.3">
      <c r="A67" s="130"/>
      <c r="B67" s="173"/>
      <c r="C67" s="174"/>
      <c r="D67" s="531"/>
      <c r="E67" s="532"/>
      <c r="F67" s="532"/>
      <c r="G67" s="532"/>
      <c r="H67" s="532"/>
      <c r="I67" s="532"/>
      <c r="J67" s="532"/>
      <c r="K67" s="96"/>
      <c r="L67" s="21"/>
      <c r="M67" s="21"/>
      <c r="N67" s="21"/>
      <c r="O67" s="244"/>
      <c r="P67" s="178">
        <v>0</v>
      </c>
      <c r="Q67" s="224"/>
      <c r="R67" s="218"/>
      <c r="S67" s="218"/>
      <c r="T67" s="218"/>
      <c r="U67" s="218"/>
      <c r="V67" s="218"/>
      <c r="W67" s="219"/>
      <c r="AA67" s="183"/>
    </row>
    <row r="68" spans="1:27" ht="12.65" customHeight="1" x14ac:dyDescent="0.3">
      <c r="A68" s="130"/>
      <c r="B68" s="173"/>
      <c r="C68" s="174"/>
      <c r="D68" s="531"/>
      <c r="E68" s="532"/>
      <c r="F68" s="532"/>
      <c r="G68" s="532"/>
      <c r="H68" s="532"/>
      <c r="I68" s="532"/>
      <c r="J68" s="532"/>
      <c r="K68" s="96"/>
      <c r="L68" s="21"/>
      <c r="M68" s="21"/>
      <c r="N68" s="21"/>
      <c r="O68" s="244"/>
      <c r="P68" s="178">
        <v>0</v>
      </c>
      <c r="Q68" s="224"/>
      <c r="R68" s="218"/>
      <c r="S68" s="218"/>
      <c r="T68" s="218"/>
      <c r="U68" s="218"/>
      <c r="V68" s="218"/>
      <c r="W68" s="219"/>
      <c r="AA68" s="183"/>
    </row>
    <row r="69" spans="1:27" ht="12.65" customHeight="1" x14ac:dyDescent="0.3">
      <c r="A69" s="130"/>
      <c r="B69" s="173"/>
      <c r="C69" s="174"/>
      <c r="D69" s="531"/>
      <c r="E69" s="532"/>
      <c r="F69" s="532"/>
      <c r="G69" s="532"/>
      <c r="H69" s="532"/>
      <c r="I69" s="532"/>
      <c r="J69" s="532"/>
      <c r="K69" s="96"/>
      <c r="L69" s="21"/>
      <c r="M69" s="21"/>
      <c r="N69" s="21"/>
      <c r="O69" s="244"/>
      <c r="P69" s="178">
        <v>0</v>
      </c>
      <c r="Q69" s="224"/>
      <c r="R69" s="218"/>
      <c r="S69" s="218"/>
      <c r="T69" s="218"/>
      <c r="U69" s="218"/>
      <c r="V69" s="218"/>
      <c r="W69" s="219"/>
      <c r="AA69" s="183"/>
    </row>
    <row r="70" spans="1:27" ht="12.65" customHeight="1" x14ac:dyDescent="0.3">
      <c r="A70" s="130"/>
      <c r="B70" s="173"/>
      <c r="C70" s="174"/>
      <c r="D70" s="531"/>
      <c r="E70" s="532"/>
      <c r="F70" s="532"/>
      <c r="G70" s="532"/>
      <c r="H70" s="532"/>
      <c r="I70" s="532"/>
      <c r="J70" s="532"/>
      <c r="K70" s="96"/>
      <c r="L70" s="21"/>
      <c r="M70" s="21"/>
      <c r="N70" s="21"/>
      <c r="O70" s="244"/>
      <c r="P70" s="178">
        <v>0</v>
      </c>
      <c r="Q70" s="224"/>
      <c r="R70" s="218"/>
      <c r="S70" s="218"/>
      <c r="T70" s="218"/>
      <c r="U70" s="218"/>
      <c r="V70" s="218"/>
      <c r="W70" s="219"/>
      <c r="AA70" s="183"/>
    </row>
    <row r="71" spans="1:27" ht="12.75" customHeight="1" x14ac:dyDescent="0.3">
      <c r="A71" s="130"/>
      <c r="B71" s="173"/>
      <c r="C71" s="192"/>
      <c r="D71" s="98"/>
      <c r="E71" s="98"/>
      <c r="F71" s="98"/>
      <c r="G71" s="98"/>
      <c r="H71" s="98"/>
      <c r="I71" s="98"/>
      <c r="J71" s="98"/>
      <c r="K71" s="100"/>
      <c r="L71" s="21"/>
      <c r="M71" s="21"/>
      <c r="N71" s="21"/>
      <c r="O71" s="149"/>
      <c r="P71" s="287"/>
      <c r="Q71" s="157"/>
      <c r="R71" s="218"/>
      <c r="S71" s="218"/>
      <c r="T71" s="218"/>
      <c r="U71" s="218"/>
      <c r="V71" s="218"/>
      <c r="W71" s="219"/>
      <c r="AA71" s="198"/>
    </row>
    <row r="72" spans="1:27" ht="12.75" customHeight="1" x14ac:dyDescent="0.3">
      <c r="A72" s="199"/>
      <c r="B72" s="200"/>
      <c r="C72" s="502" t="s">
        <v>63</v>
      </c>
      <c r="D72" s="503"/>
      <c r="E72" s="503"/>
      <c r="F72" s="503"/>
      <c r="G72" s="503"/>
      <c r="H72" s="201"/>
      <c r="I72" s="201"/>
      <c r="J72" s="278"/>
      <c r="K72" s="278"/>
      <c r="L72" s="279"/>
      <c r="M72" s="279"/>
      <c r="N72" s="279"/>
      <c r="O72" s="279"/>
      <c r="P72" s="280">
        <v>0</v>
      </c>
      <c r="Q72" s="270"/>
      <c r="R72" s="281"/>
      <c r="S72" s="281"/>
      <c r="T72" s="281"/>
      <c r="U72" s="281"/>
      <c r="V72" s="281"/>
      <c r="W72" s="212"/>
      <c r="AA72" s="238"/>
    </row>
    <row r="73" spans="1:27" ht="30" customHeight="1" x14ac:dyDescent="0.3">
      <c r="A73" s="130"/>
      <c r="B73" s="173"/>
      <c r="C73" s="162">
        <v>9</v>
      </c>
      <c r="D73" s="294" t="s">
        <v>81</v>
      </c>
      <c r="E73" s="90"/>
      <c r="F73" s="90"/>
      <c r="G73" s="90"/>
      <c r="H73" s="284"/>
      <c r="I73" s="288"/>
      <c r="J73" s="289"/>
      <c r="K73" s="285"/>
      <c r="L73" s="21"/>
      <c r="M73" s="21"/>
      <c r="N73" s="21"/>
      <c r="O73" s="244"/>
      <c r="P73" s="168" t="s">
        <v>61</v>
      </c>
      <c r="Q73" s="214"/>
      <c r="R73" s="218"/>
      <c r="S73" s="218"/>
      <c r="T73" s="218"/>
      <c r="U73" s="218"/>
      <c r="V73" s="218"/>
      <c r="W73" s="219"/>
      <c r="AA73" s="172" t="s">
        <v>62</v>
      </c>
    </row>
    <row r="74" spans="1:27" ht="12.65" customHeight="1" x14ac:dyDescent="0.3">
      <c r="A74" s="130"/>
      <c r="B74" s="173"/>
      <c r="C74" s="174"/>
      <c r="D74" s="531"/>
      <c r="E74" s="532"/>
      <c r="F74" s="532"/>
      <c r="G74" s="532"/>
      <c r="H74" s="532"/>
      <c r="I74" s="532"/>
      <c r="J74" s="532"/>
      <c r="K74" s="96"/>
      <c r="L74" s="21"/>
      <c r="M74" s="21"/>
      <c r="N74" s="21"/>
      <c r="O74" s="244"/>
      <c r="P74" s="290">
        <v>0</v>
      </c>
      <c r="Q74" s="291"/>
      <c r="R74" s="218"/>
      <c r="S74" s="218"/>
      <c r="T74" s="218"/>
      <c r="U74" s="218"/>
      <c r="V74" s="218"/>
      <c r="W74" s="219"/>
      <c r="AA74" s="183"/>
    </row>
    <row r="75" spans="1:27" ht="12.65" customHeight="1" x14ac:dyDescent="0.3">
      <c r="A75" s="130"/>
      <c r="B75" s="173"/>
      <c r="C75" s="174"/>
      <c r="D75" s="531"/>
      <c r="E75" s="532"/>
      <c r="F75" s="532"/>
      <c r="G75" s="532"/>
      <c r="H75" s="532"/>
      <c r="I75" s="532"/>
      <c r="J75" s="532"/>
      <c r="K75" s="96"/>
      <c r="L75" s="21"/>
      <c r="M75" s="21"/>
      <c r="N75" s="21"/>
      <c r="O75" s="244"/>
      <c r="P75" s="290">
        <v>0</v>
      </c>
      <c r="Q75" s="291"/>
      <c r="R75" s="218"/>
      <c r="S75" s="218"/>
      <c r="T75" s="218"/>
      <c r="U75" s="218"/>
      <c r="V75" s="218"/>
      <c r="W75" s="219"/>
      <c r="AA75" s="183"/>
    </row>
    <row r="76" spans="1:27" ht="12.65" customHeight="1" x14ac:dyDescent="0.3">
      <c r="A76" s="130"/>
      <c r="B76" s="173"/>
      <c r="C76" s="174"/>
      <c r="D76" s="531"/>
      <c r="E76" s="532"/>
      <c r="F76" s="532"/>
      <c r="G76" s="532"/>
      <c r="H76" s="532"/>
      <c r="I76" s="532"/>
      <c r="J76" s="532"/>
      <c r="K76" s="96"/>
      <c r="L76" s="21"/>
      <c r="M76" s="21"/>
      <c r="N76" s="21"/>
      <c r="O76" s="244"/>
      <c r="P76" s="290">
        <v>0</v>
      </c>
      <c r="Q76" s="291"/>
      <c r="R76" s="218"/>
      <c r="S76" s="218"/>
      <c r="T76" s="218"/>
      <c r="U76" s="218"/>
      <c r="V76" s="218"/>
      <c r="W76" s="219"/>
      <c r="AA76" s="183"/>
    </row>
    <row r="77" spans="1:27" ht="12.65" customHeight="1" x14ac:dyDescent="0.3">
      <c r="A77" s="130"/>
      <c r="B77" s="173"/>
      <c r="C77" s="174"/>
      <c r="D77" s="531"/>
      <c r="E77" s="532"/>
      <c r="F77" s="532"/>
      <c r="G77" s="532"/>
      <c r="H77" s="532"/>
      <c r="I77" s="532"/>
      <c r="J77" s="532"/>
      <c r="K77" s="96"/>
      <c r="L77" s="21"/>
      <c r="M77" s="21"/>
      <c r="N77" s="21"/>
      <c r="O77" s="244"/>
      <c r="P77" s="290">
        <v>0</v>
      </c>
      <c r="Q77" s="291"/>
      <c r="R77" s="218"/>
      <c r="S77" s="218"/>
      <c r="T77" s="218"/>
      <c r="U77" s="218"/>
      <c r="V77" s="218"/>
      <c r="W77" s="219"/>
      <c r="AA77" s="183"/>
    </row>
    <row r="78" spans="1:27" ht="12.75" customHeight="1" x14ac:dyDescent="0.3">
      <c r="A78" s="130"/>
      <c r="B78" s="173"/>
      <c r="C78" s="192"/>
      <c r="D78" s="98"/>
      <c r="E78" s="98"/>
      <c r="F78" s="98"/>
      <c r="G78" s="98"/>
      <c r="H78" s="98"/>
      <c r="I78" s="292"/>
      <c r="J78" s="292"/>
      <c r="K78" s="100"/>
      <c r="L78" s="21"/>
      <c r="M78" s="21"/>
      <c r="N78" s="21"/>
      <c r="O78" s="149"/>
      <c r="P78" s="287"/>
      <c r="Q78" s="157"/>
      <c r="R78" s="218"/>
      <c r="S78" s="218"/>
      <c r="T78" s="218"/>
      <c r="U78" s="218"/>
      <c r="V78" s="218"/>
      <c r="W78" s="219"/>
      <c r="AA78" s="198"/>
    </row>
    <row r="79" spans="1:27" ht="12.75" customHeight="1" x14ac:dyDescent="0.3">
      <c r="A79" s="199"/>
      <c r="B79" s="200"/>
      <c r="C79" s="502" t="s">
        <v>63</v>
      </c>
      <c r="D79" s="503"/>
      <c r="E79" s="503"/>
      <c r="F79" s="503"/>
      <c r="G79" s="503"/>
      <c r="H79" s="201"/>
      <c r="I79" s="201"/>
      <c r="J79" s="278"/>
      <c r="K79" s="278"/>
      <c r="L79" s="279"/>
      <c r="M79" s="279"/>
      <c r="N79" s="279"/>
      <c r="O79" s="279"/>
      <c r="P79" s="280">
        <v>0</v>
      </c>
      <c r="Q79" s="270"/>
      <c r="R79" s="281"/>
      <c r="S79" s="281"/>
      <c r="T79" s="281"/>
      <c r="U79" s="281"/>
      <c r="V79" s="281"/>
      <c r="W79" s="212"/>
      <c r="AA79" s="238"/>
    </row>
    <row r="80" spans="1:27" ht="15.75" customHeight="1" x14ac:dyDescent="0.25">
      <c r="A80" s="199"/>
      <c r="B80" s="200"/>
      <c r="C80" s="293"/>
      <c r="D80" s="294"/>
      <c r="E80" s="294"/>
      <c r="F80" s="294"/>
      <c r="G80" s="294"/>
      <c r="H80" s="295"/>
      <c r="I80" s="295" t="s">
        <v>82</v>
      </c>
      <c r="J80" s="296"/>
      <c r="K80" s="297"/>
      <c r="L80" s="298"/>
      <c r="M80" s="298"/>
      <c r="N80" s="298"/>
      <c r="O80" s="299"/>
      <c r="P80" s="300"/>
      <c r="Q80" s="301"/>
      <c r="R80" s="188"/>
      <c r="S80" s="188"/>
      <c r="T80" s="188"/>
      <c r="U80" s="188"/>
      <c r="V80" s="188"/>
      <c r="W80" s="302"/>
      <c r="AA80" s="172" t="s">
        <v>62</v>
      </c>
    </row>
    <row r="81" spans="1:27" ht="13" x14ac:dyDescent="0.3">
      <c r="A81" s="130"/>
      <c r="B81" s="173"/>
      <c r="C81" s="303">
        <v>10</v>
      </c>
      <c r="D81" s="22" t="s">
        <v>83</v>
      </c>
      <c r="E81" s="22"/>
      <c r="F81" s="22"/>
      <c r="G81" s="21"/>
      <c r="H81" s="304"/>
      <c r="I81" s="535"/>
      <c r="J81" s="536"/>
      <c r="K81" s="96"/>
      <c r="L81" s="21"/>
      <c r="M81" s="21"/>
      <c r="N81" s="21"/>
      <c r="O81" s="244"/>
      <c r="P81" s="305"/>
      <c r="Q81" s="301"/>
      <c r="R81" s="281"/>
      <c r="S81" s="281"/>
      <c r="T81" s="281"/>
      <c r="U81" s="281"/>
      <c r="V81" s="281"/>
      <c r="W81" s="219"/>
      <c r="AA81" s="183"/>
    </row>
    <row r="82" spans="1:27" ht="9" customHeight="1" x14ac:dyDescent="0.3">
      <c r="A82" s="130"/>
      <c r="B82" s="173"/>
      <c r="C82" s="306"/>
      <c r="D82" s="21"/>
      <c r="E82" s="21"/>
      <c r="F82" s="21"/>
      <c r="G82" s="21"/>
      <c r="H82" s="21"/>
      <c r="I82" s="307"/>
      <c r="J82" s="307"/>
      <c r="K82" s="96"/>
      <c r="L82" s="21"/>
      <c r="M82" s="21"/>
      <c r="N82" s="21"/>
      <c r="O82" s="244"/>
      <c r="P82" s="308"/>
      <c r="Q82" s="301"/>
      <c r="R82" s="218"/>
      <c r="S82" s="218"/>
      <c r="T82" s="218"/>
      <c r="U82" s="218"/>
      <c r="V82" s="218"/>
      <c r="W82" s="219"/>
      <c r="AA82" s="198"/>
    </row>
    <row r="83" spans="1:27" ht="12.75" customHeight="1" x14ac:dyDescent="0.3">
      <c r="A83" s="130"/>
      <c r="B83" s="173"/>
      <c r="C83" s="309"/>
      <c r="D83" s="310"/>
      <c r="E83" s="310"/>
      <c r="F83" s="310"/>
      <c r="G83" s="310"/>
      <c r="H83" s="310"/>
      <c r="I83" s="311"/>
      <c r="J83" s="311"/>
      <c r="K83" s="310"/>
      <c r="L83" s="310"/>
      <c r="M83" s="310"/>
      <c r="N83" s="310"/>
      <c r="O83" s="244"/>
      <c r="P83" s="310"/>
      <c r="Q83" s="301"/>
      <c r="R83" s="312"/>
      <c r="S83" s="312"/>
      <c r="T83" s="312"/>
      <c r="U83" s="312"/>
      <c r="V83" s="312"/>
      <c r="W83" s="219"/>
      <c r="AA83" s="238"/>
    </row>
    <row r="84" spans="1:27" ht="8.25" customHeight="1" x14ac:dyDescent="0.3">
      <c r="A84" s="130"/>
      <c r="B84" s="173"/>
      <c r="C84" s="306"/>
      <c r="D84" s="21"/>
      <c r="E84" s="21"/>
      <c r="F84" s="21"/>
      <c r="G84" s="21"/>
      <c r="H84" s="21"/>
      <c r="I84" s="307"/>
      <c r="J84" s="307"/>
      <c r="K84" s="96"/>
      <c r="L84" s="21"/>
      <c r="M84" s="21"/>
      <c r="N84" s="21"/>
      <c r="O84" s="244"/>
      <c r="P84" s="243"/>
      <c r="Q84" s="301"/>
      <c r="R84" s="218"/>
      <c r="S84" s="218"/>
      <c r="T84" s="218"/>
      <c r="U84" s="218"/>
      <c r="V84" s="218"/>
      <c r="W84" s="219"/>
      <c r="AA84" s="198"/>
    </row>
    <row r="85" spans="1:27" ht="28.5" customHeight="1" x14ac:dyDescent="0.3">
      <c r="A85" s="130"/>
      <c r="B85" s="173"/>
      <c r="C85" s="313">
        <v>11</v>
      </c>
      <c r="D85" s="537" t="s">
        <v>84</v>
      </c>
      <c r="E85" s="537"/>
      <c r="F85" s="537"/>
      <c r="G85" s="537"/>
      <c r="H85" s="537"/>
      <c r="I85" s="537"/>
      <c r="J85" s="537"/>
      <c r="K85" s="538"/>
      <c r="L85" s="380"/>
      <c r="M85" s="380"/>
      <c r="N85" s="380"/>
      <c r="O85" s="314"/>
      <c r="P85" s="252" t="s">
        <v>61</v>
      </c>
      <c r="Q85" s="214"/>
      <c r="R85" s="218"/>
      <c r="S85" s="218"/>
      <c r="T85" s="218"/>
      <c r="U85" s="218"/>
      <c r="V85" s="218"/>
      <c r="W85" s="219"/>
      <c r="AA85" s="172" t="s">
        <v>62</v>
      </c>
    </row>
    <row r="86" spans="1:27" ht="12.65" customHeight="1" x14ac:dyDescent="0.3">
      <c r="A86" s="130"/>
      <c r="B86" s="173"/>
      <c r="C86" s="174"/>
      <c r="D86" s="531"/>
      <c r="E86" s="531"/>
      <c r="F86" s="531"/>
      <c r="G86" s="531"/>
      <c r="H86" s="532"/>
      <c r="I86" s="532"/>
      <c r="J86" s="532"/>
      <c r="K86" s="96"/>
      <c r="L86" s="21"/>
      <c r="M86" s="21"/>
      <c r="N86" s="21"/>
      <c r="O86" s="244"/>
      <c r="P86" s="178">
        <v>0</v>
      </c>
      <c r="Q86" s="224"/>
      <c r="R86" s="218"/>
      <c r="S86" s="218"/>
      <c r="T86" s="218" t="s">
        <v>49</v>
      </c>
      <c r="U86" s="218"/>
      <c r="V86" s="218"/>
      <c r="W86" s="219"/>
      <c r="AA86" s="183"/>
    </row>
    <row r="87" spans="1:27" ht="12.65" customHeight="1" x14ac:dyDescent="0.3">
      <c r="A87" s="130"/>
      <c r="B87" s="173"/>
      <c r="C87" s="174"/>
      <c r="D87" s="531"/>
      <c r="E87" s="531"/>
      <c r="F87" s="531"/>
      <c r="G87" s="531"/>
      <c r="H87" s="532"/>
      <c r="I87" s="532"/>
      <c r="J87" s="532"/>
      <c r="K87" s="96"/>
      <c r="L87" s="21"/>
      <c r="M87" s="21"/>
      <c r="N87" s="21"/>
      <c r="O87" s="244"/>
      <c r="P87" s="178">
        <v>0</v>
      </c>
      <c r="Q87" s="224"/>
      <c r="R87" s="218"/>
      <c r="S87" s="218"/>
      <c r="T87" s="218" t="s">
        <v>49</v>
      </c>
      <c r="U87" s="218"/>
      <c r="V87" s="218"/>
      <c r="W87" s="219"/>
      <c r="AA87" s="183"/>
    </row>
    <row r="88" spans="1:27" ht="12.75" customHeight="1" x14ac:dyDescent="0.3">
      <c r="A88" s="130"/>
      <c r="B88" s="173"/>
      <c r="C88" s="192"/>
      <c r="D88" s="98"/>
      <c r="E88" s="98"/>
      <c r="F88" s="98"/>
      <c r="G88" s="98"/>
      <c r="H88" s="98"/>
      <c r="I88" s="98"/>
      <c r="J88" s="98"/>
      <c r="K88" s="100"/>
      <c r="L88" s="21"/>
      <c r="M88" s="21"/>
      <c r="N88" s="21"/>
      <c r="O88" s="149"/>
      <c r="P88" s="315"/>
      <c r="Q88" s="316"/>
      <c r="R88" s="218"/>
      <c r="S88" s="218"/>
      <c r="T88" s="218"/>
      <c r="U88" s="218"/>
      <c r="V88" s="218"/>
      <c r="W88" s="219"/>
      <c r="AA88" s="264"/>
    </row>
    <row r="89" spans="1:27" ht="16.5" customHeight="1" x14ac:dyDescent="0.3">
      <c r="A89" s="199"/>
      <c r="B89" s="200"/>
      <c r="C89" s="528" t="s">
        <v>63</v>
      </c>
      <c r="D89" s="529"/>
      <c r="E89" s="529"/>
      <c r="F89" s="529"/>
      <c r="G89" s="529"/>
      <c r="H89" s="267"/>
      <c r="I89" s="267"/>
      <c r="J89" s="268"/>
      <c r="K89" s="268"/>
      <c r="L89" s="317"/>
      <c r="M89" s="317"/>
      <c r="N89" s="317"/>
      <c r="O89" s="317"/>
      <c r="P89" s="269">
        <v>0</v>
      </c>
      <c r="Q89" s="318"/>
      <c r="R89" s="319"/>
      <c r="S89" s="319"/>
      <c r="T89" s="319"/>
      <c r="U89" s="319"/>
      <c r="V89" s="319"/>
      <c r="W89" s="212"/>
      <c r="AA89" s="238"/>
    </row>
    <row r="90" spans="1:27" ht="9" customHeight="1" x14ac:dyDescent="0.3">
      <c r="A90" s="130"/>
      <c r="B90" s="173"/>
      <c r="C90" s="320"/>
      <c r="D90" s="284"/>
      <c r="E90" s="321"/>
      <c r="F90" s="284"/>
      <c r="G90" s="284"/>
      <c r="H90" s="284"/>
      <c r="I90" s="284"/>
      <c r="J90" s="284"/>
      <c r="K90" s="284"/>
      <c r="L90" s="284"/>
      <c r="M90" s="284"/>
      <c r="N90" s="284"/>
      <c r="O90" s="284"/>
      <c r="P90" s="284"/>
      <c r="Q90" s="285"/>
      <c r="R90" s="322"/>
      <c r="S90" s="322"/>
      <c r="T90" s="322"/>
      <c r="U90" s="322"/>
      <c r="V90" s="322"/>
      <c r="W90" s="219"/>
      <c r="AA90" s="264"/>
    </row>
    <row r="91" spans="1:27" ht="15.75" customHeight="1" x14ac:dyDescent="0.3">
      <c r="A91" s="323"/>
      <c r="B91" s="324"/>
      <c r="C91" s="534" t="s">
        <v>85</v>
      </c>
      <c r="D91" s="516"/>
      <c r="E91" s="516"/>
      <c r="F91" s="516"/>
      <c r="G91" s="516"/>
      <c r="H91" s="516"/>
      <c r="I91" s="516"/>
      <c r="J91" s="516"/>
      <c r="K91" s="325"/>
      <c r="L91" s="325"/>
      <c r="M91" s="325"/>
      <c r="N91" s="325"/>
      <c r="O91" s="325"/>
      <c r="P91" s="326">
        <v>0</v>
      </c>
      <c r="Q91" s="243"/>
      <c r="R91" s="322"/>
      <c r="S91" s="322"/>
      <c r="T91" s="322"/>
      <c r="U91" s="322"/>
      <c r="V91" s="322"/>
      <c r="W91" s="219"/>
      <c r="AA91" s="238"/>
    </row>
    <row r="92" spans="1:27" ht="6.65" customHeight="1" x14ac:dyDescent="0.3">
      <c r="A92" s="323"/>
      <c r="B92" s="327"/>
      <c r="C92" s="328"/>
      <c r="D92" s="329"/>
      <c r="E92" s="329"/>
      <c r="F92" s="329"/>
      <c r="G92" s="329"/>
      <c r="H92" s="329"/>
      <c r="I92" s="329"/>
      <c r="J92" s="329"/>
      <c r="K92" s="329"/>
      <c r="L92" s="329"/>
      <c r="M92" s="329"/>
      <c r="N92" s="329"/>
      <c r="O92" s="329"/>
      <c r="P92" s="330"/>
      <c r="Q92" s="331"/>
      <c r="R92" s="332"/>
      <c r="S92" s="322"/>
      <c r="T92" s="322"/>
      <c r="U92" s="322"/>
      <c r="V92" s="322"/>
      <c r="W92" s="322"/>
      <c r="X92" s="219"/>
      <c r="AA92" s="264"/>
    </row>
    <row r="93" spans="1:27" ht="8.25" customHeight="1" thickBot="1" x14ac:dyDescent="0.35">
      <c r="A93" s="130"/>
      <c r="B93" s="333"/>
      <c r="C93" s="334"/>
      <c r="D93" s="335"/>
      <c r="E93" s="335"/>
      <c r="F93" s="335"/>
      <c r="G93" s="335"/>
      <c r="H93" s="335"/>
      <c r="I93" s="335"/>
      <c r="J93" s="335"/>
      <c r="K93" s="335"/>
      <c r="L93" s="335"/>
      <c r="M93" s="335"/>
      <c r="N93" s="335"/>
      <c r="O93" s="335"/>
      <c r="P93" s="335"/>
      <c r="Q93" s="336"/>
      <c r="R93" s="335"/>
      <c r="S93" s="337"/>
      <c r="T93" s="337"/>
      <c r="U93" s="337"/>
      <c r="V93" s="337"/>
      <c r="W93" s="337"/>
      <c r="X93" s="338"/>
      <c r="Y93" s="339"/>
      <c r="Z93" s="339"/>
      <c r="AA93" s="340"/>
    </row>
    <row r="94" spans="1:27" ht="13" x14ac:dyDescent="0.3">
      <c r="A94" s="130"/>
      <c r="B94" s="130"/>
      <c r="C94" s="21"/>
      <c r="D94" s="21"/>
      <c r="E94" s="21"/>
      <c r="F94" s="21"/>
      <c r="G94" s="21"/>
      <c r="H94" s="21"/>
      <c r="I94" s="21"/>
      <c r="J94" s="21"/>
      <c r="K94" s="21"/>
      <c r="L94" s="21"/>
      <c r="M94" s="21"/>
      <c r="N94" s="21"/>
      <c r="O94" s="21"/>
      <c r="P94" s="21"/>
      <c r="Q94" s="21"/>
      <c r="R94" s="21"/>
      <c r="S94" s="21"/>
      <c r="T94" s="218"/>
      <c r="U94" s="218"/>
      <c r="V94" s="218"/>
      <c r="W94" s="218"/>
      <c r="X94" s="218"/>
      <c r="Y94" s="218"/>
    </row>
    <row r="95" spans="1:27" ht="13" x14ac:dyDescent="0.3">
      <c r="A95" s="130"/>
      <c r="B95" s="130"/>
      <c r="C95" s="21"/>
      <c r="D95" s="21"/>
      <c r="E95" s="21"/>
      <c r="F95" s="21"/>
      <c r="G95" s="21"/>
      <c r="H95" s="21"/>
      <c r="I95" s="21"/>
      <c r="J95" s="21"/>
      <c r="K95" s="21"/>
      <c r="L95" s="21"/>
      <c r="M95" s="21"/>
      <c r="N95" s="21"/>
      <c r="O95" s="21"/>
      <c r="P95" s="21"/>
      <c r="Q95" s="21"/>
      <c r="R95" s="21"/>
      <c r="S95" s="21"/>
      <c r="T95" s="218"/>
      <c r="U95" s="218"/>
      <c r="V95" s="218"/>
      <c r="W95" s="218"/>
      <c r="X95" s="218"/>
      <c r="Y95" s="218"/>
    </row>
    <row r="96" spans="1:27" ht="13" x14ac:dyDescent="0.3">
      <c r="A96" s="130"/>
      <c r="B96" s="341"/>
      <c r="C96" s="21"/>
      <c r="D96" s="22"/>
      <c r="E96" s="21"/>
      <c r="F96" s="342"/>
      <c r="G96" s="21"/>
      <c r="H96" s="21"/>
      <c r="I96" s="21"/>
      <c r="J96" s="21"/>
      <c r="K96" s="21"/>
      <c r="L96" s="21"/>
      <c r="M96" s="21"/>
      <c r="N96" s="21"/>
      <c r="O96" s="21"/>
      <c r="P96" s="21"/>
      <c r="Q96" s="21"/>
      <c r="R96" s="343"/>
      <c r="S96" s="21"/>
      <c r="T96" s="218"/>
      <c r="U96" s="218"/>
      <c r="V96" s="218"/>
      <c r="W96" s="218"/>
      <c r="X96" s="218"/>
      <c r="Y96" s="218"/>
    </row>
    <row r="97" spans="1:25" ht="13" x14ac:dyDescent="0.3">
      <c r="A97" s="130"/>
      <c r="B97" s="130"/>
      <c r="C97" s="21"/>
      <c r="D97" s="21"/>
      <c r="E97" s="21"/>
      <c r="F97" s="21"/>
      <c r="G97" s="21"/>
      <c r="H97" s="21"/>
      <c r="I97" s="21"/>
      <c r="J97" s="21"/>
      <c r="K97" s="21"/>
      <c r="L97" s="21"/>
      <c r="M97" s="21"/>
      <c r="N97" s="21"/>
      <c r="O97" s="21"/>
      <c r="P97" s="342"/>
      <c r="Q97" s="21"/>
      <c r="R97" s="21"/>
      <c r="S97" s="21"/>
      <c r="T97" s="218"/>
      <c r="U97" s="218"/>
      <c r="V97" s="218"/>
      <c r="W97" s="218"/>
      <c r="X97" s="218"/>
      <c r="Y97" s="218"/>
    </row>
    <row r="98" spans="1:25" ht="13" x14ac:dyDescent="0.3">
      <c r="A98" s="130"/>
      <c r="B98" s="130"/>
      <c r="C98" s="21"/>
      <c r="D98" s="21"/>
      <c r="E98" s="21"/>
      <c r="F98" s="21"/>
      <c r="G98" s="21"/>
      <c r="H98" s="21"/>
      <c r="I98" s="21"/>
      <c r="J98" s="21"/>
      <c r="K98" s="21"/>
      <c r="L98" s="21"/>
      <c r="M98" s="21"/>
      <c r="N98" s="21"/>
      <c r="O98" s="21"/>
      <c r="P98" s="21"/>
      <c r="Q98" s="21"/>
      <c r="R98" s="21"/>
      <c r="S98" s="21"/>
      <c r="T98" s="218"/>
      <c r="U98" s="218"/>
      <c r="V98" s="218"/>
      <c r="W98" s="218"/>
      <c r="X98" s="218"/>
      <c r="Y98" s="218"/>
    </row>
    <row r="99" spans="1:25" ht="13" x14ac:dyDescent="0.3">
      <c r="A99" s="130"/>
      <c r="B99" s="130"/>
      <c r="C99" s="21"/>
      <c r="D99" s="21"/>
      <c r="E99" s="21"/>
      <c r="F99" s="21"/>
      <c r="G99" s="21"/>
      <c r="H99" s="21"/>
      <c r="I99" s="342"/>
      <c r="J99" s="21"/>
      <c r="K99" s="21"/>
      <c r="L99" s="21"/>
      <c r="M99" s="21"/>
      <c r="N99" s="21"/>
      <c r="O99" s="21"/>
      <c r="P99" s="21"/>
      <c r="Q99" s="21"/>
      <c r="R99" s="21"/>
      <c r="S99" s="21"/>
      <c r="T99" s="218"/>
      <c r="U99" s="218"/>
      <c r="V99" s="218"/>
      <c r="W99" s="218"/>
      <c r="X99" s="218"/>
      <c r="Y99" s="218"/>
    </row>
    <row r="100" spans="1:25" ht="13" x14ac:dyDescent="0.3">
      <c r="A100" s="130"/>
      <c r="B100" s="130"/>
      <c r="C100" s="21"/>
      <c r="D100" s="21"/>
      <c r="E100" s="21"/>
      <c r="F100" s="21"/>
      <c r="G100" s="21"/>
      <c r="H100" s="21"/>
      <c r="I100" s="21"/>
      <c r="J100" s="21"/>
      <c r="K100" s="21"/>
      <c r="L100" s="21"/>
      <c r="M100" s="21"/>
      <c r="N100" s="21"/>
      <c r="O100" s="21"/>
      <c r="P100" s="21"/>
      <c r="Q100" s="21"/>
      <c r="R100" s="21"/>
      <c r="S100" s="21"/>
      <c r="T100" s="218"/>
      <c r="U100" s="218"/>
      <c r="V100" s="218"/>
      <c r="W100" s="218"/>
      <c r="X100" s="218"/>
      <c r="Y100" s="218"/>
    </row>
    <row r="101" spans="1:25" ht="13" x14ac:dyDescent="0.3">
      <c r="A101" s="130"/>
      <c r="B101" s="130"/>
      <c r="C101" s="21"/>
      <c r="D101" s="21"/>
      <c r="E101" s="21"/>
      <c r="F101" s="21"/>
      <c r="G101" s="21"/>
      <c r="H101" s="21"/>
      <c r="I101" s="21"/>
      <c r="J101" s="21"/>
      <c r="K101" s="21"/>
      <c r="L101" s="21"/>
      <c r="M101" s="21"/>
      <c r="N101" s="21"/>
      <c r="O101" s="21"/>
      <c r="P101" s="21"/>
      <c r="Q101" s="21"/>
      <c r="R101" s="21"/>
      <c r="S101" s="21"/>
      <c r="T101" s="218"/>
      <c r="U101" s="218"/>
      <c r="V101" s="218"/>
      <c r="W101" s="218"/>
      <c r="X101" s="218"/>
      <c r="Y101" s="218"/>
    </row>
    <row r="102" spans="1:25" ht="13" x14ac:dyDescent="0.3">
      <c r="A102" s="130"/>
      <c r="B102" s="130"/>
      <c r="C102" s="21"/>
      <c r="D102" s="21"/>
      <c r="E102" s="21"/>
      <c r="F102" s="21"/>
      <c r="G102" s="21"/>
      <c r="H102" s="21"/>
      <c r="I102" s="21"/>
      <c r="J102" s="21"/>
      <c r="K102" s="21"/>
      <c r="L102" s="21"/>
      <c r="M102" s="21"/>
      <c r="N102" s="21"/>
      <c r="O102" s="21"/>
      <c r="P102" s="21"/>
      <c r="Q102" s="21"/>
      <c r="R102" s="21"/>
      <c r="S102" s="21"/>
      <c r="T102" s="218"/>
      <c r="U102" s="218"/>
      <c r="V102" s="218"/>
      <c r="W102" s="218"/>
      <c r="X102" s="218"/>
      <c r="Y102" s="218"/>
    </row>
    <row r="103" spans="1:25" ht="13" x14ac:dyDescent="0.3">
      <c r="A103" s="130"/>
      <c r="B103" s="130"/>
      <c r="C103" s="21"/>
      <c r="D103" s="21"/>
      <c r="E103" s="21"/>
      <c r="F103" s="21"/>
      <c r="G103" s="21"/>
      <c r="H103" s="21"/>
      <c r="I103" s="21"/>
      <c r="J103" s="21"/>
      <c r="K103" s="21"/>
      <c r="L103" s="21"/>
      <c r="M103" s="21"/>
      <c r="N103" s="21"/>
      <c r="O103" s="21"/>
      <c r="P103" s="21"/>
      <c r="Q103" s="21"/>
      <c r="R103" s="21"/>
      <c r="S103" s="21"/>
      <c r="T103" s="218"/>
      <c r="U103" s="218"/>
      <c r="V103" s="218"/>
      <c r="W103" s="218"/>
      <c r="X103" s="218"/>
      <c r="Y103" s="218"/>
    </row>
    <row r="104" spans="1:25" ht="13" x14ac:dyDescent="0.3">
      <c r="A104" s="130"/>
      <c r="B104" s="130"/>
      <c r="C104" s="21"/>
      <c r="D104" s="21"/>
      <c r="E104" s="21"/>
      <c r="F104" s="21"/>
      <c r="G104" s="21"/>
      <c r="H104" s="21"/>
      <c r="I104" s="21"/>
      <c r="J104" s="21"/>
      <c r="K104" s="21"/>
      <c r="L104" s="21"/>
      <c r="M104" s="21"/>
      <c r="N104" s="21"/>
      <c r="O104" s="21"/>
      <c r="P104" s="21"/>
      <c r="Q104" s="21"/>
      <c r="R104" s="21"/>
      <c r="S104" s="21"/>
      <c r="T104" s="218"/>
      <c r="U104" s="218"/>
      <c r="V104" s="218"/>
      <c r="W104" s="218"/>
      <c r="X104" s="218"/>
      <c r="Y104" s="218"/>
    </row>
  </sheetData>
  <mergeCells count="79">
    <mergeCell ref="C91:J91"/>
    <mergeCell ref="C79:G79"/>
    <mergeCell ref="I81:J81"/>
    <mergeCell ref="D85:K85"/>
    <mergeCell ref="D86:J86"/>
    <mergeCell ref="D87:J87"/>
    <mergeCell ref="C89:G89"/>
    <mergeCell ref="D77:J77"/>
    <mergeCell ref="D63:J63"/>
    <mergeCell ref="D64:F64"/>
    <mergeCell ref="C65:G65"/>
    <mergeCell ref="D67:J67"/>
    <mergeCell ref="D68:J68"/>
    <mergeCell ref="D69:J69"/>
    <mergeCell ref="D70:J70"/>
    <mergeCell ref="C72:G72"/>
    <mergeCell ref="D74:J74"/>
    <mergeCell ref="D75:J75"/>
    <mergeCell ref="D76:J76"/>
    <mergeCell ref="D62:J62"/>
    <mergeCell ref="D47:K47"/>
    <mergeCell ref="C49:G49"/>
    <mergeCell ref="D51:G51"/>
    <mergeCell ref="D52:G52"/>
    <mergeCell ref="D53:G53"/>
    <mergeCell ref="D54:G54"/>
    <mergeCell ref="D55:G55"/>
    <mergeCell ref="D56:G56"/>
    <mergeCell ref="C58:G58"/>
    <mergeCell ref="D60:J60"/>
    <mergeCell ref="D61:J61"/>
    <mergeCell ref="D46:K46"/>
    <mergeCell ref="D34:G34"/>
    <mergeCell ref="D35:G35"/>
    <mergeCell ref="D36:G36"/>
    <mergeCell ref="D37:G37"/>
    <mergeCell ref="D38:G38"/>
    <mergeCell ref="C40:G40"/>
    <mergeCell ref="D41:K41"/>
    <mergeCell ref="D42:K42"/>
    <mergeCell ref="D43:K43"/>
    <mergeCell ref="D44:K44"/>
    <mergeCell ref="D45:K45"/>
    <mergeCell ref="C33:K33"/>
    <mergeCell ref="D21:G21"/>
    <mergeCell ref="D22:G22"/>
    <mergeCell ref="D23:G23"/>
    <mergeCell ref="D24:G24"/>
    <mergeCell ref="D25:G25"/>
    <mergeCell ref="C27:G27"/>
    <mergeCell ref="D28:G28"/>
    <mergeCell ref="D29:G29"/>
    <mergeCell ref="D30:G30"/>
    <mergeCell ref="D31:G31"/>
    <mergeCell ref="D32:K32"/>
    <mergeCell ref="D20:G20"/>
    <mergeCell ref="R8:S8"/>
    <mergeCell ref="R9:W9"/>
    <mergeCell ref="AA9:AA12"/>
    <mergeCell ref="C10:K11"/>
    <mergeCell ref="P10:P11"/>
    <mergeCell ref="V10:V11"/>
    <mergeCell ref="D13:G13"/>
    <mergeCell ref="D14:G14"/>
    <mergeCell ref="D15:G15"/>
    <mergeCell ref="D16:G16"/>
    <mergeCell ref="C18:G18"/>
    <mergeCell ref="B5:E5"/>
    <mergeCell ref="K5:P5"/>
    <mergeCell ref="R5:S5"/>
    <mergeCell ref="B7:E7"/>
    <mergeCell ref="K7:P7"/>
    <mergeCell ref="R7:S7"/>
    <mergeCell ref="S1:X1"/>
    <mergeCell ref="C2:S2"/>
    <mergeCell ref="B3:E3"/>
    <mergeCell ref="F3:G3"/>
    <mergeCell ref="K3:P3"/>
    <mergeCell ref="R3:S3"/>
  </mergeCells>
  <conditionalFormatting sqref="D31:D32">
    <cfRule type="expression" dxfId="49" priority="135" stopIfTrue="1">
      <formula>AND($P31&gt;0,$D31="")</formula>
    </cfRule>
  </conditionalFormatting>
  <conditionalFormatting sqref="D14:G26">
    <cfRule type="expression" dxfId="48" priority="127" stopIfTrue="1">
      <formula>AND($P14&gt;0,$D14="")</formula>
    </cfRule>
  </conditionalFormatting>
  <conditionalFormatting sqref="D29:G40">
    <cfRule type="expression" dxfId="47" priority="96" stopIfTrue="1">
      <formula>AND($P29&gt;0,$D29="")</formula>
    </cfRule>
  </conditionalFormatting>
  <conditionalFormatting sqref="D44:G49">
    <cfRule type="expression" dxfId="46" priority="224" stopIfTrue="1">
      <formula>AND($P44&gt;0,$D44="")</formula>
    </cfRule>
  </conditionalFormatting>
  <conditionalFormatting sqref="D51:G56">
    <cfRule type="expression" dxfId="45" priority="118" stopIfTrue="1">
      <formula>AND($P51&gt;0,$D51="")</formula>
    </cfRule>
  </conditionalFormatting>
  <conditionalFormatting sqref="D71:G77">
    <cfRule type="expression" dxfId="44" priority="219" stopIfTrue="1">
      <formula>AND($P71&gt;0,$D71="")</formula>
    </cfRule>
  </conditionalFormatting>
  <conditionalFormatting sqref="D60:J63">
    <cfRule type="expression" dxfId="43" priority="114" stopIfTrue="1">
      <formula>AND($D60="",$P60&gt;0)</formula>
    </cfRule>
  </conditionalFormatting>
  <conditionalFormatting sqref="D80:J87">
    <cfRule type="expression" dxfId="42" priority="213" stopIfTrue="1">
      <formula>AND($D80="",$P80&gt;0)</formula>
    </cfRule>
  </conditionalFormatting>
  <conditionalFormatting sqref="E31:G31">
    <cfRule type="expression" dxfId="41" priority="124" stopIfTrue="1">
      <formula>AND($P31&gt;0,$D31="")</formula>
    </cfRule>
  </conditionalFormatting>
  <conditionalFormatting sqref="H26">
    <cfRule type="expression" dxfId="40" priority="192" stopIfTrue="1">
      <formula>AND(P26&gt;0,$H26="")</formula>
    </cfRule>
  </conditionalFormatting>
  <conditionalFormatting sqref="H35:H39">
    <cfRule type="expression" dxfId="39" priority="100" stopIfTrue="1">
      <formula>AND(P35&gt;0,$H35="")</formula>
    </cfRule>
  </conditionalFormatting>
  <conditionalFormatting sqref="I14:I17">
    <cfRule type="expression" dxfId="38" priority="150" stopIfTrue="1">
      <formula>AND($P14&gt;0,$I14="")</formula>
    </cfRule>
  </conditionalFormatting>
  <conditionalFormatting sqref="I19:I26">
    <cfRule type="expression" dxfId="37" priority="144" stopIfTrue="1">
      <formula>AND($P19&gt;0,$I19="")</formula>
    </cfRule>
  </conditionalFormatting>
  <conditionalFormatting sqref="I29:I39">
    <cfRule type="expression" dxfId="36" priority="104" stopIfTrue="1">
      <formula>AND($P29&gt;0,$I29="")</formula>
    </cfRule>
  </conditionalFormatting>
  <conditionalFormatting sqref="I44:I48">
    <cfRule type="expression" dxfId="35" priority="246" stopIfTrue="1">
      <formula>AND($P44&gt;0,$I44="")</formula>
    </cfRule>
  </conditionalFormatting>
  <conditionalFormatting sqref="I51:I56">
    <cfRule type="expression" dxfId="34" priority="136" stopIfTrue="1">
      <formula>AND($P51&gt;0,$I51="")</formula>
    </cfRule>
  </conditionalFormatting>
  <conditionalFormatting sqref="I71">
    <cfRule type="expression" dxfId="33" priority="245" stopIfTrue="1">
      <formula>AND($P71&gt;0,$I71="")</formula>
    </cfRule>
  </conditionalFormatting>
  <conditionalFormatting sqref="I74:I77">
    <cfRule type="expression" dxfId="32" priority="243" stopIfTrue="1">
      <formula>AND($P74&gt;0,$I74="")</formula>
    </cfRule>
  </conditionalFormatting>
  <conditionalFormatting sqref="I81:J81">
    <cfRule type="expression" dxfId="31" priority="112" stopIfTrue="1">
      <formula>AND($P$81&lt;&gt;"",$I$81="")</formula>
    </cfRule>
  </conditionalFormatting>
  <conditionalFormatting sqref="I108:J108">
    <cfRule type="expression" dxfId="30" priority="199"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211" stopIfTrue="1">
      <formula>AND($J17="",$P17&gt;0)</formula>
    </cfRule>
  </conditionalFormatting>
  <conditionalFormatting sqref="J19">
    <cfRule type="expression" dxfId="26" priority="210"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198"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206" stopIfTrue="1">
      <formula>AND($J32="",$P32&gt;0)</formula>
    </cfRule>
  </conditionalFormatting>
  <conditionalFormatting sqref="J35:J39">
    <cfRule type="expression" dxfId="19" priority="108" stopIfTrue="1">
      <formula>AND($P35&gt;0,$J35=0)</formula>
    </cfRule>
  </conditionalFormatting>
  <conditionalFormatting sqref="J44:J48">
    <cfRule type="expression" dxfId="18" priority="201" stopIfTrue="1">
      <formula>AND($J44="",$P44&gt;0)</formula>
    </cfRule>
  </conditionalFormatting>
  <conditionalFormatting sqref="J51:J56">
    <cfRule type="expression" dxfId="17" priority="153" stopIfTrue="1">
      <formula>AND($P51&gt;0,$J51=0)</formula>
    </cfRule>
  </conditionalFormatting>
  <conditionalFormatting sqref="J71">
    <cfRule type="expression" dxfId="16" priority="264" stopIfTrue="1">
      <formula>AND($P71&gt;0,$J71=0)</formula>
    </cfRule>
  </conditionalFormatting>
  <conditionalFormatting sqref="J74:J77">
    <cfRule type="expression" dxfId="15" priority="262" stopIfTrue="1">
      <formula>AND($P74&gt;0,$J74=0)</formula>
    </cfRule>
  </conditionalFormatting>
  <conditionalFormatting sqref="P81">
    <cfRule type="expression" dxfId="14" priority="113" stopIfTrue="1">
      <formula>AND($I$81&lt;&gt;"",$P$81="")</formula>
    </cfRule>
  </conditionalFormatting>
  <conditionalFormatting sqref="P91">
    <cfRule type="expression" dxfId="13" priority="95" stopIfTrue="1">
      <formula>$P$91&lt;&gt;BudgetWkbk</formula>
    </cfRule>
  </conditionalFormatting>
  <conditionalFormatting sqref="P108">
    <cfRule type="expression" dxfId="12" priority="200" stopIfTrue="1">
      <formula>AND($I$108&lt;&gt;"",$P$108="")</formula>
    </cfRule>
  </conditionalFormatting>
  <conditionalFormatting sqref="P116">
    <cfRule type="expression" dxfId="11" priority="212" stopIfTrue="1">
      <formula>$P$116&gt;BudgetWkbk</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count="6">
    <dataValidation type="list" allowBlank="1" showInputMessage="1" showErrorMessage="1" sqref="R7:S8" xr:uid="{D0BBBC64-4BCB-4336-8593-A7738E6B36DE}">
      <formula1>"Yes"</formula1>
    </dataValidation>
    <dataValidation allowBlank="1" showErrorMessage="1" error="Please enter a numeric value." prompt="IMPORTANT - if you are contributing to MTRS you must click the MTRS box - 9% will be calculated automatically_x000a_" sqref="P26" xr:uid="{44F5EB93-AD29-4806-9ABD-EF420D58BCA1}"/>
    <dataValidation type="list" allowBlank="1" showInputMessage="1" showErrorMessage="1" sqref="J51:J56 J35:J38" xr:uid="{A3BD1D54-E3DB-4233-9B11-3168DE84014C}">
      <formula1>",per hour, per day, flat"</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F58E9987-1E72-4EBF-B739-ED0047C9D8EF}">
      <formula1>0</formula1>
      <formula2>10000000</formula2>
    </dataValidation>
    <dataValidation type="whole" allowBlank="1" showInputMessage="1" showErrorMessage="1" error="Please enter a numeric value." sqref="P35:Q39 P29:Q31" xr:uid="{B44BC9F5-068E-48B0-A855-10C5DD889DD8}">
      <formula1>0</formula1>
      <formula2>10000000</formula2>
    </dataValidation>
    <dataValidation allowBlank="1" showErrorMessage="1" prompt="_x000a_" sqref="P43:P47 Q41:Q47" xr:uid="{82FDF7C5-A2BF-4027-A598-46D8748741B1}"/>
  </dataValidations>
  <hyperlinks>
    <hyperlink ref="S1:X1" location="'Table of Contents'!A1" tooltip="Back to Table of Contents" display="Back to Table of Contents" xr:uid="{29BE24AF-99D1-4BB3-8560-FA11317C426D}"/>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1" r:id="rId3" name="Check Box 1">
              <controlPr locked="0" defaultSize="0" autoFill="0" autoLine="0" autoPict="0" altText="CheckBox">
                <anchor moveWithCells="1">
                  <from>
                    <xdr:col>10</xdr:col>
                    <xdr:colOff>114300</xdr:colOff>
                    <xdr:row>12</xdr:row>
                    <xdr:rowOff>361950</xdr:rowOff>
                  </from>
                  <to>
                    <xdr:col>10</xdr:col>
                    <xdr:colOff>438150</xdr:colOff>
                    <xdr:row>14</xdr:row>
                    <xdr:rowOff>31750</xdr:rowOff>
                  </to>
                </anchor>
              </controlPr>
            </control>
          </mc:Choice>
        </mc:AlternateContent>
        <mc:AlternateContent xmlns:mc="http://schemas.openxmlformats.org/markup-compatibility/2006">
          <mc:Choice Requires="x14">
            <control shapeId="25602" r:id="rId4" name="Check Box 2">
              <controlPr locked="0" defaultSize="0" autoFill="0" autoLine="0" autoPict="0" altText="CheckBox">
                <anchor moveWithCells="1">
                  <from>
                    <xdr:col>10</xdr:col>
                    <xdr:colOff>114300</xdr:colOff>
                    <xdr:row>27</xdr:row>
                    <xdr:rowOff>374650</xdr:rowOff>
                  </from>
                  <to>
                    <xdr:col>10</xdr:col>
                    <xdr:colOff>438150</xdr:colOff>
                    <xdr:row>29</xdr:row>
                    <xdr:rowOff>19050</xdr:rowOff>
                  </to>
                </anchor>
              </controlPr>
            </control>
          </mc:Choice>
        </mc:AlternateContent>
        <mc:AlternateContent xmlns:mc="http://schemas.openxmlformats.org/markup-compatibility/2006">
          <mc:Choice Requires="x14">
            <control shapeId="25603" r:id="rId5" name="Check Box 3">
              <controlPr locked="0" defaultSize="0" autoFill="0" autoLine="0" autoPict="0" altText="CheckBox">
                <anchor moveWithCells="1">
                  <from>
                    <xdr:col>10</xdr:col>
                    <xdr:colOff>114300</xdr:colOff>
                    <xdr:row>29</xdr:row>
                    <xdr:rowOff>57150</xdr:rowOff>
                  </from>
                  <to>
                    <xdr:col>10</xdr:col>
                    <xdr:colOff>438150</xdr:colOff>
                    <xdr:row>29</xdr:row>
                    <xdr:rowOff>133350</xdr:rowOff>
                  </to>
                </anchor>
              </controlPr>
            </control>
          </mc:Choice>
        </mc:AlternateContent>
        <mc:AlternateContent xmlns:mc="http://schemas.openxmlformats.org/markup-compatibility/2006">
          <mc:Choice Requires="x14">
            <control shapeId="25604" r:id="rId6" name="Check Box 4">
              <controlPr locked="0" defaultSize="0" autoFill="0" autoLine="0" autoPict="0" altText="CheckBox">
                <anchor moveWithCells="1">
                  <from>
                    <xdr:col>10</xdr:col>
                    <xdr:colOff>114300</xdr:colOff>
                    <xdr:row>30</xdr:row>
                    <xdr:rowOff>57150</xdr:rowOff>
                  </from>
                  <to>
                    <xdr:col>10</xdr:col>
                    <xdr:colOff>438150</xdr:colOff>
                    <xdr:row>30</xdr:row>
                    <xdr:rowOff>146050</xdr:rowOff>
                  </to>
                </anchor>
              </controlPr>
            </control>
          </mc:Choice>
        </mc:AlternateContent>
        <mc:AlternateContent xmlns:mc="http://schemas.openxmlformats.org/markup-compatibility/2006">
          <mc:Choice Requires="x14">
            <control shapeId="25605" r:id="rId7" name="Check Box 5">
              <controlPr locked="0" defaultSize="0" autoFill="0" autoLine="0" autoPict="0" altText="CheckBox">
                <anchor moveWithCells="1">
                  <from>
                    <xdr:col>10</xdr:col>
                    <xdr:colOff>133350</xdr:colOff>
                    <xdr:row>34</xdr:row>
                    <xdr:rowOff>57150</xdr:rowOff>
                  </from>
                  <to>
                    <xdr:col>10</xdr:col>
                    <xdr:colOff>438150</xdr:colOff>
                    <xdr:row>34</xdr:row>
                    <xdr:rowOff>146050</xdr:rowOff>
                  </to>
                </anchor>
              </controlPr>
            </control>
          </mc:Choice>
        </mc:AlternateContent>
        <mc:AlternateContent xmlns:mc="http://schemas.openxmlformats.org/markup-compatibility/2006">
          <mc:Choice Requires="x14">
            <control shapeId="25606" r:id="rId8" name="Check Box 6">
              <controlPr locked="0" defaultSize="0" autoFill="0" autoLine="0" autoPict="0" altText="CheckBox">
                <anchor moveWithCells="1">
                  <from>
                    <xdr:col>10</xdr:col>
                    <xdr:colOff>133350</xdr:colOff>
                    <xdr:row>34</xdr:row>
                    <xdr:rowOff>171450</xdr:rowOff>
                  </from>
                  <to>
                    <xdr:col>10</xdr:col>
                    <xdr:colOff>438150</xdr:colOff>
                    <xdr:row>35</xdr:row>
                    <xdr:rowOff>133350</xdr:rowOff>
                  </to>
                </anchor>
              </controlPr>
            </control>
          </mc:Choice>
        </mc:AlternateContent>
        <mc:AlternateContent xmlns:mc="http://schemas.openxmlformats.org/markup-compatibility/2006">
          <mc:Choice Requires="x14">
            <control shapeId="25607" r:id="rId9" name="Check Box 7">
              <controlPr locked="0" defaultSize="0" autoFill="0" autoLine="0" autoPict="0" altText="CheckBox">
                <anchor moveWithCells="1">
                  <from>
                    <xdr:col>10</xdr:col>
                    <xdr:colOff>114300</xdr:colOff>
                    <xdr:row>13</xdr:row>
                    <xdr:rowOff>171450</xdr:rowOff>
                  </from>
                  <to>
                    <xdr:col>11</xdr:col>
                    <xdr:colOff>0</xdr:colOff>
                    <xdr:row>14</xdr:row>
                    <xdr:rowOff>146050</xdr:rowOff>
                  </to>
                </anchor>
              </controlPr>
            </control>
          </mc:Choice>
        </mc:AlternateContent>
        <mc:AlternateContent xmlns:mc="http://schemas.openxmlformats.org/markup-compatibility/2006">
          <mc:Choice Requires="x14">
            <control shapeId="25608" r:id="rId10" name="Check Box 8">
              <controlPr locked="0" defaultSize="0" autoFill="0" autoLine="0" autoPict="0" altText="CheckBox">
                <anchor moveWithCells="1">
                  <from>
                    <xdr:col>10</xdr:col>
                    <xdr:colOff>114300</xdr:colOff>
                    <xdr:row>14</xdr:row>
                    <xdr:rowOff>171450</xdr:rowOff>
                  </from>
                  <to>
                    <xdr:col>10</xdr:col>
                    <xdr:colOff>438150</xdr:colOff>
                    <xdr:row>15</xdr:row>
                    <xdr:rowOff>146050</xdr:rowOff>
                  </to>
                </anchor>
              </controlPr>
            </control>
          </mc:Choice>
        </mc:AlternateContent>
        <mc:AlternateContent xmlns:mc="http://schemas.openxmlformats.org/markup-compatibility/2006">
          <mc:Choice Requires="x14">
            <control shapeId="25609" r:id="rId11" name="Check Box 9">
              <controlPr locked="0" defaultSize="0" autoFill="0" autoLine="0" autoPict="0" altText="CheckBox">
                <anchor moveWithCells="1">
                  <from>
                    <xdr:col>10</xdr:col>
                    <xdr:colOff>133350</xdr:colOff>
                    <xdr:row>18</xdr:row>
                    <xdr:rowOff>361950</xdr:rowOff>
                  </from>
                  <to>
                    <xdr:col>11</xdr:col>
                    <xdr:colOff>0</xdr:colOff>
                    <xdr:row>20</xdr:row>
                    <xdr:rowOff>0</xdr:rowOff>
                  </to>
                </anchor>
              </controlPr>
            </control>
          </mc:Choice>
        </mc:AlternateContent>
        <mc:AlternateContent xmlns:mc="http://schemas.openxmlformats.org/markup-compatibility/2006">
          <mc:Choice Requires="x14">
            <control shapeId="25610" r:id="rId12" name="Check Box 10">
              <controlPr locked="0" defaultSize="0" autoFill="0" autoLine="0" autoPict="0" altText="CheckBox">
                <anchor moveWithCells="1">
                  <from>
                    <xdr:col>10</xdr:col>
                    <xdr:colOff>133350</xdr:colOff>
                    <xdr:row>19</xdr:row>
                    <xdr:rowOff>171450</xdr:rowOff>
                  </from>
                  <to>
                    <xdr:col>11</xdr:col>
                    <xdr:colOff>0</xdr:colOff>
                    <xdr:row>20</xdr:row>
                    <xdr:rowOff>133350</xdr:rowOff>
                  </to>
                </anchor>
              </controlPr>
            </control>
          </mc:Choice>
        </mc:AlternateContent>
        <mc:AlternateContent xmlns:mc="http://schemas.openxmlformats.org/markup-compatibility/2006">
          <mc:Choice Requires="x14">
            <control shapeId="25611" r:id="rId13" name="Check Box 11">
              <controlPr locked="0" defaultSize="0" autoFill="0" autoLine="0" autoPict="0" altText="CheckBox">
                <anchor moveWithCells="1">
                  <from>
                    <xdr:col>10</xdr:col>
                    <xdr:colOff>133350</xdr:colOff>
                    <xdr:row>21</xdr:row>
                    <xdr:rowOff>57150</xdr:rowOff>
                  </from>
                  <to>
                    <xdr:col>10</xdr:col>
                    <xdr:colOff>438150</xdr:colOff>
                    <xdr:row>21</xdr:row>
                    <xdr:rowOff>133350</xdr:rowOff>
                  </to>
                </anchor>
              </controlPr>
            </control>
          </mc:Choice>
        </mc:AlternateContent>
        <mc:AlternateContent xmlns:mc="http://schemas.openxmlformats.org/markup-compatibility/2006">
          <mc:Choice Requires="x14">
            <control shapeId="25612" r:id="rId14" name="Check Box 12">
              <controlPr locked="0" defaultSize="0" autoFill="0" autoLine="0" autoPict="0" altText="CheckBox">
                <anchor moveWithCells="1">
                  <from>
                    <xdr:col>10</xdr:col>
                    <xdr:colOff>133350</xdr:colOff>
                    <xdr:row>22</xdr:row>
                    <xdr:rowOff>57150</xdr:rowOff>
                  </from>
                  <to>
                    <xdr:col>10</xdr:col>
                    <xdr:colOff>438150</xdr:colOff>
                    <xdr:row>22</xdr:row>
                    <xdr:rowOff>133350</xdr:rowOff>
                  </to>
                </anchor>
              </controlPr>
            </control>
          </mc:Choice>
        </mc:AlternateContent>
        <mc:AlternateContent xmlns:mc="http://schemas.openxmlformats.org/markup-compatibility/2006">
          <mc:Choice Requires="x14">
            <control shapeId="25613" r:id="rId15" name="Check Box 13">
              <controlPr locked="0" defaultSize="0" autoFill="0" autoLine="0" autoPict="0" altText="CheckBox">
                <anchor moveWithCells="1">
                  <from>
                    <xdr:col>10</xdr:col>
                    <xdr:colOff>133350</xdr:colOff>
                    <xdr:row>23</xdr:row>
                    <xdr:rowOff>57150</xdr:rowOff>
                  </from>
                  <to>
                    <xdr:col>10</xdr:col>
                    <xdr:colOff>438150</xdr:colOff>
                    <xdr:row>23</xdr:row>
                    <xdr:rowOff>133350</xdr:rowOff>
                  </to>
                </anchor>
              </controlPr>
            </control>
          </mc:Choice>
        </mc:AlternateContent>
        <mc:AlternateContent xmlns:mc="http://schemas.openxmlformats.org/markup-compatibility/2006">
          <mc:Choice Requires="x14">
            <control shapeId="25614" r:id="rId16" name="Check Box 14">
              <controlPr locked="0" defaultSize="0" autoFill="0" autoLine="0" autoPict="0" altText="CheckBox">
                <anchor moveWithCells="1">
                  <from>
                    <xdr:col>10</xdr:col>
                    <xdr:colOff>133350</xdr:colOff>
                    <xdr:row>24</xdr:row>
                    <xdr:rowOff>69850</xdr:rowOff>
                  </from>
                  <to>
                    <xdr:col>10</xdr:col>
                    <xdr:colOff>438150</xdr:colOff>
                    <xdr:row>25</xdr:row>
                    <xdr:rowOff>0</xdr:rowOff>
                  </to>
                </anchor>
              </controlPr>
            </control>
          </mc:Choice>
        </mc:AlternateContent>
        <mc:AlternateContent xmlns:mc="http://schemas.openxmlformats.org/markup-compatibility/2006">
          <mc:Choice Requires="x14">
            <control shapeId="25615" r:id="rId17" name="Check Box 15">
              <controlPr locked="0" defaultSize="0" autoFill="0" autoLine="0" autoPict="0" altText="CheckBox">
                <anchor moveWithCells="1">
                  <from>
                    <xdr:col>10</xdr:col>
                    <xdr:colOff>133350</xdr:colOff>
                    <xdr:row>36</xdr:row>
                    <xdr:rowOff>57150</xdr:rowOff>
                  </from>
                  <to>
                    <xdr:col>10</xdr:col>
                    <xdr:colOff>438150</xdr:colOff>
                    <xdr:row>36</xdr:row>
                    <xdr:rowOff>146050</xdr:rowOff>
                  </to>
                </anchor>
              </controlPr>
            </control>
          </mc:Choice>
        </mc:AlternateContent>
        <mc:AlternateContent xmlns:mc="http://schemas.openxmlformats.org/markup-compatibility/2006">
          <mc:Choice Requires="x14">
            <control shapeId="25616" r:id="rId18" name="Check Box 16">
              <controlPr locked="0" defaultSize="0" autoFill="0" autoLine="0" autoPict="0" altText="CheckBox">
                <anchor moveWithCells="1">
                  <from>
                    <xdr:col>10</xdr:col>
                    <xdr:colOff>133350</xdr:colOff>
                    <xdr:row>37</xdr:row>
                    <xdr:rowOff>57150</xdr:rowOff>
                  </from>
                  <to>
                    <xdr:col>10</xdr:col>
                    <xdr:colOff>438150</xdr:colOff>
                    <xdr:row>37</xdr:row>
                    <xdr:rowOff>146050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30"/>
  <sheetViews>
    <sheetView showGridLines="0" showRowColHeaders="0" zoomScaleNormal="100" workbookViewId="0"/>
  </sheetViews>
  <sheetFormatPr defaultColWidth="9.26953125" defaultRowHeight="12.5" x14ac:dyDescent="0.25"/>
  <cols>
    <col min="1" max="1" width="3.54296875" style="10" customWidth="1"/>
    <col min="2" max="2" width="57.26953125" style="10" customWidth="1"/>
    <col min="3" max="3" width="11.7265625" style="10" customWidth="1"/>
    <col min="4" max="4" width="25.7265625" style="10" customWidth="1"/>
    <col min="5" max="5" width="3.54296875" style="14" customWidth="1"/>
    <col min="6" max="16384" width="9.26953125" style="10"/>
  </cols>
  <sheetData>
    <row r="1" spans="1:8" ht="28.5" customHeight="1" x14ac:dyDescent="0.45">
      <c r="A1" s="1"/>
      <c r="B1" s="539" t="s">
        <v>86</v>
      </c>
      <c r="C1" s="540"/>
      <c r="D1" s="540"/>
      <c r="E1" s="350"/>
    </row>
    <row r="2" spans="1:8" ht="9.75" customHeight="1" x14ac:dyDescent="0.25">
      <c r="A2" s="3"/>
      <c r="B2" s="4"/>
      <c r="C2" s="4"/>
      <c r="D2" s="4"/>
      <c r="E2" s="351"/>
    </row>
    <row r="3" spans="1:8" x14ac:dyDescent="0.25">
      <c r="A3" s="1"/>
      <c r="B3" s="2"/>
      <c r="C3" s="2"/>
      <c r="D3" s="2"/>
      <c r="E3" s="350"/>
    </row>
    <row r="4" spans="1:8" ht="24.75" customHeight="1" x14ac:dyDescent="0.25">
      <c r="A4" s="5"/>
      <c r="B4" s="547" t="s">
        <v>87</v>
      </c>
      <c r="C4" s="548"/>
      <c r="D4" s="549"/>
      <c r="E4" s="352"/>
    </row>
    <row r="5" spans="1:8" ht="27.75" customHeight="1" x14ac:dyDescent="0.3">
      <c r="A5" s="5"/>
      <c r="B5" s="550" t="s">
        <v>88</v>
      </c>
      <c r="C5" s="551"/>
      <c r="D5" s="552"/>
      <c r="E5" s="352"/>
      <c r="F5" s="11"/>
      <c r="G5" s="12"/>
      <c r="H5" s="12"/>
    </row>
    <row r="6" spans="1:8" ht="39.75" customHeight="1" x14ac:dyDescent="0.25">
      <c r="A6" s="5"/>
      <c r="B6" s="553" t="s">
        <v>89</v>
      </c>
      <c r="C6" s="554"/>
      <c r="D6" s="555"/>
      <c r="E6" s="352"/>
      <c r="F6" s="11"/>
      <c r="G6" s="12"/>
      <c r="H6" s="12"/>
    </row>
    <row r="7" spans="1:8" x14ac:dyDescent="0.25">
      <c r="A7" s="5"/>
      <c r="B7" s="353" t="s">
        <v>90</v>
      </c>
      <c r="C7" s="350"/>
      <c r="D7" s="354" t="s">
        <v>91</v>
      </c>
      <c r="E7" s="352"/>
    </row>
    <row r="8" spans="1:8" ht="13" x14ac:dyDescent="0.3">
      <c r="A8" s="5"/>
      <c r="B8" s="6" t="s">
        <v>92</v>
      </c>
      <c r="C8" s="351"/>
      <c r="D8" s="355" t="s">
        <v>93</v>
      </c>
      <c r="E8" s="352"/>
    </row>
    <row r="9" spans="1:8" ht="13" x14ac:dyDescent="0.3">
      <c r="A9" s="5"/>
      <c r="B9" s="356"/>
      <c r="C9" s="7" t="s">
        <v>94</v>
      </c>
      <c r="D9" s="357" t="s">
        <v>95</v>
      </c>
      <c r="E9" s="352"/>
    </row>
    <row r="10" spans="1:8" x14ac:dyDescent="0.25">
      <c r="A10" s="5"/>
      <c r="B10" s="356" t="s">
        <v>96</v>
      </c>
      <c r="C10" s="358">
        <v>100000</v>
      </c>
      <c r="D10" s="359">
        <v>50000</v>
      </c>
      <c r="E10" s="352"/>
    </row>
    <row r="11" spans="1:8" ht="13" x14ac:dyDescent="0.3">
      <c r="A11" s="5"/>
      <c r="B11" s="356" t="s">
        <v>97</v>
      </c>
      <c r="C11" s="360">
        <v>2.18E-2</v>
      </c>
      <c r="D11" s="361">
        <v>1.83E-2</v>
      </c>
      <c r="E11" s="352"/>
    </row>
    <row r="12" spans="1:8" x14ac:dyDescent="0.25">
      <c r="A12" s="5"/>
      <c r="B12" s="356" t="s">
        <v>98</v>
      </c>
      <c r="C12" s="358">
        <f>+C10/(1+C11)</f>
        <v>97866.510080250533</v>
      </c>
      <c r="D12" s="358">
        <f>+D10/(1+D11)</f>
        <v>49101.443582441323</v>
      </c>
      <c r="E12" s="352"/>
    </row>
    <row r="13" spans="1:8" ht="13" x14ac:dyDescent="0.3">
      <c r="A13" s="5"/>
      <c r="B13" s="8" t="s">
        <v>99</v>
      </c>
      <c r="C13" s="9">
        <f>+C10-C12</f>
        <v>2133.4899197494669</v>
      </c>
      <c r="D13" s="9">
        <f>+D10-D12</f>
        <v>898.55641755867691</v>
      </c>
      <c r="E13" s="352"/>
    </row>
    <row r="14" spans="1:8" x14ac:dyDescent="0.25">
      <c r="A14" s="5"/>
      <c r="B14" s="362" t="s">
        <v>31</v>
      </c>
      <c r="C14" s="363"/>
      <c r="D14" s="364"/>
      <c r="E14" s="352"/>
    </row>
    <row r="15" spans="1:8" x14ac:dyDescent="0.25">
      <c r="A15" s="5"/>
      <c r="B15" s="365" t="s">
        <v>31</v>
      </c>
      <c r="C15" s="366"/>
      <c r="D15" s="367"/>
      <c r="E15" s="352"/>
    </row>
    <row r="16" spans="1:8" x14ac:dyDescent="0.25">
      <c r="A16" s="5"/>
      <c r="B16" s="353" t="s">
        <v>100</v>
      </c>
      <c r="C16" s="350"/>
      <c r="D16" s="354" t="s">
        <v>91</v>
      </c>
      <c r="E16" s="352"/>
    </row>
    <row r="17" spans="1:6" ht="13" x14ac:dyDescent="0.3">
      <c r="A17" s="5"/>
      <c r="B17" s="6" t="s">
        <v>101</v>
      </c>
      <c r="C17" s="351"/>
      <c r="D17" s="355" t="s">
        <v>93</v>
      </c>
      <c r="E17" s="352"/>
    </row>
    <row r="18" spans="1:6" ht="13" x14ac:dyDescent="0.3">
      <c r="A18" s="5"/>
      <c r="B18" s="356"/>
      <c r="C18" s="7" t="s">
        <v>94</v>
      </c>
      <c r="D18" s="357" t="s">
        <v>95</v>
      </c>
      <c r="E18" s="352"/>
    </row>
    <row r="19" spans="1:6" x14ac:dyDescent="0.25">
      <c r="A19" s="5"/>
      <c r="B19" s="356" t="s">
        <v>96</v>
      </c>
      <c r="C19" s="358">
        <v>100000</v>
      </c>
      <c r="D19" s="359">
        <v>0</v>
      </c>
      <c r="E19" s="352"/>
    </row>
    <row r="20" spans="1:6" ht="13" x14ac:dyDescent="0.3">
      <c r="A20" s="5"/>
      <c r="B20" s="356" t="s">
        <v>102</v>
      </c>
      <c r="C20" s="368">
        <v>2.18E-2</v>
      </c>
      <c r="D20" s="369">
        <v>0</v>
      </c>
      <c r="E20" s="352"/>
    </row>
    <row r="21" spans="1:6" x14ac:dyDescent="0.25">
      <c r="A21" s="5"/>
      <c r="B21" s="356" t="s">
        <v>98</v>
      </c>
      <c r="C21" s="358">
        <f>+C19/(1+C20)</f>
        <v>97866.510080250533</v>
      </c>
      <c r="D21" s="358">
        <f>+D19/(1+D20)</f>
        <v>0</v>
      </c>
      <c r="E21" s="352"/>
    </row>
    <row r="22" spans="1:6" ht="13" x14ac:dyDescent="0.3">
      <c r="A22" s="5"/>
      <c r="B22" s="8" t="s">
        <v>99</v>
      </c>
      <c r="C22" s="9">
        <f>+C19-C21</f>
        <v>2133.4899197494669</v>
      </c>
      <c r="D22" s="9">
        <f>+D19-D21</f>
        <v>0</v>
      </c>
      <c r="E22" s="352"/>
    </row>
    <row r="23" spans="1:6" x14ac:dyDescent="0.25">
      <c r="A23" s="3"/>
      <c r="B23" s="4"/>
      <c r="C23" s="4"/>
      <c r="D23" s="4"/>
      <c r="E23" s="351"/>
      <c r="F23" s="13"/>
    </row>
    <row r="24" spans="1:6" ht="18" customHeight="1" x14ac:dyDescent="0.25">
      <c r="E24" s="370"/>
    </row>
    <row r="25" spans="1:6" ht="15.5" x14ac:dyDescent="0.35">
      <c r="B25" s="556" t="s">
        <v>103</v>
      </c>
      <c r="C25" s="557"/>
      <c r="D25" s="558"/>
      <c r="E25" s="370"/>
    </row>
    <row r="26" spans="1:6" ht="57.75" customHeight="1" x14ac:dyDescent="0.25">
      <c r="B26" s="541" t="s">
        <v>104</v>
      </c>
      <c r="C26" s="542"/>
      <c r="D26" s="543"/>
      <c r="E26" s="370"/>
    </row>
    <row r="27" spans="1:6" ht="22.5" customHeight="1" x14ac:dyDescent="0.25">
      <c r="B27" s="544" t="s">
        <v>105</v>
      </c>
      <c r="C27" s="545"/>
      <c r="D27" s="546"/>
      <c r="E27" s="370"/>
    </row>
    <row r="28" spans="1:6" ht="43.5" customHeight="1" x14ac:dyDescent="0.25">
      <c r="B28" s="541" t="s">
        <v>106</v>
      </c>
      <c r="C28" s="542"/>
      <c r="D28" s="543"/>
      <c r="E28" s="370"/>
    </row>
    <row r="29" spans="1:6" ht="30" customHeight="1" x14ac:dyDescent="0.25">
      <c r="B29" s="541" t="s">
        <v>107</v>
      </c>
      <c r="C29" s="542"/>
      <c r="D29" s="543"/>
      <c r="E29" s="370"/>
    </row>
    <row r="30" spans="1:6" ht="46.5" customHeight="1" x14ac:dyDescent="0.25">
      <c r="B30" s="541" t="s">
        <v>108</v>
      </c>
      <c r="C30" s="542"/>
      <c r="D30" s="543"/>
      <c r="E30" s="370"/>
    </row>
  </sheetData>
  <sheetProtection algorithmName="SHA-512" hashValue="8DpkxH8TvLP4KyBMdOdFj5wgtIKhxp48WMHa1vAhQlAVsnWYoTySTWgvliFz6WkQpEBSswQSxibCMwLerDNoaw==" saltValue="khqFt3KeDo31o72ypgBmbQ==" spinCount="100000" sheet="1" objects="1" scenarios="1"/>
  <mergeCells count="10">
    <mergeCell ref="B1:D1"/>
    <mergeCell ref="B30:D30"/>
    <mergeCell ref="B26:D26"/>
    <mergeCell ref="B27:D27"/>
    <mergeCell ref="B28:D28"/>
    <mergeCell ref="B29:D29"/>
    <mergeCell ref="B4:D4"/>
    <mergeCell ref="B5:D5"/>
    <mergeCell ref="B6:D6"/>
    <mergeCell ref="B25:D25"/>
  </mergeCells>
  <phoneticPr fontId="15" type="noConversion"/>
  <pageMargins left="0.75" right="0.75" top="1" bottom="1" header="0.5" footer="0.5"/>
  <pageSetup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33"/>
  <sheetViews>
    <sheetView topLeftCell="B1" workbookViewId="0">
      <selection activeCell="B20" sqref="B20"/>
    </sheetView>
  </sheetViews>
  <sheetFormatPr defaultRowHeight="12.5" x14ac:dyDescent="0.25"/>
  <cols>
    <col min="1" max="1" width="13.7265625" hidden="1" customWidth="1"/>
    <col min="2" max="2" width="13.7265625" customWidth="1"/>
    <col min="3" max="4" width="15.54296875" customWidth="1"/>
    <col min="5" max="5" width="34.453125" customWidth="1"/>
    <col min="6" max="6" width="11.26953125" style="54" customWidth="1"/>
    <col min="7" max="7" width="18.54296875" customWidth="1"/>
    <col min="8" max="8" width="17.453125" style="54" customWidth="1"/>
    <col min="9" max="9" width="26.54296875" style="54" customWidth="1"/>
    <col min="10" max="10" width="25.453125" customWidth="1"/>
  </cols>
  <sheetData>
    <row r="1" spans="1:10" ht="25.15" customHeight="1" x14ac:dyDescent="0.25">
      <c r="A1" s="559" t="s">
        <v>109</v>
      </c>
      <c r="B1" s="559"/>
      <c r="C1" s="559"/>
      <c r="D1" s="559"/>
      <c r="E1" s="559"/>
      <c r="F1" s="559"/>
      <c r="G1" s="559"/>
      <c r="H1" s="559"/>
      <c r="I1" s="559"/>
    </row>
    <row r="2" spans="1:10" ht="14.5" x14ac:dyDescent="0.35">
      <c r="A2" s="50" t="s">
        <v>110</v>
      </c>
      <c r="B2" s="61" t="s">
        <v>111</v>
      </c>
      <c r="C2" s="50" t="s">
        <v>112</v>
      </c>
      <c r="D2" s="50" t="s">
        <v>38</v>
      </c>
      <c r="E2" s="50" t="s">
        <v>113</v>
      </c>
      <c r="F2" s="51" t="s">
        <v>114</v>
      </c>
      <c r="G2" s="51" t="s">
        <v>115</v>
      </c>
      <c r="H2" s="51" t="s">
        <v>116</v>
      </c>
      <c r="I2" s="52" t="s">
        <v>117</v>
      </c>
      <c r="J2" s="52" t="s">
        <v>118</v>
      </c>
    </row>
    <row r="3" spans="1:10" ht="14.5" x14ac:dyDescent="0.35">
      <c r="A3" s="344"/>
      <c r="B3" s="345" t="s">
        <v>31</v>
      </c>
      <c r="C3" s="344"/>
      <c r="D3" s="344"/>
      <c r="E3" s="344"/>
      <c r="F3" s="52"/>
      <c r="G3" s="52"/>
      <c r="H3" s="52"/>
      <c r="I3" s="52"/>
      <c r="J3" s="52"/>
    </row>
    <row r="4" spans="1:10" ht="13" x14ac:dyDescent="0.3">
      <c r="A4" s="53" t="s">
        <v>119</v>
      </c>
      <c r="B4" s="15" t="s">
        <v>120</v>
      </c>
      <c r="C4" s="15" t="s">
        <v>121</v>
      </c>
      <c r="D4" s="346" t="s">
        <v>122</v>
      </c>
      <c r="E4" s="15" t="s">
        <v>123</v>
      </c>
      <c r="F4" s="82">
        <v>21</v>
      </c>
      <c r="G4" s="15"/>
      <c r="H4" s="82"/>
      <c r="I4" t="s">
        <v>36</v>
      </c>
      <c r="J4" t="s">
        <v>34</v>
      </c>
    </row>
    <row r="5" spans="1:10" ht="13" x14ac:dyDescent="0.3">
      <c r="A5" s="53" t="s">
        <v>119</v>
      </c>
      <c r="B5" s="15" t="s">
        <v>124</v>
      </c>
      <c r="C5" s="15" t="s">
        <v>125</v>
      </c>
      <c r="D5" s="346" t="s">
        <v>126</v>
      </c>
      <c r="E5" s="15" t="s">
        <v>127</v>
      </c>
      <c r="F5" s="82">
        <v>26</v>
      </c>
      <c r="G5" s="15"/>
      <c r="H5" s="82"/>
      <c r="I5" t="s">
        <v>34</v>
      </c>
      <c r="J5" t="s">
        <v>34</v>
      </c>
    </row>
    <row r="6" spans="1:10" ht="13" x14ac:dyDescent="0.3">
      <c r="A6" s="53" t="s">
        <v>119</v>
      </c>
      <c r="B6" s="15" t="s">
        <v>128</v>
      </c>
      <c r="C6" s="15" t="s">
        <v>129</v>
      </c>
      <c r="D6" s="346" t="s">
        <v>130</v>
      </c>
      <c r="E6" s="15" t="s">
        <v>131</v>
      </c>
      <c r="F6" s="82">
        <v>36</v>
      </c>
      <c r="G6" s="15"/>
      <c r="H6" s="82"/>
      <c r="I6" t="s">
        <v>36</v>
      </c>
      <c r="J6" t="s">
        <v>34</v>
      </c>
    </row>
    <row r="7" spans="1:10" ht="13" x14ac:dyDescent="0.3">
      <c r="A7" s="53" t="s">
        <v>119</v>
      </c>
      <c r="B7" s="15" t="s">
        <v>132</v>
      </c>
      <c r="C7" s="15" t="s">
        <v>133</v>
      </c>
      <c r="D7" s="346" t="s">
        <v>134</v>
      </c>
      <c r="E7" s="15" t="s">
        <v>135</v>
      </c>
      <c r="F7" s="82">
        <v>2</v>
      </c>
      <c r="G7" s="15"/>
      <c r="H7" s="82"/>
      <c r="I7" t="s">
        <v>34</v>
      </c>
      <c r="J7" t="s">
        <v>34</v>
      </c>
    </row>
    <row r="8" spans="1:10" ht="14.5" x14ac:dyDescent="0.35">
      <c r="A8" s="55" t="s">
        <v>136</v>
      </c>
      <c r="B8" s="15" t="s">
        <v>132</v>
      </c>
      <c r="C8" s="15" t="s">
        <v>133</v>
      </c>
      <c r="D8" s="346" t="s">
        <v>137</v>
      </c>
      <c r="E8" s="15" t="s">
        <v>138</v>
      </c>
      <c r="F8" s="82">
        <v>2</v>
      </c>
      <c r="G8" s="15"/>
      <c r="H8" s="82"/>
      <c r="I8" t="s">
        <v>34</v>
      </c>
      <c r="J8" t="s">
        <v>34</v>
      </c>
    </row>
    <row r="9" spans="1:10" ht="14.5" x14ac:dyDescent="0.35">
      <c r="A9" s="56" t="s">
        <v>139</v>
      </c>
      <c r="B9" s="15" t="s">
        <v>132</v>
      </c>
      <c r="C9" s="15" t="s">
        <v>133</v>
      </c>
      <c r="D9" s="346" t="s">
        <v>140</v>
      </c>
      <c r="E9" s="15" t="s">
        <v>141</v>
      </c>
      <c r="F9" s="82">
        <v>1</v>
      </c>
      <c r="G9" s="15"/>
      <c r="H9" s="82"/>
      <c r="I9" t="s">
        <v>34</v>
      </c>
      <c r="J9" t="s">
        <v>34</v>
      </c>
    </row>
    <row r="10" spans="1:10" ht="14.5" x14ac:dyDescent="0.35">
      <c r="A10" s="56" t="s">
        <v>139</v>
      </c>
      <c r="B10" s="15" t="s">
        <v>132</v>
      </c>
      <c r="C10" s="15" t="s">
        <v>133</v>
      </c>
      <c r="D10" s="346" t="s">
        <v>142</v>
      </c>
      <c r="E10" s="15" t="s">
        <v>143</v>
      </c>
      <c r="F10" s="82">
        <v>1</v>
      </c>
      <c r="G10" s="15"/>
      <c r="H10" s="82"/>
      <c r="I10" t="s">
        <v>34</v>
      </c>
      <c r="J10" t="s">
        <v>34</v>
      </c>
    </row>
    <row r="11" spans="1:10" ht="13" x14ac:dyDescent="0.3">
      <c r="A11" s="57" t="s">
        <v>144</v>
      </c>
      <c r="B11" s="15" t="s">
        <v>132</v>
      </c>
      <c r="C11" s="15" t="s">
        <v>133</v>
      </c>
      <c r="D11" s="346" t="s">
        <v>145</v>
      </c>
      <c r="E11" s="15" t="s">
        <v>146</v>
      </c>
      <c r="F11" s="82">
        <v>1</v>
      </c>
      <c r="G11" s="15"/>
      <c r="H11" s="82"/>
      <c r="I11" t="s">
        <v>34</v>
      </c>
      <c r="J11" t="s">
        <v>34</v>
      </c>
    </row>
    <row r="12" spans="1:10" ht="13" x14ac:dyDescent="0.3">
      <c r="A12" s="57"/>
      <c r="B12" s="348" t="s">
        <v>132</v>
      </c>
      <c r="C12" s="15" t="s">
        <v>133</v>
      </c>
      <c r="D12" s="349" t="s">
        <v>147</v>
      </c>
      <c r="E12" s="15" t="s">
        <v>148</v>
      </c>
      <c r="F12" s="82">
        <v>3</v>
      </c>
      <c r="G12" s="15"/>
      <c r="H12" s="82"/>
      <c r="I12" t="s">
        <v>34</v>
      </c>
      <c r="J12" t="s">
        <v>34</v>
      </c>
    </row>
    <row r="13" spans="1:10" ht="13" x14ac:dyDescent="0.3">
      <c r="A13" s="58" t="s">
        <v>149</v>
      </c>
      <c r="B13" s="15" t="s">
        <v>132</v>
      </c>
      <c r="C13" s="15" t="s">
        <v>133</v>
      </c>
      <c r="D13" s="346" t="s">
        <v>150</v>
      </c>
      <c r="E13" s="15" t="s">
        <v>151</v>
      </c>
      <c r="F13" s="82">
        <v>1</v>
      </c>
      <c r="G13" s="15"/>
      <c r="H13" s="82"/>
      <c r="I13" t="s">
        <v>34</v>
      </c>
      <c r="J13" t="s">
        <v>34</v>
      </c>
    </row>
    <row r="14" spans="1:10" ht="14.5" x14ac:dyDescent="0.35">
      <c r="A14" s="56" t="s">
        <v>139</v>
      </c>
      <c r="B14" s="15" t="s">
        <v>132</v>
      </c>
      <c r="C14" s="15" t="s">
        <v>133</v>
      </c>
      <c r="D14" s="346" t="s">
        <v>152</v>
      </c>
      <c r="E14" s="15" t="s">
        <v>153</v>
      </c>
      <c r="F14" s="82">
        <v>3</v>
      </c>
      <c r="G14" s="15"/>
      <c r="H14" s="82"/>
      <c r="I14" t="s">
        <v>34</v>
      </c>
      <c r="J14" t="s">
        <v>34</v>
      </c>
    </row>
    <row r="15" spans="1:10" ht="13" x14ac:dyDescent="0.3">
      <c r="A15" s="59" t="s">
        <v>154</v>
      </c>
      <c r="B15" s="15" t="s">
        <v>132</v>
      </c>
      <c r="C15" s="15" t="s">
        <v>133</v>
      </c>
      <c r="D15" s="346" t="s">
        <v>155</v>
      </c>
      <c r="E15" s="15" t="s">
        <v>156</v>
      </c>
      <c r="F15" s="82">
        <v>4</v>
      </c>
      <c r="G15" s="15"/>
      <c r="H15" s="82"/>
      <c r="I15" t="s">
        <v>34</v>
      </c>
      <c r="J15" t="s">
        <v>34</v>
      </c>
    </row>
    <row r="16" spans="1:10" ht="13" x14ac:dyDescent="0.3">
      <c r="A16" s="57" t="s">
        <v>144</v>
      </c>
      <c r="B16" s="15" t="s">
        <v>132</v>
      </c>
      <c r="C16" s="15" t="s">
        <v>133</v>
      </c>
      <c r="D16" s="346" t="s">
        <v>157</v>
      </c>
      <c r="E16" s="15" t="s">
        <v>158</v>
      </c>
      <c r="F16" s="82">
        <v>7</v>
      </c>
      <c r="G16" s="15"/>
      <c r="H16" s="82"/>
      <c r="I16" t="s">
        <v>34</v>
      </c>
      <c r="J16" t="s">
        <v>34</v>
      </c>
    </row>
    <row r="17" spans="1:10" ht="14.5" x14ac:dyDescent="0.35">
      <c r="A17" s="55" t="s">
        <v>136</v>
      </c>
      <c r="B17" s="15" t="s">
        <v>132</v>
      </c>
      <c r="C17" s="15" t="s">
        <v>133</v>
      </c>
      <c r="D17" s="346" t="s">
        <v>159</v>
      </c>
      <c r="E17" s="15" t="s">
        <v>160</v>
      </c>
      <c r="F17" s="82">
        <v>8</v>
      </c>
      <c r="G17" s="15"/>
      <c r="H17" s="82"/>
      <c r="I17" t="s">
        <v>34</v>
      </c>
      <c r="J17" t="s">
        <v>34</v>
      </c>
    </row>
    <row r="18" spans="1:10" ht="13" x14ac:dyDescent="0.3">
      <c r="A18" s="57" t="s">
        <v>144</v>
      </c>
      <c r="B18" s="15" t="s">
        <v>132</v>
      </c>
      <c r="C18" s="15" t="s">
        <v>133</v>
      </c>
      <c r="D18" s="346" t="s">
        <v>161</v>
      </c>
      <c r="E18" s="15" t="s">
        <v>162</v>
      </c>
      <c r="F18" s="82">
        <v>8</v>
      </c>
      <c r="G18" s="15"/>
      <c r="H18" s="82"/>
      <c r="I18" t="s">
        <v>34</v>
      </c>
      <c r="J18" t="s">
        <v>34</v>
      </c>
    </row>
    <row r="19" spans="1:10" ht="14.5" x14ac:dyDescent="0.35">
      <c r="A19" s="55" t="s">
        <v>136</v>
      </c>
      <c r="B19" s="15" t="s">
        <v>132</v>
      </c>
      <c r="C19" s="15" t="s">
        <v>133</v>
      </c>
      <c r="D19" s="346" t="s">
        <v>163</v>
      </c>
      <c r="E19" s="15" t="s">
        <v>164</v>
      </c>
      <c r="F19" s="82">
        <v>8</v>
      </c>
      <c r="G19" s="15"/>
      <c r="H19" s="82"/>
      <c r="I19" t="s">
        <v>34</v>
      </c>
      <c r="J19" t="s">
        <v>34</v>
      </c>
    </row>
    <row r="20" spans="1:10" ht="13" x14ac:dyDescent="0.3">
      <c r="A20" s="57" t="s">
        <v>144</v>
      </c>
      <c r="B20" s="15" t="s">
        <v>132</v>
      </c>
      <c r="C20" s="15" t="s">
        <v>133</v>
      </c>
      <c r="D20" s="346" t="s">
        <v>165</v>
      </c>
      <c r="E20" s="15" t="s">
        <v>166</v>
      </c>
      <c r="F20" s="82">
        <v>6</v>
      </c>
      <c r="G20" s="15"/>
      <c r="H20" s="82"/>
      <c r="I20" t="s">
        <v>34</v>
      </c>
      <c r="J20" t="s">
        <v>34</v>
      </c>
    </row>
    <row r="21" spans="1:10" ht="14.5" x14ac:dyDescent="0.35">
      <c r="A21" s="56" t="s">
        <v>139</v>
      </c>
      <c r="B21" s="15" t="s">
        <v>132</v>
      </c>
      <c r="C21" s="15" t="s">
        <v>133</v>
      </c>
      <c r="D21" s="346" t="s">
        <v>167</v>
      </c>
      <c r="E21" s="15" t="s">
        <v>168</v>
      </c>
      <c r="F21" s="82">
        <v>3</v>
      </c>
      <c r="G21" s="15"/>
      <c r="H21" s="82"/>
      <c r="I21" t="s">
        <v>36</v>
      </c>
      <c r="J21" t="s">
        <v>34</v>
      </c>
    </row>
    <row r="22" spans="1:10" ht="13" x14ac:dyDescent="0.3">
      <c r="A22" s="59" t="s">
        <v>154</v>
      </c>
      <c r="B22" s="15" t="s">
        <v>132</v>
      </c>
      <c r="C22" s="15" t="s">
        <v>133</v>
      </c>
      <c r="D22" s="346" t="s">
        <v>169</v>
      </c>
      <c r="E22" s="15" t="s">
        <v>170</v>
      </c>
      <c r="F22" s="82">
        <v>9</v>
      </c>
      <c r="G22" s="15"/>
      <c r="H22" s="82"/>
      <c r="I22" t="s">
        <v>36</v>
      </c>
      <c r="J22" t="s">
        <v>34</v>
      </c>
    </row>
    <row r="23" spans="1:10" ht="13" x14ac:dyDescent="0.3">
      <c r="A23" s="57" t="s">
        <v>144</v>
      </c>
      <c r="B23" s="15" t="s">
        <v>132</v>
      </c>
      <c r="C23" s="15" t="s">
        <v>133</v>
      </c>
      <c r="D23" s="346" t="s">
        <v>171</v>
      </c>
      <c r="E23" s="15" t="s">
        <v>172</v>
      </c>
      <c r="F23" s="82">
        <v>4</v>
      </c>
      <c r="G23" s="15"/>
      <c r="H23" s="82"/>
      <c r="I23" t="s">
        <v>36</v>
      </c>
      <c r="J23" t="s">
        <v>34</v>
      </c>
    </row>
    <row r="24" spans="1:10" ht="13" x14ac:dyDescent="0.3">
      <c r="A24" s="58" t="s">
        <v>149</v>
      </c>
      <c r="B24" s="15" t="s">
        <v>132</v>
      </c>
      <c r="C24" s="15" t="s">
        <v>133</v>
      </c>
      <c r="D24" s="346" t="s">
        <v>173</v>
      </c>
      <c r="E24" s="15" t="s">
        <v>174</v>
      </c>
      <c r="F24" s="82">
        <v>5</v>
      </c>
      <c r="G24" s="15"/>
      <c r="H24" s="82"/>
      <c r="I24" t="s">
        <v>36</v>
      </c>
      <c r="J24" t="s">
        <v>34</v>
      </c>
    </row>
    <row r="25" spans="1:10" ht="13" x14ac:dyDescent="0.3">
      <c r="A25" s="59" t="s">
        <v>154</v>
      </c>
      <c r="B25" s="15" t="s">
        <v>132</v>
      </c>
      <c r="C25" s="15" t="s">
        <v>133</v>
      </c>
      <c r="D25" s="346" t="s">
        <v>175</v>
      </c>
      <c r="E25" s="15" t="s">
        <v>176</v>
      </c>
      <c r="F25" s="82">
        <v>10</v>
      </c>
      <c r="G25" s="15"/>
      <c r="H25" s="82"/>
      <c r="I25" t="s">
        <v>36</v>
      </c>
      <c r="J25" t="s">
        <v>34</v>
      </c>
    </row>
    <row r="26" spans="1:10" ht="14.5" x14ac:dyDescent="0.35">
      <c r="A26" s="56" t="s">
        <v>139</v>
      </c>
      <c r="B26" s="15" t="s">
        <v>132</v>
      </c>
      <c r="C26" s="15" t="s">
        <v>133</v>
      </c>
      <c r="D26" s="346" t="s">
        <v>177</v>
      </c>
      <c r="E26" s="15" t="s">
        <v>178</v>
      </c>
      <c r="F26" s="82">
        <v>5</v>
      </c>
      <c r="G26" s="15"/>
      <c r="H26" s="82"/>
      <c r="I26" t="s">
        <v>36</v>
      </c>
      <c r="J26" t="s">
        <v>34</v>
      </c>
    </row>
    <row r="27" spans="1:10" ht="13" x14ac:dyDescent="0.3">
      <c r="A27" s="59" t="s">
        <v>154</v>
      </c>
      <c r="B27" s="15" t="s">
        <v>132</v>
      </c>
      <c r="C27" s="15" t="s">
        <v>133</v>
      </c>
      <c r="D27" s="346" t="s">
        <v>179</v>
      </c>
      <c r="E27" s="15" t="s">
        <v>180</v>
      </c>
      <c r="F27" s="82">
        <v>5</v>
      </c>
      <c r="G27" s="15"/>
      <c r="H27" s="82"/>
      <c r="I27" t="s">
        <v>36</v>
      </c>
      <c r="J27" t="s">
        <v>34</v>
      </c>
    </row>
    <row r="28" spans="1:10" ht="14.5" x14ac:dyDescent="0.35">
      <c r="A28" s="56" t="s">
        <v>139</v>
      </c>
      <c r="B28" s="15" t="s">
        <v>132</v>
      </c>
      <c r="C28" s="15" t="s">
        <v>133</v>
      </c>
      <c r="D28" s="346" t="s">
        <v>181</v>
      </c>
      <c r="E28" s="15" t="s">
        <v>182</v>
      </c>
      <c r="F28" s="82">
        <v>15</v>
      </c>
      <c r="G28" s="15"/>
      <c r="H28" s="82"/>
      <c r="I28" t="s">
        <v>36</v>
      </c>
      <c r="J28" t="s">
        <v>34</v>
      </c>
    </row>
    <row r="29" spans="1:10" ht="13" x14ac:dyDescent="0.3">
      <c r="A29" s="57" t="s">
        <v>144</v>
      </c>
      <c r="B29" s="15" t="s">
        <v>132</v>
      </c>
      <c r="C29" s="15" t="s">
        <v>133</v>
      </c>
      <c r="D29" s="346" t="s">
        <v>183</v>
      </c>
      <c r="E29" s="15" t="s">
        <v>184</v>
      </c>
      <c r="F29" s="82">
        <v>7</v>
      </c>
      <c r="G29" s="15"/>
      <c r="H29" s="82"/>
      <c r="I29" t="s">
        <v>36</v>
      </c>
      <c r="J29" t="s">
        <v>34</v>
      </c>
    </row>
    <row r="30" spans="1:10" ht="13" x14ac:dyDescent="0.3">
      <c r="A30" s="59" t="s">
        <v>154</v>
      </c>
      <c r="B30" s="15" t="s">
        <v>132</v>
      </c>
      <c r="C30" s="15" t="s">
        <v>133</v>
      </c>
      <c r="D30" s="346" t="s">
        <v>185</v>
      </c>
      <c r="E30" s="15" t="s">
        <v>186</v>
      </c>
      <c r="F30" s="82">
        <v>7</v>
      </c>
      <c r="G30" s="15"/>
      <c r="H30" s="82"/>
      <c r="I30" t="s">
        <v>36</v>
      </c>
      <c r="J30" t="s">
        <v>34</v>
      </c>
    </row>
    <row r="31" spans="1:10" ht="13" x14ac:dyDescent="0.3">
      <c r="A31" s="59" t="s">
        <v>154</v>
      </c>
      <c r="B31" s="15" t="s">
        <v>132</v>
      </c>
      <c r="C31" s="15" t="s">
        <v>133</v>
      </c>
      <c r="D31" s="346" t="s">
        <v>187</v>
      </c>
      <c r="E31" s="15" t="s">
        <v>188</v>
      </c>
      <c r="F31" s="82">
        <v>4</v>
      </c>
      <c r="G31" s="15"/>
      <c r="H31" s="82"/>
      <c r="I31" t="s">
        <v>36</v>
      </c>
      <c r="J31" t="s">
        <v>34</v>
      </c>
    </row>
    <row r="32" spans="1:10" ht="13" x14ac:dyDescent="0.3">
      <c r="A32" s="57" t="s">
        <v>144</v>
      </c>
      <c r="B32" s="15" t="s">
        <v>132</v>
      </c>
      <c r="C32" s="15" t="s">
        <v>133</v>
      </c>
      <c r="D32" s="346" t="s">
        <v>189</v>
      </c>
      <c r="E32" s="15" t="s">
        <v>190</v>
      </c>
      <c r="F32" s="82">
        <v>8</v>
      </c>
      <c r="G32" s="15"/>
      <c r="H32" s="82"/>
      <c r="I32" t="s">
        <v>36</v>
      </c>
      <c r="J32" t="s">
        <v>34</v>
      </c>
    </row>
    <row r="33" spans="1:10" ht="14.5" x14ac:dyDescent="0.35">
      <c r="A33" s="56" t="s">
        <v>139</v>
      </c>
      <c r="B33" s="15" t="s">
        <v>132</v>
      </c>
      <c r="C33" s="15" t="s">
        <v>133</v>
      </c>
      <c r="D33" s="346" t="s">
        <v>191</v>
      </c>
      <c r="E33" s="15" t="s">
        <v>192</v>
      </c>
      <c r="F33" s="82">
        <v>10</v>
      </c>
      <c r="G33" s="15"/>
      <c r="H33" s="82"/>
      <c r="I33" t="s">
        <v>36</v>
      </c>
      <c r="J33" t="s">
        <v>34</v>
      </c>
    </row>
    <row r="34" spans="1:10" ht="14.5" x14ac:dyDescent="0.35">
      <c r="A34" s="56" t="s">
        <v>139</v>
      </c>
      <c r="B34" s="15" t="s">
        <v>132</v>
      </c>
      <c r="C34" s="15" t="s">
        <v>133</v>
      </c>
      <c r="D34" s="346" t="s">
        <v>193</v>
      </c>
      <c r="E34" s="15" t="s">
        <v>194</v>
      </c>
      <c r="F34" s="82">
        <v>7</v>
      </c>
      <c r="G34" s="15"/>
      <c r="H34" s="82"/>
      <c r="I34" t="s">
        <v>36</v>
      </c>
      <c r="J34" t="s">
        <v>34</v>
      </c>
    </row>
    <row r="35" spans="1:10" ht="14.5" x14ac:dyDescent="0.35">
      <c r="A35" s="55" t="s">
        <v>136</v>
      </c>
      <c r="B35" s="15" t="s">
        <v>132</v>
      </c>
      <c r="C35" s="15" t="s">
        <v>133</v>
      </c>
      <c r="D35" s="346" t="s">
        <v>195</v>
      </c>
      <c r="E35" s="15" t="s">
        <v>196</v>
      </c>
      <c r="F35" s="82">
        <v>40</v>
      </c>
      <c r="G35" s="15"/>
      <c r="H35" s="82"/>
      <c r="I35" t="s">
        <v>36</v>
      </c>
      <c r="J35" t="s">
        <v>34</v>
      </c>
    </row>
    <row r="36" spans="1:10" ht="13" x14ac:dyDescent="0.3">
      <c r="A36" s="57" t="s">
        <v>144</v>
      </c>
      <c r="B36" s="15" t="s">
        <v>132</v>
      </c>
      <c r="C36" s="15" t="s">
        <v>133</v>
      </c>
      <c r="D36" s="346" t="s">
        <v>197</v>
      </c>
      <c r="E36" s="15" t="s">
        <v>198</v>
      </c>
      <c r="F36" s="82">
        <v>7</v>
      </c>
      <c r="G36" s="15"/>
      <c r="H36" s="82"/>
      <c r="I36" t="s">
        <v>36</v>
      </c>
      <c r="J36" t="s">
        <v>34</v>
      </c>
    </row>
    <row r="37" spans="1:10" ht="13" x14ac:dyDescent="0.3">
      <c r="A37" s="57" t="s">
        <v>144</v>
      </c>
      <c r="B37" s="15" t="s">
        <v>132</v>
      </c>
      <c r="C37" s="15" t="s">
        <v>133</v>
      </c>
      <c r="D37" s="346" t="s">
        <v>199</v>
      </c>
      <c r="E37" s="15" t="s">
        <v>200</v>
      </c>
      <c r="F37" s="82">
        <v>3</v>
      </c>
      <c r="G37" s="15"/>
      <c r="H37" s="82"/>
      <c r="I37" t="s">
        <v>36</v>
      </c>
      <c r="J37" t="s">
        <v>34</v>
      </c>
    </row>
    <row r="38" spans="1:10" ht="14.5" x14ac:dyDescent="0.35">
      <c r="A38" s="55" t="s">
        <v>136</v>
      </c>
      <c r="B38" s="15" t="s">
        <v>201</v>
      </c>
      <c r="C38" s="15" t="s">
        <v>202</v>
      </c>
      <c r="D38" s="346" t="s">
        <v>203</v>
      </c>
      <c r="E38" s="15" t="s">
        <v>204</v>
      </c>
      <c r="F38" s="82">
        <v>9</v>
      </c>
      <c r="G38" s="15"/>
      <c r="H38" s="82"/>
      <c r="I38" t="s">
        <v>34</v>
      </c>
      <c r="J38" t="s">
        <v>34</v>
      </c>
    </row>
    <row r="39" spans="1:10" ht="14.5" x14ac:dyDescent="0.35">
      <c r="A39" s="56" t="s">
        <v>139</v>
      </c>
      <c r="B39" s="15" t="s">
        <v>201</v>
      </c>
      <c r="C39" s="15" t="s">
        <v>202</v>
      </c>
      <c r="D39" s="346" t="s">
        <v>205</v>
      </c>
      <c r="E39" s="15" t="s">
        <v>206</v>
      </c>
      <c r="F39" s="82">
        <v>4</v>
      </c>
      <c r="G39" s="15"/>
      <c r="H39" s="82"/>
      <c r="I39" t="s">
        <v>34</v>
      </c>
      <c r="J39" t="s">
        <v>34</v>
      </c>
    </row>
    <row r="40" spans="1:10" ht="13" x14ac:dyDescent="0.3">
      <c r="A40" s="59" t="s">
        <v>154</v>
      </c>
      <c r="B40" s="15" t="s">
        <v>201</v>
      </c>
      <c r="C40" s="15" t="s">
        <v>202</v>
      </c>
      <c r="D40" s="346" t="s">
        <v>207</v>
      </c>
      <c r="E40" s="15" t="s">
        <v>208</v>
      </c>
      <c r="F40" s="82">
        <v>4</v>
      </c>
      <c r="G40" s="15"/>
      <c r="H40" s="82"/>
      <c r="I40" t="s">
        <v>34</v>
      </c>
      <c r="J40" t="s">
        <v>34</v>
      </c>
    </row>
    <row r="41" spans="1:10" ht="14.5" x14ac:dyDescent="0.35">
      <c r="A41" s="56" t="s">
        <v>139</v>
      </c>
      <c r="B41" s="15" t="s">
        <v>201</v>
      </c>
      <c r="C41" s="15" t="s">
        <v>202</v>
      </c>
      <c r="D41" s="346" t="s">
        <v>209</v>
      </c>
      <c r="E41" s="15" t="s">
        <v>210</v>
      </c>
      <c r="F41" s="82">
        <v>9</v>
      </c>
      <c r="G41" s="15"/>
      <c r="H41" s="82"/>
      <c r="I41" t="s">
        <v>34</v>
      </c>
      <c r="J41" t="s">
        <v>34</v>
      </c>
    </row>
    <row r="42" spans="1:10" ht="14.5" x14ac:dyDescent="0.35">
      <c r="A42" s="55" t="s">
        <v>136</v>
      </c>
      <c r="B42" s="15" t="s">
        <v>201</v>
      </c>
      <c r="C42" s="15" t="s">
        <v>202</v>
      </c>
      <c r="D42" s="346" t="s">
        <v>211</v>
      </c>
      <c r="E42" s="15" t="s">
        <v>212</v>
      </c>
      <c r="F42" s="82">
        <v>8</v>
      </c>
      <c r="G42" s="15"/>
      <c r="H42" s="82"/>
      <c r="I42" t="s">
        <v>36</v>
      </c>
      <c r="J42" t="s">
        <v>34</v>
      </c>
    </row>
    <row r="43" spans="1:10" ht="13" x14ac:dyDescent="0.3">
      <c r="A43" s="59" t="s">
        <v>154</v>
      </c>
      <c r="B43" s="15" t="s">
        <v>201</v>
      </c>
      <c r="C43" s="15" t="s">
        <v>202</v>
      </c>
      <c r="D43" s="346" t="s">
        <v>213</v>
      </c>
      <c r="E43" s="15" t="s">
        <v>214</v>
      </c>
      <c r="F43" s="82">
        <v>6</v>
      </c>
      <c r="G43" s="15"/>
      <c r="H43" s="82"/>
      <c r="I43" t="s">
        <v>36</v>
      </c>
      <c r="J43" t="s">
        <v>34</v>
      </c>
    </row>
    <row r="44" spans="1:10" ht="14.5" x14ac:dyDescent="0.35">
      <c r="A44" s="56" t="s">
        <v>139</v>
      </c>
      <c r="B44" s="15" t="s">
        <v>201</v>
      </c>
      <c r="C44" s="15" t="s">
        <v>202</v>
      </c>
      <c r="D44" s="346" t="s">
        <v>215</v>
      </c>
      <c r="E44" s="15" t="s">
        <v>216</v>
      </c>
      <c r="F44" s="82">
        <v>12</v>
      </c>
      <c r="G44" s="15"/>
      <c r="H44" s="82"/>
      <c r="I44" t="s">
        <v>36</v>
      </c>
      <c r="J44" t="s">
        <v>34</v>
      </c>
    </row>
    <row r="45" spans="1:10" ht="14.5" x14ac:dyDescent="0.35">
      <c r="A45" s="56" t="s">
        <v>139</v>
      </c>
      <c r="B45" s="15" t="s">
        <v>201</v>
      </c>
      <c r="C45" s="15" t="s">
        <v>202</v>
      </c>
      <c r="D45" s="346" t="s">
        <v>217</v>
      </c>
      <c r="E45" s="15" t="s">
        <v>218</v>
      </c>
      <c r="F45" s="82">
        <v>10</v>
      </c>
      <c r="G45" s="15"/>
      <c r="H45" s="82"/>
      <c r="I45" t="s">
        <v>36</v>
      </c>
      <c r="J45" t="s">
        <v>34</v>
      </c>
    </row>
    <row r="46" spans="1:10" ht="13" x14ac:dyDescent="0.3">
      <c r="A46" s="57" t="s">
        <v>144</v>
      </c>
      <c r="B46" s="15" t="s">
        <v>201</v>
      </c>
      <c r="C46" s="15" t="s">
        <v>202</v>
      </c>
      <c r="D46" s="346" t="s">
        <v>219</v>
      </c>
      <c r="E46" s="15" t="s">
        <v>220</v>
      </c>
      <c r="F46" s="82">
        <v>9</v>
      </c>
      <c r="G46" s="15"/>
      <c r="H46" s="82"/>
      <c r="I46" t="s">
        <v>36</v>
      </c>
      <c r="J46" t="s">
        <v>34</v>
      </c>
    </row>
    <row r="47" spans="1:10" ht="14.5" x14ac:dyDescent="0.35">
      <c r="A47" s="56" t="s">
        <v>139</v>
      </c>
      <c r="B47" s="15" t="s">
        <v>201</v>
      </c>
      <c r="C47" s="15" t="s">
        <v>202</v>
      </c>
      <c r="D47" s="346" t="s">
        <v>221</v>
      </c>
      <c r="E47" s="15" t="s">
        <v>222</v>
      </c>
      <c r="F47" s="82">
        <v>5</v>
      </c>
      <c r="G47" s="15"/>
      <c r="H47" s="82"/>
      <c r="I47" t="s">
        <v>36</v>
      </c>
      <c r="J47" t="s">
        <v>34</v>
      </c>
    </row>
    <row r="48" spans="1:10" ht="13" x14ac:dyDescent="0.3">
      <c r="A48" s="57" t="s">
        <v>144</v>
      </c>
      <c r="B48" s="15" t="s">
        <v>223</v>
      </c>
      <c r="C48" s="15" t="s">
        <v>224</v>
      </c>
      <c r="D48" s="346" t="s">
        <v>225</v>
      </c>
      <c r="E48" s="15" t="s">
        <v>226</v>
      </c>
      <c r="F48" s="82">
        <v>4</v>
      </c>
      <c r="G48" s="15"/>
      <c r="H48" s="82"/>
      <c r="I48" t="s">
        <v>34</v>
      </c>
      <c r="J48" t="s">
        <v>34</v>
      </c>
    </row>
    <row r="49" spans="1:10" ht="14.5" x14ac:dyDescent="0.35">
      <c r="A49" s="56" t="s">
        <v>139</v>
      </c>
      <c r="B49" s="15" t="s">
        <v>223</v>
      </c>
      <c r="C49" s="15" t="s">
        <v>224</v>
      </c>
      <c r="D49" s="346" t="s">
        <v>227</v>
      </c>
      <c r="E49" s="15" t="s">
        <v>228</v>
      </c>
      <c r="F49" s="82">
        <v>6</v>
      </c>
      <c r="G49" s="15"/>
      <c r="H49" s="82"/>
      <c r="I49" t="s">
        <v>36</v>
      </c>
      <c r="J49" t="s">
        <v>34</v>
      </c>
    </row>
    <row r="50" spans="1:10" ht="13" x14ac:dyDescent="0.3">
      <c r="A50" s="59" t="s">
        <v>154</v>
      </c>
      <c r="B50" s="15" t="s">
        <v>223</v>
      </c>
      <c r="C50" s="15" t="s">
        <v>224</v>
      </c>
      <c r="D50" s="346" t="s">
        <v>229</v>
      </c>
      <c r="E50" s="15" t="s">
        <v>230</v>
      </c>
      <c r="F50" s="82">
        <v>8</v>
      </c>
      <c r="G50" s="15"/>
      <c r="H50" s="82"/>
      <c r="I50" t="s">
        <v>36</v>
      </c>
      <c r="J50" t="s">
        <v>34</v>
      </c>
    </row>
    <row r="51" spans="1:10" ht="14.5" x14ac:dyDescent="0.35">
      <c r="A51" s="56" t="s">
        <v>139</v>
      </c>
      <c r="B51" s="15" t="s">
        <v>223</v>
      </c>
      <c r="C51" s="15" t="s">
        <v>224</v>
      </c>
      <c r="D51" s="347" t="s">
        <v>231</v>
      </c>
      <c r="E51" s="15" t="s">
        <v>232</v>
      </c>
      <c r="F51" s="82">
        <v>10</v>
      </c>
      <c r="G51" s="15"/>
      <c r="H51" s="82"/>
      <c r="I51" t="s">
        <v>36</v>
      </c>
      <c r="J51" t="s">
        <v>34</v>
      </c>
    </row>
    <row r="52" spans="1:10" ht="13" x14ac:dyDescent="0.3">
      <c r="A52" s="58" t="s">
        <v>149</v>
      </c>
      <c r="B52" s="15" t="s">
        <v>233</v>
      </c>
      <c r="C52" s="15" t="s">
        <v>234</v>
      </c>
      <c r="D52" s="346" t="s">
        <v>235</v>
      </c>
      <c r="E52" s="15" t="s">
        <v>236</v>
      </c>
      <c r="F52" s="82">
        <v>10</v>
      </c>
      <c r="G52" s="15"/>
      <c r="H52" s="82"/>
      <c r="I52" t="s">
        <v>36</v>
      </c>
      <c r="J52" t="s">
        <v>34</v>
      </c>
    </row>
    <row r="53" spans="1:10" ht="14.5" x14ac:dyDescent="0.35">
      <c r="A53" s="55" t="s">
        <v>136</v>
      </c>
      <c r="B53" s="15" t="s">
        <v>237</v>
      </c>
      <c r="C53" s="15" t="s">
        <v>238</v>
      </c>
      <c r="D53" s="346" t="s">
        <v>239</v>
      </c>
      <c r="E53" s="15" t="s">
        <v>240</v>
      </c>
      <c r="F53" s="82">
        <v>13</v>
      </c>
      <c r="G53" s="15"/>
      <c r="H53" s="82"/>
      <c r="I53" t="s">
        <v>36</v>
      </c>
      <c r="J53" t="s">
        <v>34</v>
      </c>
    </row>
    <row r="54" spans="1:10" ht="14.5" x14ac:dyDescent="0.35">
      <c r="A54" s="55" t="s">
        <v>136</v>
      </c>
      <c r="B54" s="15" t="s">
        <v>241</v>
      </c>
      <c r="C54" s="15" t="s">
        <v>242</v>
      </c>
      <c r="D54" s="346" t="s">
        <v>243</v>
      </c>
      <c r="E54" s="15" t="s">
        <v>244</v>
      </c>
      <c r="F54" s="82">
        <v>10</v>
      </c>
      <c r="G54" s="15"/>
      <c r="H54" s="82"/>
      <c r="I54" t="s">
        <v>36</v>
      </c>
      <c r="J54" t="s">
        <v>34</v>
      </c>
    </row>
    <row r="55" spans="1:10" ht="14.5" x14ac:dyDescent="0.35">
      <c r="A55" s="56" t="s">
        <v>139</v>
      </c>
      <c r="B55" s="15" t="s">
        <v>245</v>
      </c>
      <c r="C55" s="15" t="s">
        <v>246</v>
      </c>
      <c r="D55" s="346" t="s">
        <v>247</v>
      </c>
      <c r="E55" s="15" t="s">
        <v>248</v>
      </c>
      <c r="F55" s="82">
        <v>7</v>
      </c>
      <c r="G55" s="15"/>
      <c r="H55" s="82"/>
      <c r="I55" t="s">
        <v>34</v>
      </c>
      <c r="J55" t="s">
        <v>34</v>
      </c>
    </row>
    <row r="56" spans="1:10" ht="13" x14ac:dyDescent="0.3">
      <c r="A56" s="53" t="s">
        <v>119</v>
      </c>
      <c r="B56" s="15" t="s">
        <v>245</v>
      </c>
      <c r="C56" s="15" t="s">
        <v>246</v>
      </c>
      <c r="D56" s="346" t="s">
        <v>249</v>
      </c>
      <c r="E56" s="15" t="s">
        <v>250</v>
      </c>
      <c r="F56" s="82">
        <v>7</v>
      </c>
      <c r="G56" s="15"/>
      <c r="H56" s="82"/>
      <c r="I56" t="s">
        <v>34</v>
      </c>
      <c r="J56" t="s">
        <v>34</v>
      </c>
    </row>
    <row r="57" spans="1:10" ht="14.5" x14ac:dyDescent="0.35">
      <c r="A57" s="56" t="s">
        <v>139</v>
      </c>
      <c r="B57" s="15" t="s">
        <v>245</v>
      </c>
      <c r="C57" s="15" t="s">
        <v>246</v>
      </c>
      <c r="D57" s="346" t="s">
        <v>251</v>
      </c>
      <c r="E57" s="15" t="s">
        <v>252</v>
      </c>
      <c r="F57" s="82">
        <v>6</v>
      </c>
      <c r="G57" s="15"/>
      <c r="H57" s="82"/>
      <c r="I57" t="s">
        <v>34</v>
      </c>
      <c r="J57" t="s">
        <v>34</v>
      </c>
    </row>
    <row r="58" spans="1:10" ht="14.5" x14ac:dyDescent="0.35">
      <c r="A58" s="56" t="s">
        <v>139</v>
      </c>
      <c r="B58" s="15" t="s">
        <v>245</v>
      </c>
      <c r="C58" s="15" t="s">
        <v>246</v>
      </c>
      <c r="D58" s="346" t="s">
        <v>253</v>
      </c>
      <c r="E58" s="15" t="s">
        <v>254</v>
      </c>
      <c r="F58" s="82">
        <v>8</v>
      </c>
      <c r="G58" s="15"/>
      <c r="H58" s="82"/>
      <c r="I58" t="s">
        <v>36</v>
      </c>
      <c r="J58" t="s">
        <v>34</v>
      </c>
    </row>
    <row r="59" spans="1:10" ht="14.5" x14ac:dyDescent="0.35">
      <c r="A59" s="56" t="s">
        <v>139</v>
      </c>
      <c r="B59" s="15" t="s">
        <v>245</v>
      </c>
      <c r="C59" s="15" t="s">
        <v>246</v>
      </c>
      <c r="D59" s="346" t="s">
        <v>255</v>
      </c>
      <c r="E59" s="15" t="s">
        <v>256</v>
      </c>
      <c r="F59" s="82">
        <v>10</v>
      </c>
      <c r="G59" s="15"/>
      <c r="H59" s="82"/>
      <c r="I59" t="s">
        <v>36</v>
      </c>
      <c r="J59" t="s">
        <v>34</v>
      </c>
    </row>
    <row r="60" spans="1:10" ht="14.5" x14ac:dyDescent="0.35">
      <c r="A60" s="56" t="s">
        <v>139</v>
      </c>
      <c r="B60" s="15" t="s">
        <v>257</v>
      </c>
      <c r="C60" s="15" t="s">
        <v>258</v>
      </c>
      <c r="D60" s="346" t="s">
        <v>259</v>
      </c>
      <c r="E60" s="15" t="s">
        <v>260</v>
      </c>
      <c r="F60" s="82">
        <v>4</v>
      </c>
      <c r="G60" s="15"/>
      <c r="H60" s="82"/>
      <c r="I60" t="s">
        <v>34</v>
      </c>
      <c r="J60" t="s">
        <v>34</v>
      </c>
    </row>
    <row r="61" spans="1:10" ht="14.5" x14ac:dyDescent="0.35">
      <c r="A61" s="55" t="s">
        <v>136</v>
      </c>
      <c r="B61" s="15" t="s">
        <v>257</v>
      </c>
      <c r="C61" s="15" t="s">
        <v>258</v>
      </c>
      <c r="D61" s="346" t="s">
        <v>261</v>
      </c>
      <c r="E61" s="15" t="s">
        <v>262</v>
      </c>
      <c r="F61" s="82">
        <v>7</v>
      </c>
      <c r="G61" s="15"/>
      <c r="H61" s="82"/>
      <c r="I61" t="s">
        <v>36</v>
      </c>
      <c r="J61" t="s">
        <v>34</v>
      </c>
    </row>
    <row r="62" spans="1:10" ht="13" x14ac:dyDescent="0.3">
      <c r="A62" s="57" t="s">
        <v>144</v>
      </c>
      <c r="B62" s="15" t="s">
        <v>257</v>
      </c>
      <c r="C62" s="15" t="s">
        <v>258</v>
      </c>
      <c r="D62" s="346" t="s">
        <v>263</v>
      </c>
      <c r="E62" s="15" t="s">
        <v>264</v>
      </c>
      <c r="F62" s="82">
        <v>9</v>
      </c>
      <c r="G62" s="15"/>
      <c r="H62" s="82"/>
      <c r="I62" t="s">
        <v>36</v>
      </c>
      <c r="J62" t="s">
        <v>34</v>
      </c>
    </row>
    <row r="63" spans="1:10" ht="14.5" x14ac:dyDescent="0.35">
      <c r="A63" s="56" t="s">
        <v>139</v>
      </c>
      <c r="B63" s="15" t="s">
        <v>265</v>
      </c>
      <c r="C63" s="15" t="s">
        <v>266</v>
      </c>
      <c r="D63" s="346" t="s">
        <v>267</v>
      </c>
      <c r="E63" s="15" t="s">
        <v>268</v>
      </c>
      <c r="F63" s="82">
        <v>7</v>
      </c>
      <c r="G63" s="15"/>
      <c r="H63" s="82"/>
      <c r="I63" t="s">
        <v>36</v>
      </c>
      <c r="J63" t="s">
        <v>34</v>
      </c>
    </row>
    <row r="64" spans="1:10" ht="13" x14ac:dyDescent="0.3">
      <c r="A64" s="53" t="s">
        <v>119</v>
      </c>
      <c r="B64" s="15" t="s">
        <v>269</v>
      </c>
      <c r="C64" s="15" t="s">
        <v>270</v>
      </c>
      <c r="D64" s="346" t="s">
        <v>271</v>
      </c>
      <c r="E64" s="15" t="s">
        <v>272</v>
      </c>
      <c r="F64" s="82">
        <v>9</v>
      </c>
      <c r="G64" s="15"/>
      <c r="H64" s="82"/>
      <c r="I64" t="s">
        <v>36</v>
      </c>
      <c r="J64" t="s">
        <v>34</v>
      </c>
    </row>
    <row r="65" spans="1:10" ht="13" x14ac:dyDescent="0.3">
      <c r="A65" s="57" t="s">
        <v>144</v>
      </c>
      <c r="B65" s="15" t="s">
        <v>273</v>
      </c>
      <c r="C65" s="15" t="s">
        <v>274</v>
      </c>
      <c r="D65" s="346" t="s">
        <v>275</v>
      </c>
      <c r="E65" s="15" t="s">
        <v>276</v>
      </c>
      <c r="F65" s="82">
        <v>15</v>
      </c>
      <c r="G65" s="15"/>
      <c r="H65" s="82"/>
      <c r="I65" t="s">
        <v>34</v>
      </c>
      <c r="J65" t="s">
        <v>34</v>
      </c>
    </row>
    <row r="66" spans="1:10" ht="13" x14ac:dyDescent="0.3">
      <c r="A66" s="57" t="s">
        <v>144</v>
      </c>
      <c r="B66" s="15" t="s">
        <v>273</v>
      </c>
      <c r="C66" s="15" t="s">
        <v>274</v>
      </c>
      <c r="D66" s="346" t="s">
        <v>277</v>
      </c>
      <c r="E66" s="15" t="s">
        <v>278</v>
      </c>
      <c r="F66" s="82">
        <v>15</v>
      </c>
      <c r="G66" s="15"/>
      <c r="H66" s="82"/>
      <c r="I66" t="s">
        <v>36</v>
      </c>
      <c r="J66" t="s">
        <v>34</v>
      </c>
    </row>
    <row r="67" spans="1:10" ht="13" x14ac:dyDescent="0.3">
      <c r="A67" s="59" t="s">
        <v>154</v>
      </c>
      <c r="B67" s="15" t="s">
        <v>279</v>
      </c>
      <c r="C67" s="15" t="s">
        <v>280</v>
      </c>
      <c r="D67" s="346" t="s">
        <v>281</v>
      </c>
      <c r="E67" s="15" t="s">
        <v>282</v>
      </c>
      <c r="F67" s="82">
        <v>6</v>
      </c>
      <c r="G67" s="15"/>
      <c r="H67" s="82"/>
      <c r="I67" t="s">
        <v>34</v>
      </c>
      <c r="J67" t="s">
        <v>34</v>
      </c>
    </row>
    <row r="68" spans="1:10" ht="14.5" x14ac:dyDescent="0.35">
      <c r="A68" s="56" t="s">
        <v>139</v>
      </c>
      <c r="B68" s="15" t="s">
        <v>279</v>
      </c>
      <c r="C68" s="15" t="s">
        <v>280</v>
      </c>
      <c r="D68" s="346" t="s">
        <v>283</v>
      </c>
      <c r="E68" s="15" t="s">
        <v>284</v>
      </c>
      <c r="F68" s="82">
        <v>9</v>
      </c>
      <c r="G68" s="15"/>
      <c r="H68" s="82"/>
      <c r="I68" t="s">
        <v>36</v>
      </c>
      <c r="J68" t="s">
        <v>34</v>
      </c>
    </row>
    <row r="69" spans="1:10" ht="14.5" x14ac:dyDescent="0.35">
      <c r="A69" s="55" t="s">
        <v>136</v>
      </c>
      <c r="B69" s="15" t="s">
        <v>285</v>
      </c>
      <c r="C69" s="15" t="s">
        <v>286</v>
      </c>
      <c r="D69" s="346" t="s">
        <v>287</v>
      </c>
      <c r="E69" s="15" t="s">
        <v>288</v>
      </c>
      <c r="F69" s="82">
        <v>10</v>
      </c>
      <c r="G69" s="15"/>
      <c r="H69" s="82"/>
      <c r="I69" t="s">
        <v>34</v>
      </c>
      <c r="J69" t="s">
        <v>34</v>
      </c>
    </row>
    <row r="70" spans="1:10" ht="13" x14ac:dyDescent="0.3">
      <c r="A70" s="53" t="s">
        <v>119</v>
      </c>
      <c r="B70" s="15" t="s">
        <v>285</v>
      </c>
      <c r="C70" s="15" t="s">
        <v>286</v>
      </c>
      <c r="D70" s="346" t="s">
        <v>289</v>
      </c>
      <c r="E70" s="15" t="s">
        <v>290</v>
      </c>
      <c r="F70" s="82">
        <v>17</v>
      </c>
      <c r="G70" s="15"/>
      <c r="H70" s="82"/>
      <c r="I70" t="s">
        <v>34</v>
      </c>
      <c r="J70" t="s">
        <v>34</v>
      </c>
    </row>
    <row r="71" spans="1:10" ht="13" x14ac:dyDescent="0.3">
      <c r="A71" s="53" t="s">
        <v>119</v>
      </c>
      <c r="B71" s="15" t="s">
        <v>285</v>
      </c>
      <c r="C71" s="15" t="s">
        <v>286</v>
      </c>
      <c r="D71" s="346" t="s">
        <v>291</v>
      </c>
      <c r="E71" s="15" t="s">
        <v>292</v>
      </c>
      <c r="F71" s="82">
        <v>3</v>
      </c>
      <c r="G71" s="15"/>
      <c r="H71" s="82"/>
      <c r="I71" t="s">
        <v>34</v>
      </c>
      <c r="J71" t="s">
        <v>34</v>
      </c>
    </row>
    <row r="72" spans="1:10" ht="14.5" x14ac:dyDescent="0.35">
      <c r="A72" s="56" t="s">
        <v>139</v>
      </c>
      <c r="B72" s="15" t="s">
        <v>285</v>
      </c>
      <c r="C72" s="15" t="s">
        <v>286</v>
      </c>
      <c r="D72" s="346" t="s">
        <v>293</v>
      </c>
      <c r="E72" s="15" t="s">
        <v>294</v>
      </c>
      <c r="F72" s="82">
        <v>12</v>
      </c>
      <c r="G72" s="15"/>
      <c r="H72" s="82"/>
      <c r="I72" t="s">
        <v>34</v>
      </c>
      <c r="J72" t="s">
        <v>34</v>
      </c>
    </row>
    <row r="73" spans="1:10" ht="14.5" x14ac:dyDescent="0.35">
      <c r="A73" s="56" t="s">
        <v>139</v>
      </c>
      <c r="B73" s="15" t="s">
        <v>285</v>
      </c>
      <c r="C73" s="15" t="s">
        <v>286</v>
      </c>
      <c r="D73" s="346" t="s">
        <v>295</v>
      </c>
      <c r="E73" s="15" t="s">
        <v>296</v>
      </c>
      <c r="F73" s="82">
        <v>9</v>
      </c>
      <c r="G73" s="15"/>
      <c r="H73" s="82"/>
      <c r="I73" t="s">
        <v>34</v>
      </c>
      <c r="J73" t="s">
        <v>34</v>
      </c>
    </row>
    <row r="74" spans="1:10" ht="14.5" x14ac:dyDescent="0.35">
      <c r="A74" s="56" t="s">
        <v>139</v>
      </c>
      <c r="B74" s="15" t="s">
        <v>297</v>
      </c>
      <c r="C74" s="15" t="s">
        <v>298</v>
      </c>
      <c r="D74" s="346" t="s">
        <v>299</v>
      </c>
      <c r="E74" s="15" t="s">
        <v>300</v>
      </c>
      <c r="F74" s="82">
        <v>5</v>
      </c>
      <c r="G74" s="15"/>
      <c r="H74" s="82"/>
      <c r="I74" t="s">
        <v>34</v>
      </c>
      <c r="J74" t="s">
        <v>34</v>
      </c>
    </row>
    <row r="75" spans="1:10" ht="14.5" x14ac:dyDescent="0.35">
      <c r="A75" s="56" t="s">
        <v>139</v>
      </c>
      <c r="B75" s="15" t="s">
        <v>297</v>
      </c>
      <c r="C75" s="15" t="s">
        <v>298</v>
      </c>
      <c r="D75" s="346" t="s">
        <v>301</v>
      </c>
      <c r="E75" s="15" t="s">
        <v>302</v>
      </c>
      <c r="F75" s="82">
        <v>11</v>
      </c>
      <c r="G75" s="15"/>
      <c r="H75" s="82"/>
      <c r="I75" t="s">
        <v>36</v>
      </c>
      <c r="J75" t="s">
        <v>34</v>
      </c>
    </row>
    <row r="76" spans="1:10" ht="14.5" x14ac:dyDescent="0.35">
      <c r="A76" s="56" t="s">
        <v>139</v>
      </c>
      <c r="B76" s="15" t="s">
        <v>297</v>
      </c>
      <c r="C76" s="15" t="s">
        <v>298</v>
      </c>
      <c r="D76" s="346" t="s">
        <v>303</v>
      </c>
      <c r="E76" s="15" t="s">
        <v>304</v>
      </c>
      <c r="F76" s="82">
        <v>9</v>
      </c>
      <c r="G76" s="15"/>
      <c r="H76" s="82"/>
      <c r="I76" t="s">
        <v>36</v>
      </c>
      <c r="J76" t="s">
        <v>34</v>
      </c>
    </row>
    <row r="77" spans="1:10" ht="14.5" x14ac:dyDescent="0.35">
      <c r="A77" s="56" t="s">
        <v>139</v>
      </c>
      <c r="B77" s="15" t="s">
        <v>305</v>
      </c>
      <c r="C77" s="15" t="s">
        <v>306</v>
      </c>
      <c r="D77" s="346" t="s">
        <v>307</v>
      </c>
      <c r="E77" s="15" t="s">
        <v>308</v>
      </c>
      <c r="F77" s="82">
        <v>42</v>
      </c>
      <c r="G77" s="15"/>
      <c r="H77" s="82"/>
      <c r="I77" t="s">
        <v>36</v>
      </c>
      <c r="J77" t="s">
        <v>34</v>
      </c>
    </row>
    <row r="78" spans="1:10" ht="13" x14ac:dyDescent="0.3">
      <c r="A78" s="57" t="s">
        <v>144</v>
      </c>
      <c r="B78" s="15" t="s">
        <v>309</v>
      </c>
      <c r="C78" s="15" t="s">
        <v>310</v>
      </c>
      <c r="D78" s="346" t="s">
        <v>311</v>
      </c>
      <c r="E78" s="15" t="s">
        <v>312</v>
      </c>
      <c r="F78" s="82">
        <v>1</v>
      </c>
      <c r="G78" s="15"/>
      <c r="H78" s="82"/>
      <c r="I78" t="s">
        <v>34</v>
      </c>
      <c r="J78" t="s">
        <v>34</v>
      </c>
    </row>
    <row r="79" spans="1:10" ht="14.5" x14ac:dyDescent="0.35">
      <c r="A79" s="56" t="s">
        <v>139</v>
      </c>
      <c r="B79" s="15" t="s">
        <v>309</v>
      </c>
      <c r="C79" s="15" t="s">
        <v>310</v>
      </c>
      <c r="D79" s="346" t="s">
        <v>313</v>
      </c>
      <c r="E79" s="15" t="s">
        <v>314</v>
      </c>
      <c r="F79" s="82">
        <v>2</v>
      </c>
      <c r="G79" s="15"/>
      <c r="H79" s="82"/>
      <c r="I79" t="s">
        <v>34</v>
      </c>
      <c r="J79" t="s">
        <v>34</v>
      </c>
    </row>
    <row r="80" spans="1:10" ht="13" x14ac:dyDescent="0.3">
      <c r="A80" s="53" t="s">
        <v>119</v>
      </c>
      <c r="B80" s="15" t="s">
        <v>309</v>
      </c>
      <c r="C80" s="15" t="s">
        <v>310</v>
      </c>
      <c r="D80" s="346" t="s">
        <v>315</v>
      </c>
      <c r="E80" s="15" t="s">
        <v>316</v>
      </c>
      <c r="F80" s="82">
        <v>4</v>
      </c>
      <c r="G80" s="15"/>
      <c r="H80" s="82"/>
      <c r="I80" t="s">
        <v>34</v>
      </c>
      <c r="J80" t="s">
        <v>34</v>
      </c>
    </row>
    <row r="81" spans="1:10" ht="13" x14ac:dyDescent="0.3">
      <c r="A81" s="53" t="s">
        <v>119</v>
      </c>
      <c r="B81" s="15" t="s">
        <v>309</v>
      </c>
      <c r="C81" s="15" t="s">
        <v>310</v>
      </c>
      <c r="D81" s="346" t="s">
        <v>317</v>
      </c>
      <c r="E81" s="15" t="s">
        <v>318</v>
      </c>
      <c r="F81" s="82">
        <v>7</v>
      </c>
      <c r="G81" s="15"/>
      <c r="H81" s="82"/>
      <c r="I81" t="s">
        <v>36</v>
      </c>
      <c r="J81" t="s">
        <v>34</v>
      </c>
    </row>
    <row r="82" spans="1:10" ht="14.5" x14ac:dyDescent="0.35">
      <c r="A82" s="56" t="s">
        <v>139</v>
      </c>
      <c r="B82" s="15" t="s">
        <v>309</v>
      </c>
      <c r="C82" s="15" t="s">
        <v>310</v>
      </c>
      <c r="D82" s="346" t="s">
        <v>319</v>
      </c>
      <c r="E82" s="15" t="s">
        <v>320</v>
      </c>
      <c r="F82" s="82">
        <v>10</v>
      </c>
      <c r="G82" s="15"/>
      <c r="H82" s="82"/>
      <c r="I82" t="s">
        <v>36</v>
      </c>
      <c r="J82" t="s">
        <v>34</v>
      </c>
    </row>
    <row r="83" spans="1:10" ht="13" x14ac:dyDescent="0.3">
      <c r="A83" s="53" t="s">
        <v>119</v>
      </c>
      <c r="B83" s="15" t="s">
        <v>309</v>
      </c>
      <c r="C83" s="15" t="s">
        <v>310</v>
      </c>
      <c r="D83" s="347" t="s">
        <v>321</v>
      </c>
      <c r="E83" s="15" t="s">
        <v>322</v>
      </c>
      <c r="F83" s="82">
        <v>2</v>
      </c>
      <c r="G83" s="15"/>
      <c r="H83" s="82"/>
      <c r="I83" t="s">
        <v>36</v>
      </c>
      <c r="J83" t="s">
        <v>34</v>
      </c>
    </row>
    <row r="84" spans="1:10" ht="13" x14ac:dyDescent="0.3">
      <c r="A84" s="53" t="s">
        <v>119</v>
      </c>
      <c r="B84" s="15" t="s">
        <v>323</v>
      </c>
      <c r="C84" s="15" t="s">
        <v>324</v>
      </c>
      <c r="D84" s="346" t="s">
        <v>325</v>
      </c>
      <c r="E84" s="15" t="s">
        <v>326</v>
      </c>
      <c r="F84" s="82">
        <v>7</v>
      </c>
      <c r="G84" s="15"/>
      <c r="H84" s="82"/>
      <c r="I84" t="s">
        <v>34</v>
      </c>
      <c r="J84" t="s">
        <v>34</v>
      </c>
    </row>
    <row r="85" spans="1:10" ht="13" x14ac:dyDescent="0.3">
      <c r="A85" s="53" t="s">
        <v>119</v>
      </c>
      <c r="B85" s="15" t="s">
        <v>327</v>
      </c>
      <c r="C85" s="15" t="s">
        <v>328</v>
      </c>
      <c r="D85" s="346" t="s">
        <v>329</v>
      </c>
      <c r="E85" s="15" t="s">
        <v>330</v>
      </c>
      <c r="F85" s="82">
        <v>30</v>
      </c>
      <c r="G85" s="15"/>
      <c r="H85" s="82"/>
      <c r="I85" t="s">
        <v>34</v>
      </c>
      <c r="J85" t="s">
        <v>34</v>
      </c>
    </row>
    <row r="86" spans="1:10" ht="13" x14ac:dyDescent="0.3">
      <c r="A86" s="53" t="s">
        <v>119</v>
      </c>
      <c r="B86" s="15" t="s">
        <v>331</v>
      </c>
      <c r="C86" s="15" t="s">
        <v>332</v>
      </c>
      <c r="D86" s="346" t="s">
        <v>333</v>
      </c>
      <c r="E86" s="15" t="s">
        <v>334</v>
      </c>
      <c r="F86" s="82">
        <v>9</v>
      </c>
      <c r="G86" s="15"/>
      <c r="H86" s="82"/>
      <c r="I86" t="s">
        <v>34</v>
      </c>
      <c r="J86" t="s">
        <v>34</v>
      </c>
    </row>
    <row r="87" spans="1:10" ht="14.5" x14ac:dyDescent="0.35">
      <c r="A87" s="55" t="s">
        <v>136</v>
      </c>
      <c r="B87" s="15" t="s">
        <v>335</v>
      </c>
      <c r="C87" s="15" t="s">
        <v>336</v>
      </c>
      <c r="D87" s="346" t="s">
        <v>337</v>
      </c>
      <c r="E87" s="15" t="s">
        <v>338</v>
      </c>
      <c r="F87" s="82">
        <v>27</v>
      </c>
      <c r="G87" s="15"/>
      <c r="H87" s="82"/>
      <c r="I87" t="s">
        <v>34</v>
      </c>
      <c r="J87" t="s">
        <v>34</v>
      </c>
    </row>
    <row r="88" spans="1:10" ht="14.5" x14ac:dyDescent="0.35">
      <c r="A88" s="55" t="s">
        <v>136</v>
      </c>
      <c r="B88" s="15" t="s">
        <v>335</v>
      </c>
      <c r="C88" s="15" t="s">
        <v>336</v>
      </c>
      <c r="D88" s="346" t="s">
        <v>339</v>
      </c>
      <c r="E88" s="15" t="s">
        <v>340</v>
      </c>
      <c r="F88" s="82">
        <v>23</v>
      </c>
      <c r="G88" s="15"/>
      <c r="H88" s="82"/>
      <c r="I88" t="s">
        <v>36</v>
      </c>
      <c r="J88" t="s">
        <v>34</v>
      </c>
    </row>
    <row r="89" spans="1:10" ht="14.5" x14ac:dyDescent="0.35">
      <c r="A89" s="56" t="s">
        <v>139</v>
      </c>
      <c r="B89" s="15" t="s">
        <v>341</v>
      </c>
      <c r="C89" s="15" t="s">
        <v>342</v>
      </c>
      <c r="D89" s="346" t="s">
        <v>343</v>
      </c>
      <c r="E89" s="15" t="s">
        <v>344</v>
      </c>
      <c r="F89" s="82">
        <v>3</v>
      </c>
      <c r="G89" s="15"/>
      <c r="H89" s="82"/>
      <c r="I89" t="s">
        <v>34</v>
      </c>
      <c r="J89" t="s">
        <v>34</v>
      </c>
    </row>
    <row r="90" spans="1:10" ht="13" x14ac:dyDescent="0.3">
      <c r="A90" s="57" t="s">
        <v>144</v>
      </c>
      <c r="B90" s="15" t="s">
        <v>341</v>
      </c>
      <c r="C90" s="15" t="s">
        <v>342</v>
      </c>
      <c r="D90" s="346" t="s">
        <v>345</v>
      </c>
      <c r="E90" s="15" t="s">
        <v>346</v>
      </c>
      <c r="F90" s="82">
        <v>10</v>
      </c>
      <c r="G90" s="15"/>
      <c r="H90" s="82"/>
      <c r="I90" t="s">
        <v>34</v>
      </c>
      <c r="J90" t="s">
        <v>34</v>
      </c>
    </row>
    <row r="91" spans="1:10" ht="13" x14ac:dyDescent="0.3">
      <c r="A91" s="58" t="s">
        <v>149</v>
      </c>
      <c r="B91" s="15" t="s">
        <v>341</v>
      </c>
      <c r="C91" s="15" t="s">
        <v>342</v>
      </c>
      <c r="D91" s="346" t="s">
        <v>347</v>
      </c>
      <c r="E91" s="15" t="s">
        <v>348</v>
      </c>
      <c r="F91" s="82">
        <v>3</v>
      </c>
      <c r="G91" s="15"/>
      <c r="H91" s="82"/>
      <c r="I91" t="s">
        <v>34</v>
      </c>
      <c r="J91" t="s">
        <v>34</v>
      </c>
    </row>
    <row r="92" spans="1:10" ht="13" x14ac:dyDescent="0.3">
      <c r="A92" s="57" t="s">
        <v>144</v>
      </c>
      <c r="B92" s="15" t="s">
        <v>341</v>
      </c>
      <c r="C92" s="15" t="s">
        <v>342</v>
      </c>
      <c r="D92" s="346" t="s">
        <v>349</v>
      </c>
      <c r="E92" s="15" t="s">
        <v>350</v>
      </c>
      <c r="F92" s="82">
        <v>11</v>
      </c>
      <c r="G92" s="15"/>
      <c r="H92" s="82"/>
      <c r="I92" t="s">
        <v>34</v>
      </c>
      <c r="J92" t="s">
        <v>34</v>
      </c>
    </row>
    <row r="93" spans="1:10" ht="13" x14ac:dyDescent="0.3">
      <c r="A93" s="57" t="s">
        <v>144</v>
      </c>
      <c r="B93" s="15" t="s">
        <v>351</v>
      </c>
      <c r="C93" s="15" t="s">
        <v>352</v>
      </c>
      <c r="D93" s="346" t="s">
        <v>353</v>
      </c>
      <c r="E93" s="15" t="s">
        <v>354</v>
      </c>
      <c r="F93" s="82">
        <v>8</v>
      </c>
      <c r="G93" s="15"/>
      <c r="H93" s="82"/>
      <c r="I93" t="s">
        <v>36</v>
      </c>
      <c r="J93" t="s">
        <v>34</v>
      </c>
    </row>
    <row r="94" spans="1:10" ht="14.5" x14ac:dyDescent="0.35">
      <c r="A94" s="56" t="s">
        <v>139</v>
      </c>
      <c r="B94" s="15" t="s">
        <v>355</v>
      </c>
      <c r="C94" s="15" t="s">
        <v>356</v>
      </c>
      <c r="D94" s="346" t="s">
        <v>357</v>
      </c>
      <c r="E94" s="15" t="s">
        <v>358</v>
      </c>
      <c r="F94" s="82">
        <v>13</v>
      </c>
      <c r="G94" s="15"/>
      <c r="H94" s="82"/>
      <c r="I94" t="s">
        <v>34</v>
      </c>
      <c r="J94" t="s">
        <v>34</v>
      </c>
    </row>
    <row r="95" spans="1:10" ht="13" x14ac:dyDescent="0.3">
      <c r="A95" s="57" t="s">
        <v>144</v>
      </c>
      <c r="B95" s="15" t="s">
        <v>355</v>
      </c>
      <c r="C95" s="15" t="s">
        <v>356</v>
      </c>
      <c r="D95" s="346" t="s">
        <v>359</v>
      </c>
      <c r="E95" s="15" t="s">
        <v>360</v>
      </c>
      <c r="F95" s="82">
        <v>16</v>
      </c>
      <c r="G95" s="15"/>
      <c r="H95" s="82"/>
      <c r="I95" t="s">
        <v>36</v>
      </c>
      <c r="J95" t="s">
        <v>34</v>
      </c>
    </row>
    <row r="96" spans="1:10" ht="13" x14ac:dyDescent="0.3">
      <c r="A96" s="53" t="s">
        <v>119</v>
      </c>
      <c r="B96" s="15" t="s">
        <v>361</v>
      </c>
      <c r="C96" s="15" t="s">
        <v>362</v>
      </c>
      <c r="D96" s="346" t="s">
        <v>363</v>
      </c>
      <c r="E96" s="15" t="s">
        <v>364</v>
      </c>
      <c r="F96" s="82">
        <v>2</v>
      </c>
      <c r="G96" s="15"/>
      <c r="H96" s="82"/>
      <c r="I96" t="s">
        <v>34</v>
      </c>
      <c r="J96" t="s">
        <v>34</v>
      </c>
    </row>
    <row r="97" spans="1:10" ht="13" x14ac:dyDescent="0.3">
      <c r="A97" s="53" t="s">
        <v>119</v>
      </c>
      <c r="B97" s="15" t="s">
        <v>361</v>
      </c>
      <c r="C97" s="15" t="s">
        <v>362</v>
      </c>
      <c r="D97" s="346" t="s">
        <v>365</v>
      </c>
      <c r="E97" s="15" t="s">
        <v>366</v>
      </c>
      <c r="F97" s="82">
        <v>1</v>
      </c>
      <c r="G97" s="15"/>
      <c r="H97" s="82"/>
      <c r="I97" t="s">
        <v>34</v>
      </c>
      <c r="J97" t="s">
        <v>34</v>
      </c>
    </row>
    <row r="98" spans="1:10" ht="13" x14ac:dyDescent="0.3">
      <c r="A98" s="53" t="s">
        <v>119</v>
      </c>
      <c r="B98" s="15" t="s">
        <v>361</v>
      </c>
      <c r="C98" s="15" t="s">
        <v>362</v>
      </c>
      <c r="D98" s="346" t="s">
        <v>367</v>
      </c>
      <c r="E98" s="15" t="s">
        <v>368</v>
      </c>
      <c r="F98" s="82">
        <v>9</v>
      </c>
      <c r="G98" s="15"/>
      <c r="H98" s="82"/>
      <c r="I98" t="s">
        <v>36</v>
      </c>
      <c r="J98" t="s">
        <v>34</v>
      </c>
    </row>
    <row r="99" spans="1:10" ht="13" x14ac:dyDescent="0.3">
      <c r="A99" s="53" t="s">
        <v>119</v>
      </c>
      <c r="B99" s="15" t="s">
        <v>361</v>
      </c>
      <c r="C99" s="15" t="s">
        <v>362</v>
      </c>
      <c r="D99" s="346" t="s">
        <v>369</v>
      </c>
      <c r="E99" s="15" t="s">
        <v>370</v>
      </c>
      <c r="F99" s="82">
        <v>8</v>
      </c>
      <c r="G99" s="15"/>
      <c r="H99" s="82"/>
      <c r="I99" t="s">
        <v>36</v>
      </c>
      <c r="J99" t="s">
        <v>34</v>
      </c>
    </row>
    <row r="100" spans="1:10" ht="13" x14ac:dyDescent="0.3">
      <c r="A100" s="53" t="s">
        <v>119</v>
      </c>
      <c r="B100" s="15" t="s">
        <v>361</v>
      </c>
      <c r="C100" s="15" t="s">
        <v>362</v>
      </c>
      <c r="D100" s="346" t="s">
        <v>371</v>
      </c>
      <c r="E100" s="15" t="s">
        <v>372</v>
      </c>
      <c r="F100" s="82">
        <v>5</v>
      </c>
      <c r="G100" s="15"/>
      <c r="H100" s="82"/>
      <c r="I100" t="s">
        <v>36</v>
      </c>
      <c r="J100" t="s">
        <v>34</v>
      </c>
    </row>
    <row r="101" spans="1:10" ht="14.5" x14ac:dyDescent="0.35">
      <c r="A101" s="56" t="s">
        <v>139</v>
      </c>
      <c r="B101" s="15" t="s">
        <v>361</v>
      </c>
      <c r="C101" s="15" t="s">
        <v>362</v>
      </c>
      <c r="D101" s="346" t="s">
        <v>373</v>
      </c>
      <c r="E101" s="15" t="s">
        <v>374</v>
      </c>
      <c r="F101" s="82">
        <v>3</v>
      </c>
      <c r="G101" s="15"/>
      <c r="H101" s="82"/>
      <c r="I101" t="s">
        <v>36</v>
      </c>
      <c r="J101" t="s">
        <v>34</v>
      </c>
    </row>
    <row r="102" spans="1:10" ht="14.5" x14ac:dyDescent="0.35">
      <c r="A102" s="56" t="s">
        <v>139</v>
      </c>
      <c r="B102" s="15" t="s">
        <v>361</v>
      </c>
      <c r="C102" s="15" t="s">
        <v>362</v>
      </c>
      <c r="D102" s="346" t="s">
        <v>375</v>
      </c>
      <c r="E102" s="15" t="s">
        <v>376</v>
      </c>
      <c r="F102" s="82">
        <v>9</v>
      </c>
      <c r="G102" s="15"/>
      <c r="H102" s="82"/>
      <c r="I102" t="s">
        <v>36</v>
      </c>
      <c r="J102" t="s">
        <v>34</v>
      </c>
    </row>
    <row r="103" spans="1:10" ht="13" x14ac:dyDescent="0.3">
      <c r="A103" s="57" t="s">
        <v>144</v>
      </c>
      <c r="B103" s="15" t="s">
        <v>361</v>
      </c>
      <c r="C103" s="15" t="s">
        <v>362</v>
      </c>
      <c r="D103" s="346" t="s">
        <v>377</v>
      </c>
      <c r="E103" s="15" t="s">
        <v>378</v>
      </c>
      <c r="F103" s="82">
        <v>4</v>
      </c>
      <c r="G103" s="15"/>
      <c r="H103" s="82"/>
      <c r="I103" t="s">
        <v>36</v>
      </c>
      <c r="J103" t="s">
        <v>34</v>
      </c>
    </row>
    <row r="104" spans="1:10" ht="13" x14ac:dyDescent="0.3">
      <c r="A104" s="53" t="s">
        <v>119</v>
      </c>
      <c r="B104" s="15" t="s">
        <v>361</v>
      </c>
      <c r="C104" s="15" t="s">
        <v>362</v>
      </c>
      <c r="D104" s="346" t="s">
        <v>379</v>
      </c>
      <c r="E104" s="15" t="s">
        <v>380</v>
      </c>
      <c r="F104" s="82">
        <v>6</v>
      </c>
      <c r="G104" s="15"/>
      <c r="H104" s="82"/>
      <c r="I104" t="s">
        <v>36</v>
      </c>
      <c r="J104" t="s">
        <v>34</v>
      </c>
    </row>
    <row r="105" spans="1:10" ht="14.5" x14ac:dyDescent="0.35">
      <c r="A105" s="56" t="s">
        <v>139</v>
      </c>
      <c r="B105" s="15" t="s">
        <v>361</v>
      </c>
      <c r="C105" s="15" t="s">
        <v>362</v>
      </c>
      <c r="D105" s="346" t="s">
        <v>381</v>
      </c>
      <c r="E105" s="15" t="s">
        <v>382</v>
      </c>
      <c r="F105" s="82">
        <v>5</v>
      </c>
      <c r="G105" s="15"/>
      <c r="H105" s="82"/>
      <c r="I105" t="s">
        <v>36</v>
      </c>
      <c r="J105" t="s">
        <v>34</v>
      </c>
    </row>
    <row r="106" spans="1:10" ht="14.5" x14ac:dyDescent="0.35">
      <c r="A106" s="56" t="s">
        <v>139</v>
      </c>
      <c r="B106" s="15" t="s">
        <v>383</v>
      </c>
      <c r="C106" s="15" t="s">
        <v>384</v>
      </c>
      <c r="D106" s="346" t="s">
        <v>385</v>
      </c>
      <c r="E106" s="15" t="s">
        <v>386</v>
      </c>
      <c r="F106" s="82">
        <v>10</v>
      </c>
      <c r="G106" s="15"/>
      <c r="H106" s="82"/>
      <c r="I106" t="s">
        <v>36</v>
      </c>
      <c r="J106" t="s">
        <v>34</v>
      </c>
    </row>
    <row r="107" spans="1:10" ht="13" x14ac:dyDescent="0.3">
      <c r="A107" s="59" t="s">
        <v>154</v>
      </c>
      <c r="B107" s="15" t="s">
        <v>383</v>
      </c>
      <c r="C107" s="15" t="s">
        <v>384</v>
      </c>
      <c r="D107" s="346" t="s">
        <v>387</v>
      </c>
      <c r="E107" s="15" t="s">
        <v>388</v>
      </c>
      <c r="F107" s="82">
        <v>8</v>
      </c>
      <c r="G107" s="15"/>
      <c r="H107" s="82"/>
      <c r="I107" t="s">
        <v>36</v>
      </c>
      <c r="J107" t="s">
        <v>34</v>
      </c>
    </row>
    <row r="108" spans="1:10" ht="14.5" x14ac:dyDescent="0.35">
      <c r="A108" s="56" t="s">
        <v>139</v>
      </c>
      <c r="B108" s="15" t="s">
        <v>383</v>
      </c>
      <c r="C108" s="15" t="s">
        <v>384</v>
      </c>
      <c r="D108" s="346" t="s">
        <v>389</v>
      </c>
      <c r="E108" s="15" t="s">
        <v>390</v>
      </c>
      <c r="F108" s="82">
        <v>8</v>
      </c>
      <c r="G108" s="15"/>
      <c r="H108" s="82"/>
      <c r="I108" t="s">
        <v>36</v>
      </c>
      <c r="J108" t="s">
        <v>34</v>
      </c>
    </row>
    <row r="109" spans="1:10" ht="13" x14ac:dyDescent="0.3">
      <c r="A109" s="57" t="s">
        <v>144</v>
      </c>
      <c r="B109" s="15" t="s">
        <v>391</v>
      </c>
      <c r="C109" s="15" t="s">
        <v>392</v>
      </c>
      <c r="D109" s="346" t="s">
        <v>393</v>
      </c>
      <c r="E109" s="15" t="s">
        <v>394</v>
      </c>
      <c r="F109" s="82">
        <v>35</v>
      </c>
      <c r="G109" s="15"/>
      <c r="H109" s="82"/>
      <c r="I109" t="s">
        <v>36</v>
      </c>
      <c r="J109" t="s">
        <v>34</v>
      </c>
    </row>
    <row r="110" spans="1:10" ht="13" x14ac:dyDescent="0.3">
      <c r="A110" s="59" t="s">
        <v>154</v>
      </c>
      <c r="B110" s="15" t="s">
        <v>395</v>
      </c>
      <c r="C110" s="15" t="s">
        <v>396</v>
      </c>
      <c r="D110" s="346" t="s">
        <v>397</v>
      </c>
      <c r="E110" s="15" t="s">
        <v>398</v>
      </c>
      <c r="F110" s="82">
        <v>6</v>
      </c>
      <c r="G110" s="15"/>
      <c r="H110" s="82"/>
      <c r="I110" t="s">
        <v>34</v>
      </c>
      <c r="J110" t="s">
        <v>34</v>
      </c>
    </row>
    <row r="111" spans="1:10" ht="13" x14ac:dyDescent="0.3">
      <c r="A111" s="57" t="s">
        <v>144</v>
      </c>
      <c r="B111" s="15" t="s">
        <v>395</v>
      </c>
      <c r="C111" s="15" t="s">
        <v>396</v>
      </c>
      <c r="D111" s="346" t="s">
        <v>399</v>
      </c>
      <c r="E111" s="15" t="s">
        <v>400</v>
      </c>
      <c r="F111" s="82">
        <v>8</v>
      </c>
      <c r="G111" s="15"/>
      <c r="H111" s="82"/>
      <c r="I111" t="s">
        <v>36</v>
      </c>
      <c r="J111" t="s">
        <v>34</v>
      </c>
    </row>
    <row r="112" spans="1:10" ht="14.5" x14ac:dyDescent="0.35">
      <c r="A112" s="55" t="s">
        <v>136</v>
      </c>
      <c r="B112" s="15" t="s">
        <v>401</v>
      </c>
      <c r="C112" s="15" t="s">
        <v>402</v>
      </c>
      <c r="D112" s="346" t="s">
        <v>403</v>
      </c>
      <c r="E112" s="15" t="s">
        <v>404</v>
      </c>
      <c r="F112" s="82">
        <v>15</v>
      </c>
      <c r="G112" s="15"/>
      <c r="H112" s="82"/>
      <c r="I112" t="s">
        <v>36</v>
      </c>
      <c r="J112" t="s">
        <v>34</v>
      </c>
    </row>
    <row r="113" spans="1:10" ht="13" x14ac:dyDescent="0.3">
      <c r="A113" s="58" t="s">
        <v>149</v>
      </c>
      <c r="B113" s="15" t="s">
        <v>405</v>
      </c>
      <c r="C113" s="15" t="s">
        <v>406</v>
      </c>
      <c r="D113" s="346" t="s">
        <v>407</v>
      </c>
      <c r="E113" s="15" t="s">
        <v>408</v>
      </c>
      <c r="F113" s="82">
        <v>14</v>
      </c>
      <c r="G113" s="15"/>
      <c r="H113" s="82"/>
      <c r="I113" t="s">
        <v>36</v>
      </c>
      <c r="J113" t="s">
        <v>34</v>
      </c>
    </row>
    <row r="114" spans="1:10" ht="14.5" x14ac:dyDescent="0.35">
      <c r="A114" s="56" t="s">
        <v>139</v>
      </c>
      <c r="B114" s="15" t="s">
        <v>409</v>
      </c>
      <c r="C114" s="15" t="s">
        <v>410</v>
      </c>
      <c r="D114" s="346" t="s">
        <v>411</v>
      </c>
      <c r="E114" s="15" t="s">
        <v>412</v>
      </c>
      <c r="F114" s="82">
        <v>8</v>
      </c>
      <c r="G114" s="15"/>
      <c r="H114" s="82"/>
      <c r="I114" t="s">
        <v>34</v>
      </c>
      <c r="J114" t="s">
        <v>34</v>
      </c>
    </row>
    <row r="115" spans="1:10" ht="13" x14ac:dyDescent="0.3">
      <c r="A115" s="59" t="s">
        <v>154</v>
      </c>
      <c r="B115" s="15" t="s">
        <v>409</v>
      </c>
      <c r="C115" s="15" t="s">
        <v>410</v>
      </c>
      <c r="D115" s="346" t="s">
        <v>413</v>
      </c>
      <c r="E115" s="15" t="s">
        <v>414</v>
      </c>
      <c r="F115" s="82">
        <v>7</v>
      </c>
      <c r="G115" s="15"/>
      <c r="H115" s="82"/>
      <c r="I115" t="s">
        <v>34</v>
      </c>
      <c r="J115" t="s">
        <v>34</v>
      </c>
    </row>
    <row r="116" spans="1:10" ht="14.5" x14ac:dyDescent="0.35">
      <c r="A116" s="56" t="s">
        <v>139</v>
      </c>
      <c r="B116" s="15" t="s">
        <v>415</v>
      </c>
      <c r="C116" s="15" t="s">
        <v>416</v>
      </c>
      <c r="D116" s="346" t="s">
        <v>417</v>
      </c>
      <c r="E116" s="15" t="s">
        <v>418</v>
      </c>
      <c r="F116" s="82">
        <v>3</v>
      </c>
      <c r="G116" s="15"/>
      <c r="H116" s="82"/>
      <c r="I116" t="s">
        <v>34</v>
      </c>
      <c r="J116" t="s">
        <v>34</v>
      </c>
    </row>
    <row r="117" spans="1:10" ht="14.5" x14ac:dyDescent="0.35">
      <c r="A117" s="56" t="s">
        <v>139</v>
      </c>
      <c r="B117" s="15" t="s">
        <v>415</v>
      </c>
      <c r="C117" s="15" t="s">
        <v>416</v>
      </c>
      <c r="D117" s="346" t="s">
        <v>419</v>
      </c>
      <c r="E117" s="15" t="s">
        <v>420</v>
      </c>
      <c r="F117" s="82">
        <v>5</v>
      </c>
      <c r="G117" s="15"/>
      <c r="H117" s="82"/>
      <c r="I117" t="s">
        <v>34</v>
      </c>
      <c r="J117" t="s">
        <v>34</v>
      </c>
    </row>
    <row r="118" spans="1:10" ht="14.5" x14ac:dyDescent="0.35">
      <c r="A118" s="56" t="s">
        <v>139</v>
      </c>
      <c r="B118" s="15" t="s">
        <v>415</v>
      </c>
      <c r="C118" s="15" t="s">
        <v>416</v>
      </c>
      <c r="D118" s="346" t="s">
        <v>421</v>
      </c>
      <c r="E118" s="15" t="s">
        <v>422</v>
      </c>
      <c r="F118" s="82">
        <v>4</v>
      </c>
      <c r="G118" s="15"/>
      <c r="H118" s="82"/>
      <c r="I118" t="s">
        <v>34</v>
      </c>
      <c r="J118" t="s">
        <v>34</v>
      </c>
    </row>
    <row r="119" spans="1:10" ht="13" x14ac:dyDescent="0.3">
      <c r="A119" s="53" t="s">
        <v>119</v>
      </c>
      <c r="B119" s="15" t="s">
        <v>415</v>
      </c>
      <c r="C119" s="15" t="s">
        <v>416</v>
      </c>
      <c r="D119" s="346" t="s">
        <v>423</v>
      </c>
      <c r="E119" s="15" t="s">
        <v>424</v>
      </c>
      <c r="F119" s="82">
        <v>7</v>
      </c>
      <c r="G119" s="15"/>
      <c r="H119" s="82"/>
      <c r="I119" t="s">
        <v>34</v>
      </c>
      <c r="J119" t="s">
        <v>34</v>
      </c>
    </row>
    <row r="120" spans="1:10" ht="14.5" x14ac:dyDescent="0.35">
      <c r="A120" s="56" t="s">
        <v>139</v>
      </c>
      <c r="B120" s="15" t="s">
        <v>415</v>
      </c>
      <c r="C120" s="15" t="s">
        <v>416</v>
      </c>
      <c r="D120" s="346" t="s">
        <v>425</v>
      </c>
      <c r="E120" s="15" t="s">
        <v>426</v>
      </c>
      <c r="F120" s="82">
        <v>7</v>
      </c>
      <c r="G120" s="15"/>
      <c r="H120" s="82"/>
      <c r="I120" t="s">
        <v>34</v>
      </c>
      <c r="J120" t="s">
        <v>34</v>
      </c>
    </row>
    <row r="121" spans="1:10" ht="14.5" x14ac:dyDescent="0.35">
      <c r="A121" s="56" t="s">
        <v>139</v>
      </c>
      <c r="B121" s="15" t="s">
        <v>415</v>
      </c>
      <c r="C121" s="15" t="s">
        <v>416</v>
      </c>
      <c r="D121" s="346" t="s">
        <v>427</v>
      </c>
      <c r="E121" s="15" t="s">
        <v>428</v>
      </c>
      <c r="F121" s="82">
        <v>9</v>
      </c>
      <c r="G121" s="15"/>
      <c r="H121" s="82"/>
      <c r="I121" t="s">
        <v>36</v>
      </c>
      <c r="J121" t="s">
        <v>34</v>
      </c>
    </row>
    <row r="122" spans="1:10" ht="13" x14ac:dyDescent="0.3">
      <c r="A122" s="53" t="s">
        <v>119</v>
      </c>
      <c r="B122" s="15" t="s">
        <v>415</v>
      </c>
      <c r="C122" s="15" t="s">
        <v>416</v>
      </c>
      <c r="D122" s="346" t="s">
        <v>429</v>
      </c>
      <c r="E122" s="15" t="s">
        <v>430</v>
      </c>
      <c r="F122" s="82">
        <v>12</v>
      </c>
      <c r="G122" s="15"/>
      <c r="H122" s="82"/>
      <c r="I122" t="s">
        <v>36</v>
      </c>
      <c r="J122" t="s">
        <v>34</v>
      </c>
    </row>
    <row r="123" spans="1:10" ht="13" x14ac:dyDescent="0.3">
      <c r="A123" s="53" t="s">
        <v>119</v>
      </c>
      <c r="B123" s="15" t="s">
        <v>415</v>
      </c>
      <c r="C123" s="15" t="s">
        <v>416</v>
      </c>
      <c r="D123" s="346" t="s">
        <v>431</v>
      </c>
      <c r="E123" s="15" t="s">
        <v>432</v>
      </c>
      <c r="F123" s="82">
        <v>9</v>
      </c>
      <c r="G123" s="15"/>
      <c r="H123" s="82"/>
      <c r="I123" t="s">
        <v>36</v>
      </c>
      <c r="J123" t="s">
        <v>34</v>
      </c>
    </row>
    <row r="124" spans="1:10" ht="13" x14ac:dyDescent="0.3">
      <c r="A124" s="53" t="s">
        <v>119</v>
      </c>
      <c r="B124" s="15" t="s">
        <v>415</v>
      </c>
      <c r="C124" s="15" t="s">
        <v>416</v>
      </c>
      <c r="D124" s="346" t="s">
        <v>433</v>
      </c>
      <c r="E124" s="15" t="s">
        <v>434</v>
      </c>
      <c r="F124" s="82">
        <v>14</v>
      </c>
      <c r="G124" s="15"/>
      <c r="H124" s="82"/>
      <c r="I124" t="s">
        <v>36</v>
      </c>
      <c r="J124" t="s">
        <v>34</v>
      </c>
    </row>
    <row r="125" spans="1:10" ht="14.5" x14ac:dyDescent="0.35">
      <c r="A125" s="56" t="s">
        <v>139</v>
      </c>
      <c r="B125" s="15" t="s">
        <v>415</v>
      </c>
      <c r="C125" s="15" t="s">
        <v>416</v>
      </c>
      <c r="D125" s="346" t="s">
        <v>435</v>
      </c>
      <c r="E125" s="15" t="s">
        <v>436</v>
      </c>
      <c r="F125" s="82">
        <v>5</v>
      </c>
      <c r="G125" s="15"/>
      <c r="H125" s="82"/>
      <c r="I125" t="s">
        <v>36</v>
      </c>
      <c r="J125" t="s">
        <v>34</v>
      </c>
    </row>
    <row r="126" spans="1:10" ht="14.5" x14ac:dyDescent="0.35">
      <c r="A126" s="55" t="s">
        <v>136</v>
      </c>
      <c r="B126" s="15" t="s">
        <v>415</v>
      </c>
      <c r="C126" s="15" t="s">
        <v>416</v>
      </c>
      <c r="D126" s="346" t="s">
        <v>437</v>
      </c>
      <c r="E126" s="15" t="s">
        <v>438</v>
      </c>
      <c r="F126" s="82">
        <v>10</v>
      </c>
      <c r="G126" s="15"/>
      <c r="H126" s="82"/>
      <c r="I126" t="s">
        <v>36</v>
      </c>
      <c r="J126" t="s">
        <v>34</v>
      </c>
    </row>
    <row r="127" spans="1:10" ht="13" x14ac:dyDescent="0.3">
      <c r="A127" s="53" t="s">
        <v>119</v>
      </c>
      <c r="B127" s="15" t="s">
        <v>415</v>
      </c>
      <c r="C127" s="15" t="s">
        <v>416</v>
      </c>
      <c r="D127" s="346" t="s">
        <v>439</v>
      </c>
      <c r="E127" s="15" t="s">
        <v>440</v>
      </c>
      <c r="F127" s="82">
        <v>14</v>
      </c>
      <c r="G127" s="15"/>
      <c r="H127" s="82"/>
      <c r="I127" t="s">
        <v>36</v>
      </c>
      <c r="J127" t="s">
        <v>34</v>
      </c>
    </row>
    <row r="128" spans="1:10" ht="13" x14ac:dyDescent="0.3">
      <c r="A128" s="53" t="s">
        <v>119</v>
      </c>
      <c r="B128" s="15" t="s">
        <v>415</v>
      </c>
      <c r="C128" s="15" t="s">
        <v>416</v>
      </c>
      <c r="D128" s="346" t="s">
        <v>441</v>
      </c>
      <c r="E128" s="15" t="s">
        <v>442</v>
      </c>
      <c r="F128" s="82">
        <v>7</v>
      </c>
      <c r="G128" s="15"/>
      <c r="H128" s="82"/>
      <c r="I128" t="s">
        <v>36</v>
      </c>
      <c r="J128" t="s">
        <v>34</v>
      </c>
    </row>
    <row r="129" spans="1:10" ht="13" x14ac:dyDescent="0.3">
      <c r="A129" s="58" t="s">
        <v>149</v>
      </c>
      <c r="B129" s="15" t="s">
        <v>443</v>
      </c>
      <c r="C129" s="15" t="s">
        <v>444</v>
      </c>
      <c r="D129" s="346" t="s">
        <v>445</v>
      </c>
      <c r="E129" s="15" t="s">
        <v>446</v>
      </c>
      <c r="F129" s="82">
        <v>27</v>
      </c>
      <c r="G129" s="15"/>
      <c r="H129" s="82"/>
      <c r="I129" t="s">
        <v>36</v>
      </c>
      <c r="J129" t="s">
        <v>34</v>
      </c>
    </row>
    <row r="130" spans="1:10" ht="13" x14ac:dyDescent="0.3">
      <c r="A130" s="53" t="s">
        <v>119</v>
      </c>
      <c r="B130" s="15" t="s">
        <v>447</v>
      </c>
      <c r="C130" s="15" t="s">
        <v>448</v>
      </c>
      <c r="D130" s="346" t="s">
        <v>449</v>
      </c>
      <c r="E130" s="15" t="s">
        <v>450</v>
      </c>
      <c r="F130" s="82">
        <v>15</v>
      </c>
      <c r="G130" s="15"/>
      <c r="H130" s="82"/>
      <c r="I130" t="s">
        <v>34</v>
      </c>
      <c r="J130" t="s">
        <v>34</v>
      </c>
    </row>
    <row r="131" spans="1:10" ht="13" x14ac:dyDescent="0.3">
      <c r="A131" s="59" t="s">
        <v>154</v>
      </c>
      <c r="B131" s="15" t="s">
        <v>451</v>
      </c>
      <c r="C131" s="15" t="s">
        <v>452</v>
      </c>
      <c r="D131" s="346" t="s">
        <v>453</v>
      </c>
      <c r="E131" s="15" t="s">
        <v>454</v>
      </c>
      <c r="F131" s="82">
        <v>12</v>
      </c>
      <c r="G131" s="15"/>
      <c r="H131" s="82"/>
      <c r="I131" t="s">
        <v>34</v>
      </c>
      <c r="J131" t="s">
        <v>34</v>
      </c>
    </row>
    <row r="132" spans="1:10" ht="14.5" x14ac:dyDescent="0.35">
      <c r="A132" s="56" t="s">
        <v>139</v>
      </c>
      <c r="B132" s="15" t="s">
        <v>455</v>
      </c>
      <c r="C132" s="15" t="s">
        <v>456</v>
      </c>
      <c r="D132" s="346" t="s">
        <v>457</v>
      </c>
      <c r="E132" s="15" t="s">
        <v>458</v>
      </c>
      <c r="F132" s="82">
        <v>10</v>
      </c>
      <c r="G132" s="15"/>
      <c r="H132" s="82"/>
      <c r="I132" t="s">
        <v>36</v>
      </c>
      <c r="J132" t="s">
        <v>34</v>
      </c>
    </row>
    <row r="133" spans="1:10" ht="13" x14ac:dyDescent="0.3">
      <c r="A133" s="53" t="s">
        <v>119</v>
      </c>
      <c r="B133" s="15" t="s">
        <v>459</v>
      </c>
      <c r="C133" s="15" t="s">
        <v>460</v>
      </c>
      <c r="D133" s="346" t="s">
        <v>461</v>
      </c>
      <c r="E133" s="15" t="s">
        <v>462</v>
      </c>
      <c r="F133" s="82">
        <v>33</v>
      </c>
      <c r="G133" s="15"/>
      <c r="H133" s="82"/>
      <c r="I133" t="s">
        <v>36</v>
      </c>
      <c r="J133" t="s">
        <v>34</v>
      </c>
    </row>
  </sheetData>
  <sheetProtection algorithmName="SHA-512" hashValue="HeWe3js/o0ZVBS2AWbXkWbhaOKUkXrpQ+z1ayhtQYJi1691PBVN1vnG6DfOwAYyEQGU+T1odBav2bWyGdi9tFA==" saltValue="TBT0pyAu7stw1lcR7cjeUA==" spinCount="100000" sheet="1" objects="1" scenarios="1"/>
  <mergeCells count="1">
    <mergeCell ref="A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29448-F0FC-4213-A5E4-A6C820C673DA}">
  <ds:schemaRefs>
    <ds:schemaRef ds:uri="http://schemas.microsoft.com/sharepoint/v3/contenttype/forms"/>
  </ds:schemaRefs>
</ds:datastoreItem>
</file>

<file path=customXml/itemProps2.xml><?xml version="1.0" encoding="utf-8"?>
<ds:datastoreItem xmlns:ds="http://schemas.openxmlformats.org/officeDocument/2006/customXml" ds:itemID="{54A12298-AB4C-4A7A-B91B-5458DAC74DA1}">
  <ds:schemaRefs>
    <ds:schemaRef ds:uri="http://schemas.microsoft.com/sharepoint/events"/>
  </ds:schemaRefs>
</ds:datastoreItem>
</file>

<file path=customXml/itemProps3.xml><?xml version="1.0" encoding="utf-8"?>
<ds:datastoreItem xmlns:ds="http://schemas.openxmlformats.org/officeDocument/2006/customXml" ds:itemID="{A097A1A8-4486-42C2-800C-8FF10222E7DF}">
  <ds:schemaRefs>
    <ds:schemaRef ds:uri="http://purl.org/dc/elements/1.1/"/>
    <ds:schemaRef ds:uri="http://schemas.microsoft.com/office/2006/metadata/properties"/>
    <ds:schemaRef ds:uri="0a4e05da-b9bc-4326-ad73-01ef31b95567"/>
    <ds:schemaRef ds:uri="http://schemas.microsoft.com/office/2006/documentManagement/types"/>
    <ds:schemaRef ds:uri="733efe1c-5bbe-4968-87dc-d400e65c879f"/>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A1058D43-816E-4BB6-8918-87F4CBA34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Instructions</vt:lpstr>
      <vt:lpstr>FY24 Signature Page</vt:lpstr>
      <vt:lpstr>Summer 2023 Signature Page</vt:lpstr>
      <vt:lpstr>Part II-Schools Served</vt:lpstr>
      <vt:lpstr>FY25 Signature Page</vt:lpstr>
      <vt:lpstr>OPTIONAL FY24 Budget Workbook</vt:lpstr>
      <vt:lpstr>OPTIONAL FY25 Budget Workbook</vt:lpstr>
      <vt:lpstr>Indirect Costs</vt:lpstr>
      <vt:lpstr>Eligible Schools</vt:lpstr>
      <vt:lpstr>HIDE District Amounts</vt:lpstr>
      <vt:lpstr>distName</vt:lpstr>
      <vt:lpstr>Eligible</vt:lpstr>
      <vt:lpstr>newList</vt:lpstr>
      <vt:lpstr>'FY24 Signature Page'!Print_Area</vt:lpstr>
      <vt:lpstr>'FY25 Signature Page'!Print_Area</vt:lpstr>
      <vt:lpstr>'Indirect Costs'!Print_Area</vt:lpstr>
      <vt:lpstr>'Summer 2023 Signature Page'!Print_Area</vt:lpstr>
      <vt:lpstr>'FY25 Signature Page'!valorg4code</vt:lpstr>
      <vt:lpstr>'Summer 2023 Signature Page'!valorg4code</vt:lpstr>
      <vt:lpstr>valorg4code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222 325 TAG Workbook</dc:title>
  <dc:subject/>
  <dc:creator>DESE</dc:creator>
  <cp:keywords/>
  <dc:description/>
  <cp:lastModifiedBy>Zou, Dong (EOE)</cp:lastModifiedBy>
  <cp:revision/>
  <dcterms:created xsi:type="dcterms:W3CDTF">1999-03-29T01:53:24Z</dcterms:created>
  <dcterms:modified xsi:type="dcterms:W3CDTF">2023-10-03T18:32:30Z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3 2023 12:00AM</vt:lpwstr>
  </property>
</Properties>
</file>