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C:\Users\dzou\Desktop\2024-02\SCTASK0503017\"/>
    </mc:Choice>
  </mc:AlternateContent>
  <xr:revisionPtr revIDLastSave="0" documentId="13_ncr:1_{C51628C2-69B5-4F13-8C5D-9491904C278B}" xr6:coauthVersionLast="47" xr6:coauthVersionMax="47" xr10:uidLastSave="{00000000-0000-0000-0000-000000000000}"/>
  <bookViews>
    <workbookView xWindow="-34935" yWindow="4245" windowWidth="28800" windowHeight="15345" tabRatio="889" xr2:uid="{00000000-000D-0000-FFFF-FFFF00000000}"/>
  </bookViews>
  <sheets>
    <sheet name="FY24 Budget" sheetId="35"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'FY24 Budget'!$A$1:$AA$93</definedName>
    <definedName name="_xlnm.Print_Area" localSheetId="2">'Summary Sheet'!$B$1:$J$43</definedName>
    <definedName name="_xlnm.Print_Area" localSheetId="1">'Title I Amendment'!$B$2:$H$72</definedName>
    <definedName name="_xlnm.Print_Titles" localSheetId="0">'FY24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0">'FY24 Budget'!$P$18</definedName>
    <definedName name="valTILn1">#REF!</definedName>
    <definedName name="valTILn10" localSheetId="0">'FY24 Budget'!$P$81</definedName>
    <definedName name="valTILn10">#REF!</definedName>
    <definedName name="valTILn11" localSheetId="0">'FY24 Budget'!$P$89</definedName>
    <definedName name="valTILn11">#REF!</definedName>
    <definedName name="valTILn2" localSheetId="0">'FY24 Budget'!$P$27</definedName>
    <definedName name="valTILn2">#REF!</definedName>
    <definedName name="valTILn3" localSheetId="0">'FY24 Budget'!$P$33</definedName>
    <definedName name="valTILn3">#REF!</definedName>
    <definedName name="valTILn4" localSheetId="0">'FY24 Budget'!$P$40</definedName>
    <definedName name="valTILn4">#REF!</definedName>
    <definedName name="valTILn5a" localSheetId="0">'FY24 Budget'!$P$42</definedName>
    <definedName name="valTILn5a">#REF!</definedName>
    <definedName name="valTILn5b" localSheetId="0">'FY24 Budget'!$P$43</definedName>
    <definedName name="valTILn5b">#REF!</definedName>
    <definedName name="valTILn6" localSheetId="0">'FY24 Budget'!$P$58</definedName>
    <definedName name="valTILn6">#REF!</definedName>
    <definedName name="valTILn7" localSheetId="0">'FY24 Budget'!$P$65</definedName>
    <definedName name="valTILn7">#REF!</definedName>
    <definedName name="valTILn8" localSheetId="0">'FY24 Budget'!$P$72</definedName>
    <definedName name="valTILn8">#REF!</definedName>
    <definedName name="valTILn9" localSheetId="0">'FY24 Budget'!$P$79</definedName>
    <definedName name="valTILn9">#REF!</definedName>
    <definedName name="valTIoptionA">#REF!</definedName>
    <definedName name="valTitleI">dataLookupValues!$B$22</definedName>
    <definedName name="valTITot" localSheetId="0">'FY24 Budget'!$P$91</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35" l="1"/>
  <c r="P79" i="35"/>
  <c r="P72" i="35"/>
  <c r="P65" i="35"/>
  <c r="P58" i="35"/>
  <c r="P43" i="35"/>
  <c r="P40" i="35"/>
  <c r="N38" i="35"/>
  <c r="M38" i="35"/>
  <c r="N37" i="35"/>
  <c r="M37" i="35"/>
  <c r="N36" i="35"/>
  <c r="M36" i="35"/>
  <c r="N35" i="35"/>
  <c r="N40" i="35" s="1"/>
  <c r="M35" i="35"/>
  <c r="M40" i="35" s="1"/>
  <c r="P33" i="35"/>
  <c r="M33" i="35"/>
  <c r="N31" i="35"/>
  <c r="N30" i="35"/>
  <c r="N29" i="35"/>
  <c r="N33" i="35" s="1"/>
  <c r="P27" i="35"/>
  <c r="M27" i="35"/>
  <c r="N25" i="35"/>
  <c r="N24" i="35"/>
  <c r="N23" i="35"/>
  <c r="N22" i="35"/>
  <c r="N27" i="35" s="1"/>
  <c r="N21" i="35"/>
  <c r="N20" i="35"/>
  <c r="P18" i="35"/>
  <c r="M18" i="35"/>
  <c r="N16" i="35"/>
  <c r="N15" i="35"/>
  <c r="N14" i="35"/>
  <c r="N18" i="35" s="1"/>
  <c r="P42" i="35" s="1"/>
  <c r="P49" i="35" s="1"/>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P91" i="35" l="1"/>
  <c r="C16" i="13"/>
  <c r="C19" i="13"/>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50D5EBAC-0E8A-4E91-997F-7655A5868D72}">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<sst xmlns="http://schemas.openxmlformats.org/spreadsheetml/2006/main" count="24222" uniqueCount="6593">
  <si>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</si>
  <si>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</si>
  <si>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</si>
  <si>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</si>
  <si>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</si>
  <si>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Higher Education Faculty Participation in Early Literacy Professional Learning Community</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</si>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</sst>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7">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33" xfId="0" applyFont="1" applyBorder="1" applyProtection="1">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15" fillId="0" borderId="47" xfId="0" applyFont="1" applyBorder="1" applyAlignment="1" applyProtection="1">
      <alignment horizontal="center" vertical="center"/>
      <protection hidden="1"/>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14" fillId="15" borderId="76" xfId="0" applyFont="1" applyFill="1" applyBorder="1" applyAlignment="1" applyProtection="1">
      <alignment vertical="center"/>
      <protection hidden="1"/>
    </xf>
    <xf numFmtId="0" fontId="23" fillId="0" borderId="76" xfId="0" applyFont="1" applyBorder="1" applyProtection="1">
      <protection hidden="1"/>
    </xf>
    <xf numFmtId="3" fontId="9" fillId="15" borderId="76" xfId="0" applyNumberFormat="1" applyFont="1" applyFill="1" applyBorder="1" applyAlignment="1" applyProtection="1">
      <alignment vertical="center"/>
      <protection hidden="1"/>
    </xf>
    <xf numFmtId="42" fontId="9" fillId="15" borderId="76" xfId="1" applyNumberFormat="1" applyFont="1" applyFill="1" applyBorder="1" applyAlignment="1" applyProtection="1">
      <alignment vertical="center"/>
      <protection hidden="1"/>
    </xf>
    <xf numFmtId="0" fontId="3" fillId="0" borderId="7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42" fontId="3" fillId="12" borderId="12" xfId="0" applyNumberFormat="1" applyFont="1" applyFill="1" applyBorder="1" applyAlignment="1">
      <alignment horizontal="right" vertical="center"/>
    </xf>
    <xf numFmtId="42" fontId="3" fillId="12" borderId="12" xfId="1" applyNumberFormat="1" applyFont="1" applyFill="1" applyBorder="1" applyAlignment="1" applyProtection="1">
      <alignment horizontal="right" vertical="center"/>
    </xf>
    <xf numFmtId="165" fontId="3" fillId="12" borderId="12" xfId="0" applyNumberFormat="1" applyFont="1" applyFill="1" applyBorder="1" applyAlignment="1">
      <alignment horizontal="center" vertical="center"/>
    </xf>
    <xf numFmtId="4" fontId="3" fillId="12" borderId="12" xfId="0" applyNumberFormat="1" applyFont="1" applyFill="1" applyBorder="1" applyAlignment="1">
      <alignment horizontal="center" vertical="center"/>
    </xf>
    <xf numFmtId="3" fontId="3" fillId="12" borderId="45" xfId="0" applyNumberFormat="1" applyFont="1" applyFill="1" applyBorder="1" applyAlignment="1">
      <alignment horizontal="center" vertical="center"/>
    </xf>
    <xf numFmtId="42" fontId="3" fillId="12" borderId="12" xfId="0" applyNumberFormat="1" applyFont="1" applyFill="1" applyBorder="1" applyAlignment="1">
      <alignment horizontal="right"/>
    </xf>
    <xf numFmtId="165" fontId="3" fillId="12" borderId="12" xfId="0" applyNumberFormat="1" applyFont="1" applyFill="1" applyBorder="1" applyAlignment="1">
      <alignment horizontal="right"/>
    </xf>
    <xf numFmtId="0" fontId="11" fillId="0" borderId="4" xfId="6" applyBorder="1" applyAlignment="1" applyProtection="1">
      <alignment horizontal="right"/>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3" fillId="21" borderId="0" xfId="0" applyFont="1"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3" fillId="21" borderId="0" xfId="0" applyFont="1" applyFill="1" applyAlignment="1" applyProtection="1">
      <alignment horizontal="center" vertical="center"/>
      <protection locked="0"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0" fillId="0" borderId="0" xfId="0"/>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6" fillId="15" borderId="42" xfId="0" applyFont="1" applyFill="1" applyBorder="1" applyAlignment="1" applyProtection="1">
      <alignment vertical="center"/>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3" fillId="12" borderId="18" xfId="0" applyFont="1" applyFill="1" applyBorder="1"/>
    <xf numFmtId="0" fontId="3" fillId="12" borderId="25" xfId="0" applyFont="1" applyFill="1" applyBorder="1"/>
    <xf numFmtId="0" fontId="0" fillId="12" borderId="20" xfId="0" applyFill="1" applyBorder="1"/>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3" fillId="12" borderId="12" xfId="0" applyFont="1" applyFill="1" applyBorder="1" applyAlignment="1" applyProtection="1">
      <alignment horizontal="left"/>
      <protection locked="0"/>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9" fillId="0" borderId="0" xfId="0" applyFont="1" applyAlignment="1" applyProtection="1">
      <alignment horizontal="left" vertical="center"/>
      <protection hidden="1"/>
    </xf>
    <xf numFmtId="0" fontId="3" fillId="12" borderId="18" xfId="0" applyFont="1" applyFill="1" applyBorder="1" applyAlignment="1">
      <alignment horizontal="left"/>
    </xf>
    <xf numFmtId="0" fontId="3" fillId="12" borderId="25" xfId="0" applyFont="1" applyFill="1" applyBorder="1" applyAlignment="1">
      <alignment horizontal="left"/>
    </xf>
    <xf numFmtId="0" fontId="3" fillId="12" borderId="20" xfId="0" applyFont="1" applyFill="1" applyBorder="1" applyAlignment="1">
      <alignment horizontal="left"/>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2" xfId="0" applyFont="1" applyFill="1" applyBorder="1" applyProtection="1">
      <protection hidden="1"/>
    </xf>
    <xf numFmtId="0" fontId="0" fillId="12" borderId="12" xfId="0" applyFill="1" applyBorder="1"/>
    <xf numFmtId="0" fontId="0" fillId="12" borderId="25" xfId="0" applyFill="1" applyBorder="1"/>
    <xf numFmtId="0" fontId="3" fillId="0" borderId="33" xfId="0" applyFont="1" applyBorder="1" applyProtection="1">
      <protection hidden="1"/>
    </xf>
    <xf numFmtId="0" fontId="9" fillId="0" borderId="6" xfId="0" applyFont="1" applyBorder="1" applyAlignment="1" applyProtection="1">
      <alignment horizontal="left" vertical="center"/>
      <protection hidden="1"/>
    </xf>
    <xf numFmtId="10" fontId="9" fillId="12" borderId="18" xfId="0" applyNumberFormat="1" applyFont="1" applyFill="1" applyBorder="1" applyAlignment="1">
      <alignment horizontal="center"/>
    </xf>
    <xf numFmtId="10" fontId="9" fillId="12" borderId="20" xfId="0" applyNumberFormat="1" applyFont="1" applyFill="1" applyBorder="1" applyAlignment="1">
      <alignment horizontal="center"/>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9C64-B3ED-499B-B367-605E6C281417}">
  <sheetPr>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56"/>
      <c r="T1" s="456"/>
      <c r="U1" s="456"/>
      <c r="V1" s="456"/>
      <c r="W1" s="456"/>
      <c r="X1" s="456"/>
      <c r="Y1" s="5"/>
    </row>
    <row r="2" spans="1:27" ht="8.25" customHeight="1" x14ac:dyDescent="0.25">
      <c r="A2" s="6"/>
      <c r="B2" s="6"/>
      <c r="C2" s="457"/>
      <c r="D2" s="457"/>
      <c r="E2" s="457"/>
      <c r="F2" s="457"/>
      <c r="G2" s="457"/>
      <c r="H2" s="457"/>
      <c r="I2" s="457"/>
      <c r="J2" s="457"/>
      <c r="K2" s="457"/>
      <c r="L2" s="457"/>
      <c r="M2" s="457"/>
      <c r="N2" s="457"/>
      <c r="O2" s="457"/>
      <c r="P2" s="457"/>
      <c r="Q2" s="457"/>
      <c r="R2" s="457"/>
      <c r="S2" s="457"/>
      <c r="T2" s="7"/>
      <c r="U2" s="7"/>
      <c r="V2" s="7"/>
      <c r="W2" s="7"/>
      <c r="X2" s="7"/>
      <c r="Y2" s="7"/>
    </row>
    <row r="3" spans="1:27" ht="26.25" customHeight="1" x14ac:dyDescent="0.25">
      <c r="A3" s="6"/>
      <c r="B3" s="458" t="s">
        <v>0</v>
      </c>
      <c r="C3" s="459"/>
      <c r="D3" s="459"/>
      <c r="E3" s="459"/>
      <c r="F3" s="460"/>
      <c r="G3" s="460"/>
      <c r="H3" s="332"/>
      <c r="I3" s="368" t="s">
        <v>1</v>
      </c>
      <c r="J3" s="367"/>
      <c r="K3" s="460"/>
      <c r="L3" s="460"/>
      <c r="M3" s="460"/>
      <c r="N3" s="460"/>
      <c r="O3" s="460"/>
      <c r="P3" s="460"/>
      <c r="R3" s="461"/>
      <c r="S3" s="462"/>
      <c r="T3" s="7"/>
      <c r="U3" s="7"/>
      <c r="V3" s="7"/>
      <c r="W3" s="7"/>
      <c r="X3" s="7"/>
      <c r="Y3" s="7"/>
    </row>
    <row r="4" spans="1:27" ht="7.35" customHeight="1" x14ac:dyDescent="0.25">
      <c r="A4" s="6"/>
      <c r="B4" s="6"/>
      <c r="C4" s="29"/>
      <c r="D4" s="29"/>
      <c r="E4" s="29"/>
      <c r="F4" s="30"/>
      <c r="G4" s="30"/>
      <c r="H4" s="30"/>
      <c r="I4" s="368"/>
      <c r="J4" s="367"/>
      <c r="K4" s="30"/>
      <c r="L4" s="30"/>
      <c r="M4" s="30"/>
      <c r="N4" s="30"/>
      <c r="O4" s="8"/>
      <c r="S4" s="367"/>
      <c r="T4" s="7"/>
      <c r="U4" s="7"/>
      <c r="V4" s="7"/>
      <c r="W4" s="7"/>
      <c r="X4" s="7"/>
      <c r="Y4" s="7"/>
    </row>
    <row r="5" spans="1:27" ht="28.5" customHeight="1" x14ac:dyDescent="0.25">
      <c r="A5" s="6"/>
      <c r="B5" s="458" t="s">
        <v>2</v>
      </c>
      <c r="C5" s="459"/>
      <c r="D5" s="459"/>
      <c r="E5" s="459"/>
      <c r="F5" s="333">
        <v>2024</v>
      </c>
      <c r="G5" s="30"/>
      <c r="H5" s="30"/>
      <c r="I5" s="368" t="s">
        <v>3</v>
      </c>
      <c r="J5" s="9"/>
      <c r="K5" s="465">
        <v>584</v>
      </c>
      <c r="L5" s="465"/>
      <c r="M5" s="465"/>
      <c r="N5" s="465"/>
      <c r="O5" s="465"/>
      <c r="P5" s="465"/>
      <c r="R5" s="466"/>
      <c r="S5" s="467"/>
      <c r="T5" s="7"/>
      <c r="U5" s="7"/>
      <c r="V5" s="7"/>
      <c r="W5" s="7"/>
      <c r="X5" s="7"/>
      <c r="Y5" s="7"/>
    </row>
    <row r="6" spans="1:27" ht="6.75" customHeight="1" x14ac:dyDescent="0.25">
      <c r="A6" s="6"/>
      <c r="B6" s="6"/>
      <c r="C6" s="8"/>
      <c r="D6" s="8"/>
      <c r="E6" s="8"/>
      <c r="F6" s="8"/>
      <c r="G6" s="8"/>
      <c r="H6" s="8"/>
      <c r="I6" s="368"/>
      <c r="J6" s="9"/>
      <c r="K6" s="31"/>
      <c r="L6" s="8"/>
      <c r="M6" s="8"/>
      <c r="N6" s="8"/>
      <c r="O6" s="8"/>
      <c r="S6" s="367"/>
      <c r="T6" s="7"/>
      <c r="U6" s="7"/>
      <c r="V6" s="7"/>
      <c r="W6" s="7"/>
      <c r="X6" s="7"/>
      <c r="Y6" s="7"/>
    </row>
    <row r="7" spans="1:27" ht="28.5" customHeight="1" x14ac:dyDescent="0.25">
      <c r="A7" s="6"/>
      <c r="B7" s="458"/>
      <c r="C7" s="459"/>
      <c r="D7" s="459"/>
      <c r="E7" s="459"/>
      <c r="F7" s="8"/>
      <c r="G7" s="8"/>
      <c r="H7" s="8"/>
      <c r="I7" s="368" t="s">
        <v>4</v>
      </c>
      <c r="J7" s="367"/>
      <c r="K7" s="460" t="s">
        <v>5</v>
      </c>
      <c r="L7" s="460"/>
      <c r="M7" s="460"/>
      <c r="N7" s="460"/>
      <c r="O7" s="460"/>
      <c r="P7" s="460"/>
      <c r="Q7" s="468"/>
      <c r="R7" s="468"/>
      <c r="S7" s="468"/>
      <c r="T7" s="468"/>
      <c r="U7" s="468"/>
      <c r="V7" s="468"/>
      <c r="W7" s="468"/>
      <c r="X7" s="468"/>
      <c r="Y7" s="468"/>
      <c r="Z7" s="468"/>
      <c r="AA7" s="468"/>
    </row>
    <row r="8" spans="1:27" ht="12" customHeight="1" thickBot="1" x14ac:dyDescent="0.3">
      <c r="A8" s="6"/>
      <c r="B8" s="368"/>
      <c r="C8" s="369"/>
      <c r="D8" s="369"/>
      <c r="E8" s="369"/>
      <c r="F8" s="8"/>
      <c r="G8" s="8"/>
      <c r="H8" s="8"/>
      <c r="I8" s="368"/>
      <c r="J8" s="367"/>
      <c r="K8" s="368"/>
      <c r="L8" s="368"/>
      <c r="M8" s="368"/>
      <c r="N8" s="368"/>
      <c r="O8" s="368"/>
      <c r="P8" s="368"/>
      <c r="R8" s="469"/>
      <c r="S8" s="470"/>
      <c r="T8" s="7"/>
      <c r="U8" s="7"/>
      <c r="V8" s="7"/>
      <c r="W8" s="7"/>
      <c r="X8" s="7"/>
      <c r="Y8" s="7"/>
    </row>
    <row r="9" spans="1:27" ht="16.5" thickBot="1" x14ac:dyDescent="0.3">
      <c r="A9" s="10"/>
      <c r="B9" s="310"/>
      <c r="C9" s="311"/>
      <c r="D9" s="312"/>
      <c r="E9" s="312"/>
      <c r="F9" s="312"/>
      <c r="G9" s="312"/>
      <c r="H9" s="313"/>
      <c r="I9" s="313"/>
      <c r="J9" s="313"/>
      <c r="K9" s="313"/>
      <c r="L9" s="313"/>
      <c r="M9" s="313"/>
      <c r="N9" s="313"/>
      <c r="O9" s="313"/>
      <c r="P9" s="314"/>
      <c r="Q9" s="315"/>
      <c r="R9" s="471"/>
      <c r="S9" s="471"/>
      <c r="T9" s="471"/>
      <c r="U9" s="471"/>
      <c r="V9" s="471"/>
      <c r="W9" s="471"/>
      <c r="X9" s="316"/>
      <c r="Y9" s="317"/>
      <c r="Z9" s="317"/>
      <c r="AA9" s="472"/>
    </row>
    <row r="10" spans="1:27" ht="11.1" customHeight="1" x14ac:dyDescent="0.25">
      <c r="A10" s="10"/>
      <c r="B10" s="318"/>
      <c r="C10" s="475" t="s">
        <v>6</v>
      </c>
      <c r="D10" s="476"/>
      <c r="E10" s="476"/>
      <c r="F10" s="476"/>
      <c r="G10" s="476"/>
      <c r="H10" s="476"/>
      <c r="I10" s="476"/>
      <c r="J10" s="476"/>
      <c r="K10" s="477"/>
      <c r="L10" s="139"/>
      <c r="M10" s="139"/>
      <c r="N10" s="139"/>
      <c r="O10" s="139"/>
      <c r="P10" s="481" t="s">
        <v>7</v>
      </c>
      <c r="Q10" s="274"/>
      <c r="R10" s="7"/>
      <c r="S10" s="7"/>
      <c r="T10" s="7"/>
      <c r="U10" s="7"/>
      <c r="V10" s="483"/>
      <c r="W10" s="140"/>
      <c r="AA10" s="473"/>
    </row>
    <row r="11" spans="1:27" ht="16.5" thickBot="1" x14ac:dyDescent="0.3">
      <c r="A11" s="10"/>
      <c r="B11" s="318"/>
      <c r="C11" s="478"/>
      <c r="D11" s="479"/>
      <c r="E11" s="479"/>
      <c r="F11" s="479"/>
      <c r="G11" s="479"/>
      <c r="H11" s="479"/>
      <c r="I11" s="479"/>
      <c r="J11" s="479"/>
      <c r="K11" s="480"/>
      <c r="L11" s="56"/>
      <c r="M11" s="56"/>
      <c r="N11" s="56"/>
      <c r="O11" s="141"/>
      <c r="P11" s="482"/>
      <c r="Q11" s="275"/>
      <c r="R11" s="7"/>
      <c r="S11" s="7"/>
      <c r="T11" s="7"/>
      <c r="U11" s="7"/>
      <c r="V11" s="484"/>
      <c r="W11" s="140"/>
      <c r="AA11" s="473"/>
    </row>
    <row r="12" spans="1:27" ht="9" customHeight="1" x14ac:dyDescent="0.25">
      <c r="A12" s="10"/>
      <c r="B12" s="318"/>
      <c r="C12" s="259"/>
      <c r="D12" s="138"/>
      <c r="E12" s="138"/>
      <c r="F12" s="138"/>
      <c r="G12" s="138"/>
      <c r="H12" s="139"/>
      <c r="I12" s="139"/>
      <c r="J12" s="139"/>
      <c r="K12" s="139"/>
      <c r="L12" s="139"/>
      <c r="M12" s="139"/>
      <c r="N12" s="139"/>
      <c r="O12" s="139"/>
      <c r="P12" s="139"/>
      <c r="Q12" s="276"/>
      <c r="R12" s="142"/>
      <c r="S12" s="142"/>
      <c r="T12" s="142"/>
      <c r="U12" s="142"/>
      <c r="V12" s="142"/>
      <c r="W12" s="143"/>
      <c r="AA12" s="474"/>
    </row>
    <row r="13" spans="1:27" ht="30" customHeight="1" x14ac:dyDescent="0.25">
      <c r="A13" s="11"/>
      <c r="B13" s="319"/>
      <c r="C13" s="277">
        <v>1</v>
      </c>
      <c r="D13" s="463" t="s">
        <v>8</v>
      </c>
      <c r="E13" s="463"/>
      <c r="F13" s="463"/>
      <c r="G13" s="464"/>
      <c r="H13" s="377"/>
      <c r="I13" s="378" t="s">
        <v>9</v>
      </c>
      <c r="J13" s="379" t="s">
        <v>10</v>
      </c>
      <c r="K13" s="376" t="s">
        <v>11</v>
      </c>
      <c r="L13" s="57"/>
      <c r="M13" s="57"/>
      <c r="N13" s="57"/>
      <c r="O13" s="144"/>
      <c r="P13" s="48" t="s">
        <v>12</v>
      </c>
      <c r="Q13" s="278"/>
      <c r="R13" s="380"/>
      <c r="S13" s="380"/>
      <c r="T13" s="380"/>
      <c r="U13" s="380"/>
      <c r="V13" s="380"/>
      <c r="W13" s="145"/>
      <c r="AA13" s="320" t="s">
        <v>13</v>
      </c>
    </row>
    <row r="14" spans="1:27" ht="13.35" customHeight="1" x14ac:dyDescent="0.25">
      <c r="A14" s="2"/>
      <c r="B14" s="321"/>
      <c r="C14" s="260"/>
      <c r="D14" s="486"/>
      <c r="E14" s="487"/>
      <c r="F14" s="487"/>
      <c r="G14" s="488"/>
      <c r="H14" s="3"/>
      <c r="I14" s="254"/>
      <c r="J14" s="255"/>
      <c r="K14" s="12"/>
      <c r="L14" s="55" t="b">
        <v>0</v>
      </c>
      <c r="M14" s="3"/>
      <c r="N14" s="3">
        <f>IF(L14,P14,0)</f>
        <v>0</v>
      </c>
      <c r="O14" s="139"/>
      <c r="P14" s="449"/>
      <c r="Q14" s="278"/>
      <c r="R14" s="381" t="b">
        <v>1</v>
      </c>
      <c r="S14" s="382">
        <v>112926</v>
      </c>
      <c r="T14" s="383"/>
      <c r="U14" s="384"/>
      <c r="V14" s="7"/>
      <c r="W14" s="140"/>
      <c r="AA14" s="322"/>
    </row>
    <row r="15" spans="1:27" ht="13.35" customHeight="1" x14ac:dyDescent="0.25">
      <c r="A15" s="2"/>
      <c r="B15" s="321"/>
      <c r="C15" s="260"/>
      <c r="D15" s="486"/>
      <c r="E15" s="487"/>
      <c r="F15" s="487"/>
      <c r="G15" s="488"/>
      <c r="H15" s="3"/>
      <c r="I15" s="254"/>
      <c r="J15" s="255"/>
      <c r="K15" s="12"/>
      <c r="L15" s="55" t="b">
        <v>0</v>
      </c>
      <c r="M15" s="3"/>
      <c r="N15" s="3">
        <f>IF(L15,P15,0)</f>
        <v>0</v>
      </c>
      <c r="O15" s="139"/>
      <c r="P15" s="449"/>
      <c r="Q15" s="278"/>
      <c r="R15" s="385" t="b">
        <v>0</v>
      </c>
      <c r="S15" s="386">
        <v>0</v>
      </c>
      <c r="T15" s="387" t="s">
        <v>14</v>
      </c>
      <c r="U15" s="388" t="s">
        <v>14</v>
      </c>
      <c r="V15" s="13"/>
      <c r="W15" s="140"/>
      <c r="AA15" s="322"/>
    </row>
    <row r="16" spans="1:27" ht="13.35" customHeight="1" x14ac:dyDescent="0.25">
      <c r="A16" s="2"/>
      <c r="B16" s="321"/>
      <c r="C16" s="260"/>
      <c r="D16" s="486"/>
      <c r="E16" s="487"/>
      <c r="F16" s="487"/>
      <c r="G16" s="488"/>
      <c r="H16" s="3"/>
      <c r="I16" s="254"/>
      <c r="J16" s="255"/>
      <c r="K16" s="12"/>
      <c r="L16" s="55" t="b">
        <v>0</v>
      </c>
      <c r="M16" s="3"/>
      <c r="N16" s="3">
        <f>IF(L16,P16,0)</f>
        <v>0</v>
      </c>
      <c r="O16" s="139"/>
      <c r="P16" s="450">
        <v>0</v>
      </c>
      <c r="Q16" s="278"/>
      <c r="R16" s="381" t="b">
        <v>0</v>
      </c>
      <c r="S16" s="382">
        <v>0</v>
      </c>
      <c r="T16" s="389" t="s">
        <v>14</v>
      </c>
      <c r="U16" s="390" t="s">
        <v>14</v>
      </c>
      <c r="V16" s="13"/>
      <c r="W16" s="140"/>
      <c r="AA16" s="322"/>
    </row>
    <row r="17" spans="1:27" ht="9.9499999999999993" customHeight="1" x14ac:dyDescent="0.25">
      <c r="A17" s="2"/>
      <c r="B17" s="321"/>
      <c r="C17" s="261"/>
      <c r="D17" s="21"/>
      <c r="E17" s="21"/>
      <c r="F17" s="21"/>
      <c r="G17" s="21"/>
      <c r="H17" s="3"/>
      <c r="I17" s="3"/>
      <c r="J17" s="14"/>
      <c r="K17" s="323"/>
      <c r="L17" s="55"/>
      <c r="M17" s="55"/>
      <c r="N17" s="3"/>
      <c r="O17" s="139"/>
      <c r="P17" s="124"/>
      <c r="Q17" s="279"/>
      <c r="R17" s="381"/>
      <c r="S17" s="68"/>
      <c r="T17" s="13"/>
      <c r="U17" s="13"/>
      <c r="V17" s="13"/>
      <c r="W17" s="140"/>
      <c r="AA17" s="391"/>
    </row>
    <row r="18" spans="1:27" ht="12.75" customHeight="1" x14ac:dyDescent="0.25">
      <c r="A18" s="16"/>
      <c r="B18" s="324"/>
      <c r="C18" s="489" t="s">
        <v>15</v>
      </c>
      <c r="D18" s="490"/>
      <c r="E18" s="490"/>
      <c r="F18" s="490"/>
      <c r="G18" s="490"/>
      <c r="H18" s="392"/>
      <c r="I18" s="392"/>
      <c r="J18" s="393"/>
      <c r="K18" s="392"/>
      <c r="L18" s="146" t="b">
        <v>0</v>
      </c>
      <c r="M18" s="147">
        <f>SUM(M14:M16)</f>
        <v>0</v>
      </c>
      <c r="N18" s="147">
        <f>SUM(N14:N16)</f>
        <v>0</v>
      </c>
      <c r="O18" s="147"/>
      <c r="P18" s="394">
        <f>SUM(P14:P16)</f>
        <v>0</v>
      </c>
      <c r="Q18" s="280"/>
      <c r="R18" s="395"/>
      <c r="S18" s="396"/>
      <c r="T18" s="397" t="s">
        <v>14</v>
      </c>
      <c r="U18" s="398" t="s">
        <v>14</v>
      </c>
      <c r="V18" s="40"/>
      <c r="W18" s="148"/>
      <c r="AA18" s="399"/>
    </row>
    <row r="19" spans="1:27" ht="26.45" customHeight="1" x14ac:dyDescent="0.25">
      <c r="A19" s="2"/>
      <c r="B19" s="321"/>
      <c r="C19" s="277">
        <v>2</v>
      </c>
      <c r="D19" s="400" t="s">
        <v>16</v>
      </c>
      <c r="E19" s="400"/>
      <c r="F19" s="400"/>
      <c r="G19" s="400"/>
      <c r="H19" s="377"/>
      <c r="I19" s="378" t="s">
        <v>9</v>
      </c>
      <c r="J19" s="379" t="s">
        <v>10</v>
      </c>
      <c r="K19" s="401" t="s">
        <v>11</v>
      </c>
      <c r="L19" s="65"/>
      <c r="M19" s="65"/>
      <c r="N19" s="57"/>
      <c r="O19" s="144"/>
      <c r="P19" s="48" t="s">
        <v>12</v>
      </c>
      <c r="Q19" s="281"/>
      <c r="R19" s="7"/>
      <c r="S19" s="402"/>
      <c r="T19" s="403" t="s">
        <v>14</v>
      </c>
      <c r="U19" s="404" t="s">
        <v>14</v>
      </c>
      <c r="V19" s="4"/>
      <c r="W19" s="149"/>
      <c r="AA19" s="320" t="s">
        <v>13</v>
      </c>
    </row>
    <row r="20" spans="1:27" ht="12.6" customHeight="1" x14ac:dyDescent="0.25">
      <c r="A20" s="2"/>
      <c r="B20" s="321"/>
      <c r="C20" s="260"/>
      <c r="D20" s="491"/>
      <c r="E20" s="492"/>
      <c r="F20" s="492"/>
      <c r="G20" s="493"/>
      <c r="H20" s="3"/>
      <c r="I20" s="254"/>
      <c r="J20" s="255"/>
      <c r="K20" s="12"/>
      <c r="L20" s="65" t="b">
        <v>0</v>
      </c>
      <c r="M20" s="55"/>
      <c r="N20" s="3">
        <f t="shared" ref="N20:N25" si="0">IF(L20,P20,0)</f>
        <v>0</v>
      </c>
      <c r="O20" s="139"/>
      <c r="P20" s="256">
        <v>0</v>
      </c>
      <c r="Q20" s="278"/>
      <c r="R20" s="405" t="b">
        <v>0</v>
      </c>
      <c r="S20" s="32">
        <v>0</v>
      </c>
      <c r="T20" s="33" t="s">
        <v>14</v>
      </c>
      <c r="U20" s="206" t="s">
        <v>14</v>
      </c>
      <c r="V20" s="13"/>
      <c r="W20" s="149"/>
      <c r="AA20" s="322"/>
    </row>
    <row r="21" spans="1:27" ht="12.6" customHeight="1" x14ac:dyDescent="0.25">
      <c r="A21" s="2"/>
      <c r="B21" s="321"/>
      <c r="C21" s="260"/>
      <c r="D21" s="491"/>
      <c r="E21" s="492"/>
      <c r="F21" s="492"/>
      <c r="G21" s="493"/>
      <c r="H21" s="3"/>
      <c r="I21" s="254"/>
      <c r="J21" s="255"/>
      <c r="K21" s="12"/>
      <c r="L21" s="55" t="b">
        <v>0</v>
      </c>
      <c r="M21" s="55"/>
      <c r="N21" s="3">
        <f t="shared" si="0"/>
        <v>0</v>
      </c>
      <c r="O21" s="139"/>
      <c r="P21" s="256">
        <v>0</v>
      </c>
      <c r="Q21" s="282"/>
      <c r="R21" s="405" t="b">
        <v>0</v>
      </c>
      <c r="S21" s="406">
        <v>0</v>
      </c>
      <c r="T21" s="407" t="s">
        <v>14</v>
      </c>
      <c r="U21" s="408" t="s">
        <v>14</v>
      </c>
      <c r="V21" s="13"/>
      <c r="W21" s="149"/>
      <c r="AA21" s="322"/>
    </row>
    <row r="22" spans="1:27" ht="12.6" customHeight="1" x14ac:dyDescent="0.25">
      <c r="A22" s="2"/>
      <c r="B22" s="321"/>
      <c r="C22" s="260"/>
      <c r="D22" s="491"/>
      <c r="E22" s="492"/>
      <c r="F22" s="492"/>
      <c r="G22" s="493"/>
      <c r="H22" s="3"/>
      <c r="I22" s="254"/>
      <c r="J22" s="255"/>
      <c r="K22" s="12"/>
      <c r="L22" s="55" t="b">
        <v>0</v>
      </c>
      <c r="M22" s="55"/>
      <c r="N22" s="3">
        <f t="shared" si="0"/>
        <v>0</v>
      </c>
      <c r="O22" s="139"/>
      <c r="P22" s="256">
        <v>0</v>
      </c>
      <c r="Q22" s="282"/>
      <c r="R22" s="409" t="b">
        <v>0</v>
      </c>
      <c r="S22" s="410">
        <v>0</v>
      </c>
      <c r="T22" s="411" t="s">
        <v>14</v>
      </c>
      <c r="U22" s="412" t="s">
        <v>14</v>
      </c>
      <c r="V22" s="13"/>
      <c r="W22" s="149"/>
      <c r="AA22" s="322"/>
    </row>
    <row r="23" spans="1:27" ht="12" customHeight="1" x14ac:dyDescent="0.25">
      <c r="A23" s="2"/>
      <c r="B23" s="321"/>
      <c r="C23" s="260"/>
      <c r="D23" s="491"/>
      <c r="E23" s="492"/>
      <c r="F23" s="492"/>
      <c r="G23" s="493"/>
      <c r="H23" s="3"/>
      <c r="I23" s="254"/>
      <c r="J23" s="255"/>
      <c r="K23" s="12"/>
      <c r="L23" s="55" t="b">
        <v>0</v>
      </c>
      <c r="M23" s="55"/>
      <c r="N23" s="3">
        <f t="shared" si="0"/>
        <v>0</v>
      </c>
      <c r="O23" s="139"/>
      <c r="P23" s="256">
        <v>0</v>
      </c>
      <c r="Q23" s="282"/>
      <c r="R23" s="62" t="b">
        <v>0</v>
      </c>
      <c r="S23" s="34">
        <v>0</v>
      </c>
      <c r="T23" s="33" t="s">
        <v>14</v>
      </c>
      <c r="U23" s="206" t="s">
        <v>14</v>
      </c>
      <c r="V23" s="13"/>
      <c r="W23" s="149"/>
      <c r="AA23" s="322"/>
    </row>
    <row r="24" spans="1:27" ht="12.6" customHeight="1" x14ac:dyDescent="0.25">
      <c r="A24" s="2"/>
      <c r="B24" s="321"/>
      <c r="C24" s="260"/>
      <c r="D24" s="491"/>
      <c r="E24" s="492"/>
      <c r="F24" s="492"/>
      <c r="G24" s="493"/>
      <c r="H24" s="3"/>
      <c r="I24" s="254"/>
      <c r="J24" s="255"/>
      <c r="K24" s="12"/>
      <c r="L24" s="55" t="b">
        <v>0</v>
      </c>
      <c r="M24" s="55"/>
      <c r="N24" s="3">
        <f t="shared" si="0"/>
        <v>0</v>
      </c>
      <c r="O24" s="139"/>
      <c r="P24" s="256">
        <v>0</v>
      </c>
      <c r="Q24" s="282"/>
      <c r="R24" s="63" t="b">
        <v>0</v>
      </c>
      <c r="S24" s="32">
        <v>0</v>
      </c>
      <c r="T24" s="33" t="s">
        <v>14</v>
      </c>
      <c r="U24" s="206" t="s">
        <v>14</v>
      </c>
      <c r="V24" s="13"/>
      <c r="W24" s="149"/>
      <c r="AA24" s="322"/>
    </row>
    <row r="25" spans="1:27" ht="12.6" customHeight="1" x14ac:dyDescent="0.25">
      <c r="A25" s="2"/>
      <c r="B25" s="321"/>
      <c r="C25" s="260"/>
      <c r="D25" s="491"/>
      <c r="E25" s="492"/>
      <c r="F25" s="492"/>
      <c r="G25" s="493"/>
      <c r="H25" s="3"/>
      <c r="I25" s="254"/>
      <c r="J25" s="255"/>
      <c r="K25" s="12"/>
      <c r="L25" s="55" t="b">
        <v>0</v>
      </c>
      <c r="M25" s="55"/>
      <c r="N25" s="3">
        <f t="shared" si="0"/>
        <v>0</v>
      </c>
      <c r="O25" s="139"/>
      <c r="P25" s="256">
        <v>0</v>
      </c>
      <c r="Q25" s="282"/>
      <c r="R25" s="413" t="b">
        <v>0</v>
      </c>
      <c r="S25" s="406">
        <v>0</v>
      </c>
      <c r="T25" s="407" t="s">
        <v>14</v>
      </c>
      <c r="U25" s="408" t="s">
        <v>14</v>
      </c>
      <c r="V25" s="13"/>
      <c r="W25" s="149"/>
      <c r="AA25" s="322"/>
    </row>
    <row r="26" spans="1:27" ht="12.75" customHeight="1" x14ac:dyDescent="0.25">
      <c r="A26" s="2"/>
      <c r="B26" s="321"/>
      <c r="C26" s="261"/>
      <c r="D26" s="283"/>
      <c r="E26" s="283"/>
      <c r="F26" s="283"/>
      <c r="G26" s="283"/>
      <c r="H26" s="364"/>
      <c r="I26" s="364"/>
      <c r="J26" s="284"/>
      <c r="K26" s="230"/>
      <c r="L26" s="55"/>
      <c r="M26" s="55"/>
      <c r="N26" s="3"/>
      <c r="O26" s="139"/>
      <c r="P26" s="285"/>
      <c r="Q26" s="282"/>
      <c r="R26" s="7"/>
      <c r="S26" s="7"/>
      <c r="T26" s="13"/>
      <c r="U26" s="13"/>
      <c r="V26" s="13"/>
      <c r="W26" s="149"/>
      <c r="AA26" s="414"/>
    </row>
    <row r="27" spans="1:27" ht="12.75" customHeight="1" x14ac:dyDescent="0.25">
      <c r="A27" s="16"/>
      <c r="B27" s="324"/>
      <c r="C27" s="489" t="s">
        <v>15</v>
      </c>
      <c r="D27" s="490"/>
      <c r="E27" s="490"/>
      <c r="F27" s="490"/>
      <c r="G27" s="490"/>
      <c r="H27" s="392"/>
      <c r="I27" s="392"/>
      <c r="J27" s="393"/>
      <c r="K27" s="392"/>
      <c r="L27" s="146"/>
      <c r="M27" s="147">
        <f>SUM(M20:M25)</f>
        <v>0</v>
      </c>
      <c r="N27" s="147">
        <f>SUM(N20:N25)</f>
        <v>0</v>
      </c>
      <c r="O27" s="147"/>
      <c r="P27" s="394">
        <f>SUM(P20:P25)</f>
        <v>0</v>
      </c>
      <c r="Q27" s="286"/>
      <c r="R27" s="415"/>
      <c r="S27" s="416"/>
      <c r="T27" s="416" t="s">
        <v>14</v>
      </c>
      <c r="U27" s="417" t="s">
        <v>14</v>
      </c>
      <c r="V27" s="35"/>
      <c r="W27" s="148"/>
      <c r="AA27" s="418"/>
    </row>
    <row r="28" spans="1:27" ht="30.75" customHeight="1" x14ac:dyDescent="0.25">
      <c r="A28" s="18"/>
      <c r="B28" s="325"/>
      <c r="C28" s="277">
        <v>3</v>
      </c>
      <c r="D28" s="485" t="s">
        <v>17</v>
      </c>
      <c r="E28" s="485"/>
      <c r="F28" s="485"/>
      <c r="G28" s="485"/>
      <c r="H28" s="377"/>
      <c r="I28" s="378" t="s">
        <v>9</v>
      </c>
      <c r="J28" s="379" t="s">
        <v>10</v>
      </c>
      <c r="K28" s="420" t="s">
        <v>11</v>
      </c>
      <c r="L28" s="65"/>
      <c r="M28" s="65"/>
      <c r="N28" s="57"/>
      <c r="O28" s="150"/>
      <c r="P28" s="48" t="s">
        <v>12</v>
      </c>
      <c r="Q28" s="281"/>
      <c r="R28" s="421"/>
      <c r="S28" s="422"/>
      <c r="T28" s="423" t="s">
        <v>14</v>
      </c>
      <c r="U28" s="424" t="s">
        <v>14</v>
      </c>
      <c r="V28" s="13"/>
      <c r="W28" s="149"/>
      <c r="AA28" s="320" t="s">
        <v>13</v>
      </c>
    </row>
    <row r="29" spans="1:27" ht="12.6" customHeight="1" x14ac:dyDescent="0.25">
      <c r="A29" s="2"/>
      <c r="B29" s="321"/>
      <c r="C29" s="260"/>
      <c r="D29" s="491"/>
      <c r="E29" s="492"/>
      <c r="F29" s="492"/>
      <c r="G29" s="493"/>
      <c r="H29" s="3"/>
      <c r="I29" s="254"/>
      <c r="J29" s="255"/>
      <c r="K29" s="12"/>
      <c r="L29" s="55" t="b">
        <v>0</v>
      </c>
      <c r="M29" s="55"/>
      <c r="N29" s="3">
        <f>IF(L29,P29,0)</f>
        <v>0</v>
      </c>
      <c r="O29" s="139"/>
      <c r="P29" s="256">
        <v>0</v>
      </c>
      <c r="Q29" s="282"/>
      <c r="R29" s="425" t="b">
        <v>0</v>
      </c>
      <c r="S29" s="422">
        <v>0</v>
      </c>
      <c r="T29" s="423" t="s">
        <v>14</v>
      </c>
      <c r="U29" s="424"/>
      <c r="V29" s="13"/>
      <c r="W29" s="149"/>
      <c r="AA29" s="322"/>
    </row>
    <row r="30" spans="1:27" ht="12.6" customHeight="1" x14ac:dyDescent="0.25">
      <c r="A30" s="2"/>
      <c r="B30" s="321"/>
      <c r="C30" s="260"/>
      <c r="D30" s="491"/>
      <c r="E30" s="492"/>
      <c r="F30" s="492"/>
      <c r="G30" s="493"/>
      <c r="H30" s="19"/>
      <c r="I30" s="254"/>
      <c r="J30" s="255"/>
      <c r="K30" s="15"/>
      <c r="L30" s="55" t="b">
        <v>0</v>
      </c>
      <c r="M30" s="55"/>
      <c r="N30" s="3">
        <f>IF(L30,P30,0)</f>
        <v>0</v>
      </c>
      <c r="O30" s="151"/>
      <c r="P30" s="256">
        <v>0</v>
      </c>
      <c r="Q30" s="282"/>
      <c r="R30" s="425" t="b">
        <v>0</v>
      </c>
      <c r="S30" s="422">
        <v>0</v>
      </c>
      <c r="T30" s="423" t="s">
        <v>14</v>
      </c>
      <c r="U30" s="424" t="s">
        <v>14</v>
      </c>
      <c r="V30" s="13"/>
      <c r="W30" s="149"/>
      <c r="AA30" s="322"/>
    </row>
    <row r="31" spans="1:27" ht="12.6" customHeight="1" x14ac:dyDescent="0.25">
      <c r="A31" s="2"/>
      <c r="B31" s="321"/>
      <c r="C31" s="262"/>
      <c r="D31" s="496"/>
      <c r="E31" s="496"/>
      <c r="F31" s="496"/>
      <c r="G31" s="496"/>
      <c r="H31" s="3"/>
      <c r="I31" s="254"/>
      <c r="J31" s="255"/>
      <c r="K31" s="15"/>
      <c r="L31" s="55" t="b">
        <v>0</v>
      </c>
      <c r="M31" s="55"/>
      <c r="N31" s="3">
        <f>IF(L31,P31,0)</f>
        <v>0</v>
      </c>
      <c r="O31" s="151"/>
      <c r="P31" s="256">
        <v>0</v>
      </c>
      <c r="Q31" s="282"/>
      <c r="R31" s="425" t="b">
        <v>0</v>
      </c>
      <c r="S31" s="422">
        <v>0</v>
      </c>
      <c r="T31" s="423" t="s">
        <v>14</v>
      </c>
      <c r="U31" s="424" t="s">
        <v>14</v>
      </c>
      <c r="V31" s="13"/>
      <c r="W31" s="149"/>
      <c r="AA31" s="322"/>
    </row>
    <row r="32" spans="1:27" ht="12.75" customHeight="1" x14ac:dyDescent="0.25">
      <c r="A32" s="2"/>
      <c r="B32" s="321"/>
      <c r="C32" s="260"/>
      <c r="D32" s="497"/>
      <c r="E32" s="498"/>
      <c r="F32" s="498"/>
      <c r="G32" s="498"/>
      <c r="H32" s="498"/>
      <c r="I32" s="498"/>
      <c r="J32" s="498"/>
      <c r="K32" s="499"/>
      <c r="L32" s="55"/>
      <c r="M32" s="55"/>
      <c r="N32" s="3"/>
      <c r="O32" s="151"/>
      <c r="P32" s="252"/>
      <c r="Q32" s="282"/>
      <c r="R32" s="64"/>
      <c r="S32" s="7"/>
      <c r="T32" s="13"/>
      <c r="U32" s="13"/>
      <c r="V32" s="13"/>
      <c r="W32" s="149"/>
      <c r="AA32" s="426"/>
    </row>
    <row r="33" spans="1:27" ht="12.75" customHeight="1" x14ac:dyDescent="0.25">
      <c r="A33" s="16"/>
      <c r="B33" s="324"/>
      <c r="C33" s="500" t="s">
        <v>15</v>
      </c>
      <c r="D33" s="501"/>
      <c r="E33" s="501"/>
      <c r="F33" s="501"/>
      <c r="G33" s="501"/>
      <c r="H33" s="502"/>
      <c r="I33" s="502"/>
      <c r="J33" s="502"/>
      <c r="K33" s="503"/>
      <c r="L33" s="146"/>
      <c r="M33" s="147">
        <f>SUM(M29:M31)</f>
        <v>0</v>
      </c>
      <c r="N33" s="147">
        <f>SUM(N29:N31)</f>
        <v>0</v>
      </c>
      <c r="O33" s="147"/>
      <c r="P33" s="152">
        <f>SUM(P29:P31)</f>
        <v>0</v>
      </c>
      <c r="Q33" s="286"/>
      <c r="R33" s="415"/>
      <c r="S33" s="416"/>
      <c r="T33" s="416" t="s">
        <v>14</v>
      </c>
      <c r="U33" s="417" t="s">
        <v>14</v>
      </c>
      <c r="V33" s="35"/>
      <c r="W33" s="148"/>
      <c r="AA33" s="418"/>
    </row>
    <row r="34" spans="1:27" ht="30" customHeight="1" x14ac:dyDescent="0.25">
      <c r="A34" s="2"/>
      <c r="B34" s="321"/>
      <c r="C34" s="263">
        <v>4</v>
      </c>
      <c r="D34" s="504" t="s">
        <v>18</v>
      </c>
      <c r="E34" s="504"/>
      <c r="F34" s="504"/>
      <c r="G34" s="504"/>
      <c r="H34" s="287" t="s">
        <v>19</v>
      </c>
      <c r="I34" s="29" t="s">
        <v>20</v>
      </c>
      <c r="J34" s="29" t="s">
        <v>21</v>
      </c>
      <c r="K34" s="69" t="s">
        <v>11</v>
      </c>
      <c r="L34" s="65" t="b">
        <v>0</v>
      </c>
      <c r="M34" s="65"/>
      <c r="N34" s="57"/>
      <c r="O34" s="150"/>
      <c r="P34" s="288" t="s">
        <v>12</v>
      </c>
      <c r="Q34" s="281"/>
      <c r="R34" s="64"/>
      <c r="S34" s="7"/>
      <c r="T34" s="13"/>
      <c r="U34" s="13"/>
      <c r="V34" s="13"/>
      <c r="W34" s="149"/>
      <c r="AA34" s="320" t="s">
        <v>13</v>
      </c>
    </row>
    <row r="35" spans="1:27" ht="12.6" customHeight="1" x14ac:dyDescent="0.25">
      <c r="A35" s="2"/>
      <c r="B35" s="321"/>
      <c r="C35" s="260"/>
      <c r="D35" s="491"/>
      <c r="E35" s="492"/>
      <c r="F35" s="492"/>
      <c r="G35" s="493"/>
      <c r="H35" s="254"/>
      <c r="I35" s="258"/>
      <c r="J35" s="255"/>
      <c r="K35" s="12"/>
      <c r="L35" s="55" t="b">
        <v>0</v>
      </c>
      <c r="M35" s="3">
        <f>IF(L35,H35,0)</f>
        <v>0</v>
      </c>
      <c r="N35" s="3">
        <f>IF(L35,P35,0)</f>
        <v>0</v>
      </c>
      <c r="O35" s="139"/>
      <c r="P35" s="256"/>
      <c r="Q35" s="282"/>
      <c r="R35" s="64"/>
      <c r="S35" s="7"/>
      <c r="T35" s="13"/>
      <c r="U35" s="13"/>
      <c r="V35" s="13"/>
      <c r="W35" s="149"/>
      <c r="AA35" s="322"/>
    </row>
    <row r="36" spans="1:27" ht="12.6" customHeight="1" x14ac:dyDescent="0.25">
      <c r="A36" s="2"/>
      <c r="B36" s="321"/>
      <c r="C36" s="260"/>
      <c r="D36" s="491"/>
      <c r="E36" s="492"/>
      <c r="F36" s="492"/>
      <c r="G36" s="493"/>
      <c r="H36" s="254"/>
      <c r="I36" s="258"/>
      <c r="J36" s="255"/>
      <c r="K36" s="12"/>
      <c r="L36" s="55" t="b">
        <v>0</v>
      </c>
      <c r="M36" s="3">
        <f>IF(L36,H36,0)</f>
        <v>0</v>
      </c>
      <c r="N36" s="3">
        <f>IF(L36,P36,0)</f>
        <v>0</v>
      </c>
      <c r="O36" s="139"/>
      <c r="P36" s="256">
        <v>0</v>
      </c>
      <c r="Q36" s="282"/>
      <c r="R36" s="64"/>
      <c r="S36" s="7"/>
      <c r="T36" s="13"/>
      <c r="U36" s="13"/>
      <c r="V36" s="13"/>
      <c r="W36" s="149"/>
      <c r="AA36" s="322"/>
    </row>
    <row r="37" spans="1:27" ht="12.6" customHeight="1" x14ac:dyDescent="0.25">
      <c r="A37" s="2"/>
      <c r="B37" s="321"/>
      <c r="C37" s="260"/>
      <c r="D37" s="491"/>
      <c r="E37" s="492"/>
      <c r="F37" s="492"/>
      <c r="G37" s="493"/>
      <c r="H37" s="254"/>
      <c r="I37" s="258"/>
      <c r="J37" s="255"/>
      <c r="K37" s="12"/>
      <c r="L37" s="55" t="b">
        <v>0</v>
      </c>
      <c r="M37" s="3">
        <f>IF(L37,H37,0)</f>
        <v>0</v>
      </c>
      <c r="N37" s="3">
        <f>IF(L37,P37,0)</f>
        <v>0</v>
      </c>
      <c r="O37" s="139"/>
      <c r="P37" s="256">
        <v>0</v>
      </c>
      <c r="Q37" s="282"/>
      <c r="R37" s="64"/>
      <c r="S37" s="7"/>
      <c r="T37" s="13"/>
      <c r="U37" s="13"/>
      <c r="V37" s="13"/>
      <c r="W37" s="149"/>
      <c r="AA37" s="322"/>
    </row>
    <row r="38" spans="1:27" ht="12.6" customHeight="1" x14ac:dyDescent="0.25">
      <c r="A38" s="2"/>
      <c r="B38" s="321"/>
      <c r="C38" s="260"/>
      <c r="D38" s="491"/>
      <c r="E38" s="492"/>
      <c r="F38" s="492"/>
      <c r="G38" s="493"/>
      <c r="H38" s="254"/>
      <c r="I38" s="258"/>
      <c r="J38" s="255"/>
      <c r="K38" s="12"/>
      <c r="L38" s="55" t="b">
        <v>0</v>
      </c>
      <c r="M38" s="3">
        <f>IF(L38,H38,0)</f>
        <v>0</v>
      </c>
      <c r="N38" s="3">
        <f>IF(L38,P38,0)</f>
        <v>0</v>
      </c>
      <c r="O38" s="139"/>
      <c r="P38" s="256">
        <v>0</v>
      </c>
      <c r="Q38" s="282"/>
      <c r="R38" s="64"/>
      <c r="S38" s="7"/>
      <c r="T38" s="13"/>
      <c r="U38" s="13"/>
      <c r="V38" s="13"/>
      <c r="W38" s="149"/>
      <c r="AA38" s="322"/>
    </row>
    <row r="39" spans="1:27" ht="8.1" customHeight="1" x14ac:dyDescent="0.25">
      <c r="A39" s="2"/>
      <c r="B39" s="321"/>
      <c r="C39" s="261"/>
      <c r="D39" s="364"/>
      <c r="E39" s="364"/>
      <c r="F39" s="364"/>
      <c r="G39" s="289"/>
      <c r="H39" s="364"/>
      <c r="I39" s="364"/>
      <c r="J39" s="284"/>
      <c r="K39" s="230"/>
      <c r="L39" s="55"/>
      <c r="M39" s="55"/>
      <c r="N39" s="3"/>
      <c r="O39" s="151"/>
      <c r="P39" s="285"/>
      <c r="Q39" s="282"/>
      <c r="R39" s="64"/>
      <c r="S39" s="7"/>
      <c r="T39" s="13"/>
      <c r="U39" s="13"/>
      <c r="V39" s="13"/>
      <c r="W39" s="149"/>
      <c r="AA39" s="426"/>
    </row>
    <row r="40" spans="1:27" ht="12.75" customHeight="1" x14ac:dyDescent="0.25">
      <c r="A40" s="2"/>
      <c r="B40" s="324"/>
      <c r="C40" s="489" t="s">
        <v>15</v>
      </c>
      <c r="D40" s="490"/>
      <c r="E40" s="490"/>
      <c r="F40" s="490"/>
      <c r="G40" s="490"/>
      <c r="H40" s="392"/>
      <c r="I40" s="392"/>
      <c r="J40" s="393"/>
      <c r="K40" s="392"/>
      <c r="L40" s="146" t="b">
        <v>0</v>
      </c>
      <c r="M40" s="147">
        <f>SUM(M35:M38)</f>
        <v>0</v>
      </c>
      <c r="N40" s="147">
        <f>SUM(N35:N38)</f>
        <v>0</v>
      </c>
      <c r="O40" s="147"/>
      <c r="P40" s="394">
        <f>SUM(P35:P38)</f>
        <v>0</v>
      </c>
      <c r="Q40" s="286"/>
      <c r="R40" s="415"/>
      <c r="S40" s="416"/>
      <c r="T40" s="416" t="s">
        <v>14</v>
      </c>
      <c r="U40" s="417" t="s">
        <v>14</v>
      </c>
      <c r="V40" s="35"/>
      <c r="W40" s="149"/>
      <c r="AA40" s="418"/>
    </row>
    <row r="41" spans="1:27" ht="31.5" customHeight="1" x14ac:dyDescent="0.25">
      <c r="A41" s="2"/>
      <c r="B41" s="321"/>
      <c r="C41" s="277">
        <v>5</v>
      </c>
      <c r="D41" s="494" t="s">
        <v>22</v>
      </c>
      <c r="E41" s="494"/>
      <c r="F41" s="494"/>
      <c r="G41" s="494"/>
      <c r="H41" s="494"/>
      <c r="I41" s="494"/>
      <c r="J41" s="494"/>
      <c r="K41" s="495"/>
      <c r="L41" s="17"/>
      <c r="M41" s="17"/>
      <c r="N41" s="17"/>
      <c r="O41" s="153"/>
      <c r="P41" s="48" t="s">
        <v>12</v>
      </c>
      <c r="Q41" s="290"/>
      <c r="R41" s="7"/>
      <c r="S41" s="7"/>
      <c r="T41" s="423" t="s">
        <v>14</v>
      </c>
      <c r="U41" s="424" t="s">
        <v>14</v>
      </c>
      <c r="V41" s="13"/>
      <c r="W41" s="149"/>
      <c r="AA41" s="320" t="s">
        <v>13</v>
      </c>
    </row>
    <row r="42" spans="1:27" ht="12.6" customHeight="1" x14ac:dyDescent="0.25">
      <c r="A42" s="2"/>
      <c r="B42" s="321"/>
      <c r="C42" s="264"/>
      <c r="D42" s="508" t="s">
        <v>23</v>
      </c>
      <c r="E42" s="509"/>
      <c r="F42" s="509"/>
      <c r="G42" s="509"/>
      <c r="H42" s="509"/>
      <c r="I42" s="509"/>
      <c r="J42" s="509"/>
      <c r="K42" s="510"/>
      <c r="L42" s="58"/>
      <c r="M42" s="58"/>
      <c r="N42" s="58"/>
      <c r="O42" s="154"/>
      <c r="P42" s="74">
        <f>ROUND((SUM(N18,N27,N33,N40))*0.09, 0)</f>
        <v>0</v>
      </c>
      <c r="Q42" s="291"/>
      <c r="R42" s="4"/>
      <c r="S42" s="4"/>
      <c r="T42" s="4"/>
      <c r="U42" s="4"/>
      <c r="V42" s="4"/>
      <c r="W42" s="149"/>
      <c r="AA42" s="322"/>
    </row>
    <row r="43" spans="1:27" ht="12.6" customHeight="1" x14ac:dyDescent="0.25">
      <c r="A43" s="2"/>
      <c r="B43" s="321"/>
      <c r="C43" s="264"/>
      <c r="D43" s="508" t="s">
        <v>24</v>
      </c>
      <c r="E43" s="509"/>
      <c r="F43" s="509"/>
      <c r="G43" s="509"/>
      <c r="H43" s="509"/>
      <c r="I43" s="509"/>
      <c r="J43" s="509"/>
      <c r="K43" s="510"/>
      <c r="L43" s="369"/>
      <c r="M43" s="369"/>
      <c r="N43" s="369"/>
      <c r="O43" s="154"/>
      <c r="P43" s="74">
        <f>SUM(P44:P46)</f>
        <v>0</v>
      </c>
      <c r="Q43" s="291"/>
      <c r="R43" s="4"/>
      <c r="S43" s="4"/>
      <c r="T43" s="4"/>
      <c r="U43" s="4"/>
      <c r="V43" s="4"/>
      <c r="W43" s="149"/>
      <c r="AA43" s="322"/>
    </row>
    <row r="44" spans="1:27" ht="12.6" customHeight="1" x14ac:dyDescent="0.25">
      <c r="A44" s="2"/>
      <c r="B44" s="321"/>
      <c r="C44" s="264"/>
      <c r="D44" s="511" t="s">
        <v>25</v>
      </c>
      <c r="E44" s="512"/>
      <c r="F44" s="512"/>
      <c r="G44" s="512"/>
      <c r="H44" s="512"/>
      <c r="I44" s="512"/>
      <c r="J44" s="512"/>
      <c r="K44" s="513"/>
      <c r="L44" s="369" t="b">
        <v>1</v>
      </c>
      <c r="M44" s="369"/>
      <c r="N44" s="369"/>
      <c r="O44" s="154"/>
      <c r="P44" s="257">
        <v>0</v>
      </c>
      <c r="Q44" s="291"/>
      <c r="R44" s="4"/>
      <c r="S44" s="4"/>
      <c r="T44" s="4"/>
      <c r="U44" s="4"/>
      <c r="V44" s="4"/>
      <c r="W44" s="149"/>
      <c r="AA44" s="322"/>
    </row>
    <row r="45" spans="1:27" ht="12.6" customHeight="1" x14ac:dyDescent="0.25">
      <c r="A45" s="2"/>
      <c r="B45" s="321"/>
      <c r="C45" s="264"/>
      <c r="D45" s="511" t="s">
        <v>26</v>
      </c>
      <c r="E45" s="512"/>
      <c r="F45" s="512"/>
      <c r="G45" s="512"/>
      <c r="H45" s="512"/>
      <c r="I45" s="512"/>
      <c r="J45" s="512"/>
      <c r="K45" s="513"/>
      <c r="L45" s="369"/>
      <c r="M45" s="369"/>
      <c r="N45" s="369"/>
      <c r="O45" s="154"/>
      <c r="P45" s="257">
        <v>0</v>
      </c>
      <c r="Q45" s="291"/>
      <c r="R45" s="4"/>
      <c r="S45" s="4"/>
      <c r="T45" s="4"/>
      <c r="U45" s="4"/>
      <c r="V45" s="4"/>
      <c r="W45" s="149"/>
      <c r="AA45" s="322"/>
    </row>
    <row r="46" spans="1:27" ht="12.6" customHeight="1" x14ac:dyDescent="0.25">
      <c r="A46" s="2"/>
      <c r="B46" s="321"/>
      <c r="C46" s="264"/>
      <c r="D46" s="511" t="s">
        <v>27</v>
      </c>
      <c r="E46" s="512"/>
      <c r="F46" s="512"/>
      <c r="G46" s="512"/>
      <c r="H46" s="512"/>
      <c r="I46" s="512"/>
      <c r="J46" s="512"/>
      <c r="K46" s="513"/>
      <c r="L46" s="59" t="b">
        <v>1</v>
      </c>
      <c r="M46" s="59"/>
      <c r="N46" s="59"/>
      <c r="O46" s="154"/>
      <c r="P46" s="257">
        <v>0</v>
      </c>
      <c r="Q46" s="291"/>
      <c r="R46" s="4"/>
      <c r="S46" s="4"/>
      <c r="T46" s="4"/>
      <c r="U46" s="4"/>
      <c r="V46" s="4"/>
      <c r="W46" s="149"/>
      <c r="AA46" s="322"/>
    </row>
    <row r="47" spans="1:27" ht="18" hidden="1" customHeight="1" x14ac:dyDescent="0.25">
      <c r="A47" s="2"/>
      <c r="B47" s="321"/>
      <c r="C47" s="264"/>
      <c r="D47" s="514" t="s">
        <v>28</v>
      </c>
      <c r="E47" s="515"/>
      <c r="F47" s="515"/>
      <c r="G47" s="515"/>
      <c r="H47" s="515"/>
      <c r="I47" s="515"/>
      <c r="J47" s="515"/>
      <c r="K47" s="516"/>
      <c r="L47" s="59"/>
      <c r="M47" s="59"/>
      <c r="N47" s="59"/>
      <c r="O47" s="154"/>
      <c r="P47" s="155"/>
      <c r="Q47" s="282"/>
      <c r="R47" s="4"/>
      <c r="S47" s="4"/>
      <c r="T47" s="4"/>
      <c r="U47" s="4"/>
      <c r="V47" s="4"/>
      <c r="W47" s="149"/>
      <c r="AA47" s="326"/>
    </row>
    <row r="48" spans="1:27" ht="8.1" customHeight="1" x14ac:dyDescent="0.25">
      <c r="A48" s="2"/>
      <c r="B48" s="321"/>
      <c r="C48" s="260"/>
      <c r="D48" s="20"/>
      <c r="E48" s="21"/>
      <c r="F48" s="21"/>
      <c r="G48" s="21"/>
      <c r="H48" s="21"/>
      <c r="I48" s="21"/>
      <c r="J48" s="3"/>
      <c r="K48" s="12"/>
      <c r="L48" s="3"/>
      <c r="M48" s="3"/>
      <c r="N48" s="3"/>
      <c r="O48" s="139"/>
      <c r="P48" s="22"/>
      <c r="Q48" s="292"/>
      <c r="R48" s="4"/>
      <c r="S48" s="4"/>
      <c r="T48" s="4"/>
      <c r="U48" s="4"/>
      <c r="V48" s="4"/>
      <c r="W48" s="149"/>
      <c r="AA48" s="426"/>
    </row>
    <row r="49" spans="1:27" ht="12.75" customHeight="1" x14ac:dyDescent="0.25">
      <c r="A49" s="16"/>
      <c r="B49" s="324"/>
      <c r="C49" s="517" t="s">
        <v>15</v>
      </c>
      <c r="D49" s="518"/>
      <c r="E49" s="518"/>
      <c r="F49" s="518"/>
      <c r="G49" s="518"/>
      <c r="H49" s="208"/>
      <c r="I49" s="208"/>
      <c r="J49" s="203"/>
      <c r="K49" s="203"/>
      <c r="L49" s="203"/>
      <c r="M49" s="203"/>
      <c r="N49" s="203"/>
      <c r="O49" s="203"/>
      <c r="P49" s="205">
        <f>SUM(P42:P43)</f>
        <v>0</v>
      </c>
      <c r="Q49" s="293"/>
      <c r="R49" s="209"/>
      <c r="S49" s="209"/>
      <c r="T49" s="209"/>
      <c r="U49" s="209"/>
      <c r="V49" s="209"/>
      <c r="W49" s="148"/>
      <c r="AA49" s="418"/>
    </row>
    <row r="50" spans="1:27" ht="29.25" customHeight="1" x14ac:dyDescent="0.25">
      <c r="A50" s="2"/>
      <c r="B50" s="321"/>
      <c r="C50" s="277">
        <v>6</v>
      </c>
      <c r="D50" s="400" t="s">
        <v>29</v>
      </c>
      <c r="E50" s="377"/>
      <c r="F50" s="377"/>
      <c r="G50" s="377"/>
      <c r="H50" s="377"/>
      <c r="I50" s="378" t="s">
        <v>20</v>
      </c>
      <c r="J50" s="378" t="s">
        <v>21</v>
      </c>
      <c r="K50" s="401"/>
      <c r="L50" s="427"/>
      <c r="M50" s="427"/>
      <c r="N50" s="427"/>
      <c r="O50" s="428"/>
      <c r="P50" s="48" t="s">
        <v>12</v>
      </c>
      <c r="Q50" s="281"/>
      <c r="R50" s="429"/>
      <c r="S50" s="429"/>
      <c r="T50" s="429"/>
      <c r="U50" s="429"/>
      <c r="V50" s="429"/>
      <c r="W50" s="149"/>
      <c r="AA50" s="320" t="s">
        <v>13</v>
      </c>
    </row>
    <row r="51" spans="1:27" ht="12.6" customHeight="1" x14ac:dyDescent="0.25">
      <c r="A51" s="2"/>
      <c r="B51" s="321"/>
      <c r="C51" s="260"/>
      <c r="D51" s="505"/>
      <c r="E51" s="506"/>
      <c r="F51" s="506"/>
      <c r="G51" s="507"/>
      <c r="H51" s="3"/>
      <c r="I51" s="451"/>
      <c r="J51" s="452"/>
      <c r="K51" s="12"/>
      <c r="L51" s="3"/>
      <c r="M51" s="3"/>
      <c r="N51" s="3"/>
      <c r="O51" s="151"/>
      <c r="P51" s="449">
        <v>0</v>
      </c>
      <c r="Q51" s="282"/>
      <c r="R51" s="4"/>
      <c r="S51" s="4"/>
      <c r="T51" s="4"/>
      <c r="U51" s="4"/>
      <c r="V51" s="4"/>
      <c r="W51" s="149"/>
      <c r="AA51" s="453"/>
    </row>
    <row r="52" spans="1:27" ht="12.6" customHeight="1" x14ac:dyDescent="0.25">
      <c r="A52" s="2"/>
      <c r="B52" s="321"/>
      <c r="C52" s="260"/>
      <c r="D52" s="505"/>
      <c r="E52" s="506"/>
      <c r="F52" s="506"/>
      <c r="G52" s="507"/>
      <c r="H52" s="3"/>
      <c r="I52" s="451"/>
      <c r="J52" s="452"/>
      <c r="K52" s="12"/>
      <c r="L52" s="3" t="b">
        <v>0</v>
      </c>
      <c r="M52" s="3"/>
      <c r="N52" s="3"/>
      <c r="O52" s="151"/>
      <c r="P52" s="449">
        <v>0</v>
      </c>
      <c r="Q52" s="282"/>
      <c r="R52" s="4"/>
      <c r="S52" s="4"/>
      <c r="T52" s="4" t="s">
        <v>14</v>
      </c>
      <c r="U52" s="4"/>
      <c r="V52" s="4"/>
      <c r="W52" s="149"/>
      <c r="AA52" s="453"/>
    </row>
    <row r="53" spans="1:27" ht="12.6" customHeight="1" x14ac:dyDescent="0.25">
      <c r="A53" s="2"/>
      <c r="B53" s="321"/>
      <c r="C53" s="260"/>
      <c r="D53" s="505"/>
      <c r="E53" s="506"/>
      <c r="F53" s="506"/>
      <c r="G53" s="507"/>
      <c r="H53" s="3"/>
      <c r="I53" s="451"/>
      <c r="J53" s="452"/>
      <c r="K53" s="12"/>
      <c r="L53" s="3"/>
      <c r="M53" s="3"/>
      <c r="N53" s="3"/>
      <c r="O53" s="151"/>
      <c r="P53" s="449">
        <v>0</v>
      </c>
      <c r="Q53" s="282"/>
      <c r="R53" s="4"/>
      <c r="S53" s="4"/>
      <c r="T53" s="4"/>
      <c r="U53" s="4"/>
      <c r="V53" s="4"/>
      <c r="W53" s="149"/>
      <c r="AA53" s="453"/>
    </row>
    <row r="54" spans="1:27" ht="12.6" customHeight="1" x14ac:dyDescent="0.25">
      <c r="A54" s="2"/>
      <c r="B54" s="321"/>
      <c r="C54" s="260"/>
      <c r="D54" s="505"/>
      <c r="E54" s="506"/>
      <c r="F54" s="506"/>
      <c r="G54" s="507"/>
      <c r="H54" s="3"/>
      <c r="I54" s="451"/>
      <c r="J54" s="452"/>
      <c r="K54" s="12"/>
      <c r="L54" s="3"/>
      <c r="M54" s="3"/>
      <c r="N54" s="3"/>
      <c r="O54" s="151"/>
      <c r="P54" s="449">
        <v>0</v>
      </c>
      <c r="Q54" s="282"/>
      <c r="R54" s="4"/>
      <c r="S54" s="4"/>
      <c r="T54" s="4"/>
      <c r="U54" s="4"/>
      <c r="V54" s="4"/>
      <c r="W54" s="149"/>
      <c r="AA54" s="453"/>
    </row>
    <row r="55" spans="1:27" ht="12.6" customHeight="1" x14ac:dyDescent="0.25">
      <c r="A55" s="2"/>
      <c r="B55" s="321"/>
      <c r="C55" s="260"/>
      <c r="D55" s="505"/>
      <c r="E55" s="506"/>
      <c r="F55" s="506"/>
      <c r="G55" s="507"/>
      <c r="H55" s="3"/>
      <c r="I55" s="451"/>
      <c r="J55" s="452"/>
      <c r="K55" s="12"/>
      <c r="L55" s="3"/>
      <c r="M55" s="3"/>
      <c r="N55" s="3"/>
      <c r="O55" s="151"/>
      <c r="P55" s="449">
        <v>0</v>
      </c>
      <c r="Q55" s="282"/>
      <c r="R55" s="4"/>
      <c r="S55" s="4"/>
      <c r="T55" s="4" t="s">
        <v>14</v>
      </c>
      <c r="U55" s="4"/>
      <c r="V55" s="4"/>
      <c r="W55" s="149"/>
      <c r="AA55" s="453"/>
    </row>
    <row r="56" spans="1:27" ht="12.6" customHeight="1" x14ac:dyDescent="0.25">
      <c r="A56" s="2"/>
      <c r="B56" s="321"/>
      <c r="C56" s="260"/>
      <c r="D56" s="505"/>
      <c r="E56" s="506"/>
      <c r="F56" s="506"/>
      <c r="G56" s="507"/>
      <c r="H56" s="3"/>
      <c r="I56" s="451"/>
      <c r="J56" s="452"/>
      <c r="K56" s="12"/>
      <c r="L56" s="3"/>
      <c r="M56" s="3"/>
      <c r="N56" s="3"/>
      <c r="O56" s="151"/>
      <c r="P56" s="449">
        <v>0</v>
      </c>
      <c r="Q56" s="282"/>
      <c r="R56" s="4"/>
      <c r="S56" s="4"/>
      <c r="T56" s="4" t="s">
        <v>14</v>
      </c>
      <c r="U56" s="4"/>
      <c r="V56" s="4"/>
      <c r="W56" s="149"/>
      <c r="AA56" s="453"/>
    </row>
    <row r="57" spans="1:27" ht="8.1" customHeight="1" x14ac:dyDescent="0.25">
      <c r="A57" s="2"/>
      <c r="B57" s="321"/>
      <c r="C57" s="261"/>
      <c r="D57" s="294"/>
      <c r="E57" s="364"/>
      <c r="F57" s="364"/>
      <c r="G57" s="364"/>
      <c r="H57" s="364"/>
      <c r="I57" s="364"/>
      <c r="J57" s="364"/>
      <c r="K57" s="230"/>
      <c r="L57" s="3"/>
      <c r="M57" s="3"/>
      <c r="N57" s="3"/>
      <c r="O57" s="139"/>
      <c r="P57" s="23"/>
      <c r="Q57" s="295"/>
      <c r="R57" s="4"/>
      <c r="S57" s="4"/>
      <c r="T57" s="4"/>
      <c r="U57" s="4"/>
      <c r="V57" s="4"/>
      <c r="W57" s="149"/>
      <c r="AA57" s="426"/>
    </row>
    <row r="58" spans="1:27" ht="12.75" customHeight="1" x14ac:dyDescent="0.25">
      <c r="A58" s="16"/>
      <c r="B58" s="324"/>
      <c r="C58" s="489" t="s">
        <v>15</v>
      </c>
      <c r="D58" s="490"/>
      <c r="E58" s="490"/>
      <c r="F58" s="490"/>
      <c r="G58" s="490"/>
      <c r="H58" s="392"/>
      <c r="I58" s="392"/>
      <c r="J58" s="430"/>
      <c r="K58" s="430"/>
      <c r="L58" s="156"/>
      <c r="M58" s="156"/>
      <c r="N58" s="156"/>
      <c r="O58" s="156"/>
      <c r="P58" s="431">
        <f>SUM(P51:P56)</f>
        <v>0</v>
      </c>
      <c r="Q58" s="293"/>
      <c r="R58" s="26"/>
      <c r="S58" s="26"/>
      <c r="T58" s="26"/>
      <c r="U58" s="26"/>
      <c r="V58" s="26"/>
      <c r="W58" s="148"/>
      <c r="AA58" s="418"/>
    </row>
    <row r="59" spans="1:27" ht="29.25" customHeight="1" x14ac:dyDescent="0.25">
      <c r="A59" s="24"/>
      <c r="B59" s="327"/>
      <c r="C59" s="277">
        <v>7</v>
      </c>
      <c r="D59" s="400" t="s">
        <v>30</v>
      </c>
      <c r="E59" s="377"/>
      <c r="F59" s="377"/>
      <c r="G59" s="377"/>
      <c r="H59" s="432"/>
      <c r="I59" s="432"/>
      <c r="J59" s="432"/>
      <c r="K59" s="433"/>
      <c r="L59" s="3"/>
      <c r="M59" s="3"/>
      <c r="N59" s="3"/>
      <c r="O59" s="151"/>
      <c r="P59" s="48" t="s">
        <v>12</v>
      </c>
      <c r="Q59" s="281"/>
      <c r="R59" s="4"/>
      <c r="S59" s="4"/>
      <c r="T59" s="4"/>
      <c r="U59" s="4"/>
      <c r="V59" s="4"/>
      <c r="W59" s="149"/>
      <c r="AA59" s="320" t="s">
        <v>13</v>
      </c>
    </row>
    <row r="60" spans="1:27" ht="12.6" customHeight="1" x14ac:dyDescent="0.25">
      <c r="A60" s="24"/>
      <c r="B60" s="327"/>
      <c r="C60" s="260"/>
      <c r="D60" s="486"/>
      <c r="E60" s="487"/>
      <c r="F60" s="487"/>
      <c r="G60" s="487"/>
      <c r="H60" s="521"/>
      <c r="I60" s="521"/>
      <c r="J60" s="488"/>
      <c r="K60" s="12"/>
      <c r="L60" s="3"/>
      <c r="M60" s="3"/>
      <c r="N60" s="3"/>
      <c r="O60" s="151"/>
      <c r="P60" s="449">
        <v>0</v>
      </c>
      <c r="Q60" s="282"/>
      <c r="R60" s="4"/>
      <c r="S60" s="4"/>
      <c r="T60" s="4"/>
      <c r="U60" s="4"/>
      <c r="V60" s="4"/>
      <c r="W60" s="149"/>
      <c r="AA60" s="453"/>
    </row>
    <row r="61" spans="1:27" ht="12.6" customHeight="1" x14ac:dyDescent="0.25">
      <c r="A61" s="24"/>
      <c r="B61" s="327"/>
      <c r="C61" s="260"/>
      <c r="D61" s="486"/>
      <c r="E61" s="487"/>
      <c r="F61" s="487"/>
      <c r="G61" s="487"/>
      <c r="H61" s="521"/>
      <c r="I61" s="521"/>
      <c r="J61" s="488"/>
      <c r="K61" s="12"/>
      <c r="L61" s="3"/>
      <c r="M61" s="3"/>
      <c r="N61" s="3"/>
      <c r="O61" s="151"/>
      <c r="P61" s="449">
        <v>0</v>
      </c>
      <c r="Q61" s="282"/>
      <c r="R61" s="4"/>
      <c r="S61" s="4"/>
      <c r="T61" s="4"/>
      <c r="U61" s="4"/>
      <c r="V61" s="4"/>
      <c r="W61" s="149"/>
      <c r="AA61" s="453"/>
    </row>
    <row r="62" spans="1:27" ht="12.6" customHeight="1" x14ac:dyDescent="0.25">
      <c r="A62" s="24"/>
      <c r="B62" s="327"/>
      <c r="C62" s="260"/>
      <c r="D62" s="486"/>
      <c r="E62" s="487"/>
      <c r="F62" s="487"/>
      <c r="G62" s="487"/>
      <c r="H62" s="521"/>
      <c r="I62" s="521"/>
      <c r="J62" s="488"/>
      <c r="K62" s="12"/>
      <c r="L62" s="3"/>
      <c r="M62" s="3"/>
      <c r="N62" s="3"/>
      <c r="O62" s="151"/>
      <c r="P62" s="449">
        <v>0</v>
      </c>
      <c r="Q62" s="282"/>
      <c r="R62" s="4"/>
      <c r="S62" s="4"/>
      <c r="T62" s="4" t="s">
        <v>31</v>
      </c>
      <c r="U62" s="4"/>
      <c r="V62" s="4"/>
      <c r="W62" s="149"/>
      <c r="AA62" s="453"/>
    </row>
    <row r="63" spans="1:27" ht="12.6" customHeight="1" x14ac:dyDescent="0.25">
      <c r="A63" s="24"/>
      <c r="B63" s="327"/>
      <c r="C63" s="260"/>
      <c r="D63" s="486"/>
      <c r="E63" s="487"/>
      <c r="F63" s="487"/>
      <c r="G63" s="487"/>
      <c r="H63" s="521"/>
      <c r="I63" s="521"/>
      <c r="J63" s="488"/>
      <c r="K63" s="12"/>
      <c r="L63" s="3"/>
      <c r="M63" s="3"/>
      <c r="N63" s="3"/>
      <c r="O63" s="151"/>
      <c r="P63" s="449">
        <v>0</v>
      </c>
      <c r="Q63" s="282"/>
      <c r="R63" s="4"/>
      <c r="S63" s="4"/>
      <c r="T63" s="4" t="s">
        <v>14</v>
      </c>
      <c r="U63" s="4"/>
      <c r="V63" s="4"/>
      <c r="W63" s="149"/>
      <c r="AA63" s="453"/>
    </row>
    <row r="64" spans="1:27" ht="9.9499999999999993" customHeight="1" x14ac:dyDescent="0.25">
      <c r="A64" s="2"/>
      <c r="B64" s="321"/>
      <c r="C64" s="261"/>
      <c r="D64" s="522"/>
      <c r="E64" s="522"/>
      <c r="F64" s="522"/>
      <c r="G64" s="364"/>
      <c r="H64" s="364"/>
      <c r="I64" s="364"/>
      <c r="J64" s="364"/>
      <c r="K64" s="230"/>
      <c r="L64" s="3"/>
      <c r="M64" s="3"/>
      <c r="N64" s="3"/>
      <c r="O64" s="139"/>
      <c r="P64" s="296"/>
      <c r="Q64" s="295"/>
      <c r="R64" s="4"/>
      <c r="S64" s="4"/>
      <c r="T64" s="4"/>
      <c r="U64" s="4"/>
      <c r="V64" s="4"/>
      <c r="W64" s="149"/>
      <c r="AA64" s="426"/>
    </row>
    <row r="65" spans="1:27" ht="12.75" customHeight="1" x14ac:dyDescent="0.25">
      <c r="A65" s="16"/>
      <c r="B65" s="324"/>
      <c r="C65" s="489" t="s">
        <v>15</v>
      </c>
      <c r="D65" s="490"/>
      <c r="E65" s="490"/>
      <c r="F65" s="490"/>
      <c r="G65" s="490"/>
      <c r="H65" s="392"/>
      <c r="I65" s="392"/>
      <c r="J65" s="430"/>
      <c r="K65" s="430"/>
      <c r="L65" s="156"/>
      <c r="M65" s="156"/>
      <c r="N65" s="156"/>
      <c r="O65" s="156"/>
      <c r="P65" s="431">
        <f>SUM(P60:P63)</f>
        <v>0</v>
      </c>
      <c r="Q65" s="293"/>
      <c r="R65" s="26"/>
      <c r="S65" s="26"/>
      <c r="T65" s="26"/>
      <c r="U65" s="26"/>
      <c r="V65" s="26"/>
      <c r="W65" s="148"/>
      <c r="AA65" s="418"/>
    </row>
    <row r="66" spans="1:27" ht="30" customHeight="1" x14ac:dyDescent="0.25">
      <c r="A66" s="2"/>
      <c r="B66" s="321"/>
      <c r="C66" s="277">
        <v>8</v>
      </c>
      <c r="D66" s="400" t="s">
        <v>32</v>
      </c>
      <c r="E66" s="377"/>
      <c r="F66" s="377"/>
      <c r="G66" s="377"/>
      <c r="H66" s="377"/>
      <c r="I66" s="377"/>
      <c r="J66" s="377"/>
      <c r="K66" s="433"/>
      <c r="L66" s="3"/>
      <c r="M66" s="3"/>
      <c r="N66" s="3"/>
      <c r="O66" s="151"/>
      <c r="P66" s="48" t="s">
        <v>12</v>
      </c>
      <c r="Q66" s="281"/>
      <c r="R66" s="4"/>
      <c r="S66" s="4"/>
      <c r="T66" s="4"/>
      <c r="U66" s="4"/>
      <c r="V66" s="4"/>
      <c r="W66" s="149"/>
      <c r="AA66" s="320" t="s">
        <v>13</v>
      </c>
    </row>
    <row r="67" spans="1:27" ht="12.6" customHeight="1" x14ac:dyDescent="0.25">
      <c r="A67" s="2"/>
      <c r="B67" s="321"/>
      <c r="C67" s="260"/>
      <c r="D67" s="519"/>
      <c r="E67" s="520"/>
      <c r="F67" s="520"/>
      <c r="G67" s="520"/>
      <c r="H67" s="520"/>
      <c r="I67" s="520"/>
      <c r="J67" s="520"/>
      <c r="K67" s="12"/>
      <c r="L67" s="3"/>
      <c r="M67" s="3"/>
      <c r="N67" s="3"/>
      <c r="O67" s="151"/>
      <c r="P67" s="449">
        <v>0</v>
      </c>
      <c r="Q67" s="282"/>
      <c r="R67" s="4"/>
      <c r="S67" s="4"/>
      <c r="T67" s="4"/>
      <c r="U67" s="4"/>
      <c r="V67" s="4"/>
      <c r="W67" s="149"/>
      <c r="AA67" s="453"/>
    </row>
    <row r="68" spans="1:27" ht="12.6" customHeight="1" x14ac:dyDescent="0.25">
      <c r="A68" s="2"/>
      <c r="B68" s="321"/>
      <c r="C68" s="260"/>
      <c r="D68" s="519"/>
      <c r="E68" s="520"/>
      <c r="F68" s="520"/>
      <c r="G68" s="520"/>
      <c r="H68" s="520"/>
      <c r="I68" s="520"/>
      <c r="J68" s="520"/>
      <c r="K68" s="12"/>
      <c r="L68" s="3"/>
      <c r="M68" s="3"/>
      <c r="N68" s="3"/>
      <c r="O68" s="151"/>
      <c r="P68" s="449">
        <v>0</v>
      </c>
      <c r="Q68" s="282"/>
      <c r="R68" s="4"/>
      <c r="S68" s="4"/>
      <c r="T68" s="4"/>
      <c r="U68" s="4"/>
      <c r="V68" s="4"/>
      <c r="W68" s="149"/>
      <c r="AA68" s="453"/>
    </row>
    <row r="69" spans="1:27" ht="12.6" customHeight="1" x14ac:dyDescent="0.25">
      <c r="A69" s="2"/>
      <c r="B69" s="321"/>
      <c r="C69" s="260"/>
      <c r="D69" s="519"/>
      <c r="E69" s="520"/>
      <c r="F69" s="520"/>
      <c r="G69" s="520"/>
      <c r="H69" s="520"/>
      <c r="I69" s="520"/>
      <c r="J69" s="520"/>
      <c r="K69" s="12"/>
      <c r="L69" s="3"/>
      <c r="M69" s="3"/>
      <c r="N69" s="3"/>
      <c r="O69" s="151"/>
      <c r="P69" s="449">
        <v>0</v>
      </c>
      <c r="Q69" s="282"/>
      <c r="R69" s="4"/>
      <c r="S69" s="4"/>
      <c r="T69" s="4"/>
      <c r="U69" s="4"/>
      <c r="V69" s="4"/>
      <c r="W69" s="149"/>
      <c r="AA69" s="453"/>
    </row>
    <row r="70" spans="1:27" ht="12.6" customHeight="1" x14ac:dyDescent="0.25">
      <c r="A70" s="2"/>
      <c r="B70" s="321"/>
      <c r="C70" s="260"/>
      <c r="D70" s="519"/>
      <c r="E70" s="520"/>
      <c r="F70" s="520"/>
      <c r="G70" s="520"/>
      <c r="H70" s="520"/>
      <c r="I70" s="520"/>
      <c r="J70" s="520"/>
      <c r="K70" s="12"/>
      <c r="L70" s="3"/>
      <c r="M70" s="3"/>
      <c r="N70" s="3"/>
      <c r="O70" s="151"/>
      <c r="P70" s="449">
        <v>0</v>
      </c>
      <c r="Q70" s="282"/>
      <c r="R70" s="4"/>
      <c r="S70" s="4"/>
      <c r="T70" s="4"/>
      <c r="U70" s="4"/>
      <c r="V70" s="4"/>
      <c r="W70" s="149"/>
      <c r="AA70" s="453"/>
    </row>
    <row r="71" spans="1:27" ht="12.75" customHeight="1" x14ac:dyDescent="0.25">
      <c r="A71" s="2"/>
      <c r="B71" s="321"/>
      <c r="C71" s="261"/>
      <c r="D71" s="364"/>
      <c r="E71" s="364"/>
      <c r="F71" s="364"/>
      <c r="G71" s="364"/>
      <c r="H71" s="364"/>
      <c r="I71" s="364"/>
      <c r="J71" s="364"/>
      <c r="K71" s="230"/>
      <c r="L71" s="3"/>
      <c r="M71" s="3"/>
      <c r="N71" s="3"/>
      <c r="O71" s="139"/>
      <c r="P71" s="297"/>
      <c r="Q71" s="276"/>
      <c r="R71" s="4"/>
      <c r="S71" s="4"/>
      <c r="T71" s="4"/>
      <c r="U71" s="4"/>
      <c r="V71" s="4"/>
      <c r="W71" s="149"/>
      <c r="AA71" s="426"/>
    </row>
    <row r="72" spans="1:27" ht="12.75" customHeight="1" x14ac:dyDescent="0.25">
      <c r="A72" s="16"/>
      <c r="B72" s="324"/>
      <c r="C72" s="489" t="s">
        <v>15</v>
      </c>
      <c r="D72" s="490"/>
      <c r="E72" s="490"/>
      <c r="F72" s="490"/>
      <c r="G72" s="490"/>
      <c r="H72" s="392"/>
      <c r="I72" s="392"/>
      <c r="J72" s="430"/>
      <c r="K72" s="430"/>
      <c r="L72" s="156"/>
      <c r="M72" s="156"/>
      <c r="N72" s="156"/>
      <c r="O72" s="156"/>
      <c r="P72" s="431">
        <f>SUM(P67:P70)</f>
        <v>0</v>
      </c>
      <c r="Q72" s="293"/>
      <c r="R72" s="26"/>
      <c r="S72" s="26"/>
      <c r="T72" s="26"/>
      <c r="U72" s="26"/>
      <c r="V72" s="26"/>
      <c r="W72" s="148"/>
      <c r="AA72" s="418"/>
    </row>
    <row r="73" spans="1:27" ht="30" customHeight="1" x14ac:dyDescent="0.25">
      <c r="A73" s="2"/>
      <c r="B73" s="321"/>
      <c r="C73" s="277">
        <v>9</v>
      </c>
      <c r="D73" s="419" t="s">
        <v>33</v>
      </c>
      <c r="E73" s="434"/>
      <c r="F73" s="434"/>
      <c r="G73" s="434"/>
      <c r="H73" s="432"/>
      <c r="I73" s="435"/>
      <c r="J73" s="436"/>
      <c r="K73" s="433"/>
      <c r="L73" s="3"/>
      <c r="M73" s="3"/>
      <c r="N73" s="3"/>
      <c r="O73" s="151"/>
      <c r="P73" s="48" t="s">
        <v>12</v>
      </c>
      <c r="Q73" s="281"/>
      <c r="R73" s="4"/>
      <c r="S73" s="4"/>
      <c r="T73" s="4"/>
      <c r="U73" s="4"/>
      <c r="V73" s="4"/>
      <c r="W73" s="149"/>
      <c r="AA73" s="320" t="s">
        <v>13</v>
      </c>
    </row>
    <row r="74" spans="1:27" ht="12.6" customHeight="1" x14ac:dyDescent="0.25">
      <c r="A74" s="2"/>
      <c r="B74" s="321"/>
      <c r="C74" s="260"/>
      <c r="D74" s="519"/>
      <c r="E74" s="520"/>
      <c r="F74" s="520"/>
      <c r="G74" s="520"/>
      <c r="H74" s="520"/>
      <c r="I74" s="520"/>
      <c r="J74" s="520"/>
      <c r="K74" s="12"/>
      <c r="L74" s="3"/>
      <c r="M74" s="3"/>
      <c r="N74" s="3"/>
      <c r="O74" s="151"/>
      <c r="P74" s="454">
        <v>0</v>
      </c>
      <c r="Q74" s="298"/>
      <c r="R74" s="4"/>
      <c r="S74" s="4"/>
      <c r="T74" s="4"/>
      <c r="U74" s="4"/>
      <c r="V74" s="4"/>
      <c r="W74" s="149"/>
      <c r="AA74" s="453"/>
    </row>
    <row r="75" spans="1:27" ht="12.6" customHeight="1" x14ac:dyDescent="0.25">
      <c r="A75" s="2"/>
      <c r="B75" s="321"/>
      <c r="C75" s="260"/>
      <c r="D75" s="519"/>
      <c r="E75" s="520"/>
      <c r="F75" s="520"/>
      <c r="G75" s="520"/>
      <c r="H75" s="520"/>
      <c r="I75" s="520"/>
      <c r="J75" s="520"/>
      <c r="K75" s="12"/>
      <c r="L75" s="3"/>
      <c r="M75" s="3"/>
      <c r="N75" s="3"/>
      <c r="O75" s="151"/>
      <c r="P75" s="454">
        <v>0</v>
      </c>
      <c r="Q75" s="298"/>
      <c r="R75" s="4"/>
      <c r="S75" s="4"/>
      <c r="T75" s="4"/>
      <c r="U75" s="4"/>
      <c r="V75" s="4"/>
      <c r="W75" s="149"/>
      <c r="AA75" s="453"/>
    </row>
    <row r="76" spans="1:27" ht="12.6" customHeight="1" x14ac:dyDescent="0.25">
      <c r="A76" s="2"/>
      <c r="B76" s="321"/>
      <c r="C76" s="260"/>
      <c r="D76" s="519"/>
      <c r="E76" s="520"/>
      <c r="F76" s="520"/>
      <c r="G76" s="520"/>
      <c r="H76" s="520"/>
      <c r="I76" s="520"/>
      <c r="J76" s="520"/>
      <c r="K76" s="12"/>
      <c r="L76" s="3"/>
      <c r="M76" s="3"/>
      <c r="N76" s="3"/>
      <c r="O76" s="151"/>
      <c r="P76" s="454">
        <v>0</v>
      </c>
      <c r="Q76" s="298"/>
      <c r="R76" s="4"/>
      <c r="S76" s="4"/>
      <c r="T76" s="4"/>
      <c r="U76" s="4"/>
      <c r="V76" s="4"/>
      <c r="W76" s="149"/>
      <c r="AA76" s="453"/>
    </row>
    <row r="77" spans="1:27" ht="12.6" customHeight="1" x14ac:dyDescent="0.25">
      <c r="A77" s="2"/>
      <c r="B77" s="321"/>
      <c r="C77" s="260"/>
      <c r="D77" s="519"/>
      <c r="E77" s="520"/>
      <c r="F77" s="520"/>
      <c r="G77" s="520"/>
      <c r="H77" s="520"/>
      <c r="I77" s="520"/>
      <c r="J77" s="520"/>
      <c r="K77" s="12"/>
      <c r="L77" s="3"/>
      <c r="M77" s="3"/>
      <c r="N77" s="3"/>
      <c r="O77" s="151"/>
      <c r="P77" s="454">
        <v>0</v>
      </c>
      <c r="Q77" s="298"/>
      <c r="R77" s="4"/>
      <c r="S77" s="4"/>
      <c r="T77" s="4"/>
      <c r="U77" s="4"/>
      <c r="V77" s="4"/>
      <c r="W77" s="149"/>
      <c r="AA77" s="453"/>
    </row>
    <row r="78" spans="1:27" ht="12.75" customHeight="1" x14ac:dyDescent="0.25">
      <c r="A78" s="2"/>
      <c r="B78" s="321"/>
      <c r="C78" s="261"/>
      <c r="D78" s="364"/>
      <c r="E78" s="364"/>
      <c r="F78" s="364"/>
      <c r="G78" s="364"/>
      <c r="H78" s="364"/>
      <c r="I78" s="299"/>
      <c r="J78" s="299"/>
      <c r="K78" s="230"/>
      <c r="L78" s="3"/>
      <c r="M78" s="3"/>
      <c r="N78" s="3"/>
      <c r="O78" s="139"/>
      <c r="P78" s="297"/>
      <c r="Q78" s="276"/>
      <c r="R78" s="4"/>
      <c r="S78" s="4"/>
      <c r="T78" s="4"/>
      <c r="U78" s="4"/>
      <c r="V78" s="4"/>
      <c r="W78" s="149"/>
      <c r="AA78" s="426"/>
    </row>
    <row r="79" spans="1:27" ht="12.75" customHeight="1" x14ac:dyDescent="0.25">
      <c r="A79" s="16"/>
      <c r="B79" s="324"/>
      <c r="C79" s="489" t="s">
        <v>15</v>
      </c>
      <c r="D79" s="490"/>
      <c r="E79" s="490"/>
      <c r="F79" s="490"/>
      <c r="G79" s="490"/>
      <c r="H79" s="392"/>
      <c r="I79" s="392"/>
      <c r="J79" s="430"/>
      <c r="K79" s="430"/>
      <c r="L79" s="156"/>
      <c r="M79" s="156"/>
      <c r="N79" s="156"/>
      <c r="O79" s="156"/>
      <c r="P79" s="431">
        <f>SUM(P74:P77)</f>
        <v>0</v>
      </c>
      <c r="Q79" s="293"/>
      <c r="R79" s="26"/>
      <c r="S79" s="26"/>
      <c r="T79" s="26"/>
      <c r="U79" s="26"/>
      <c r="V79" s="26"/>
      <c r="W79" s="148"/>
      <c r="AA79" s="418"/>
    </row>
    <row r="80" spans="1:27" ht="15.75" customHeight="1" x14ac:dyDescent="0.25">
      <c r="A80" s="16"/>
      <c r="B80" s="324"/>
      <c r="C80" s="300"/>
      <c r="D80" s="419"/>
      <c r="E80" s="419"/>
      <c r="F80" s="419"/>
      <c r="G80" s="419"/>
      <c r="H80" s="437"/>
      <c r="I80" s="437" t="s">
        <v>34</v>
      </c>
      <c r="J80" s="438"/>
      <c r="K80" s="439"/>
      <c r="L80" s="54"/>
      <c r="M80" s="54"/>
      <c r="N80" s="54"/>
      <c r="O80" s="157"/>
      <c r="P80" s="265"/>
      <c r="Q80" s="301"/>
      <c r="R80" s="13"/>
      <c r="S80" s="13"/>
      <c r="T80" s="13"/>
      <c r="U80" s="13"/>
      <c r="V80" s="13"/>
      <c r="W80" s="158"/>
      <c r="AA80" s="320" t="s">
        <v>13</v>
      </c>
    </row>
    <row r="81" spans="1:27" x14ac:dyDescent="0.25">
      <c r="A81" s="2"/>
      <c r="B81" s="321"/>
      <c r="C81" s="266">
        <v>10</v>
      </c>
      <c r="D81" s="20" t="s">
        <v>35</v>
      </c>
      <c r="E81" s="20"/>
      <c r="F81" s="20"/>
      <c r="G81" s="3"/>
      <c r="H81" s="67"/>
      <c r="I81" s="524"/>
      <c r="J81" s="525"/>
      <c r="K81" s="12"/>
      <c r="L81" s="3"/>
      <c r="M81" s="3"/>
      <c r="N81" s="3"/>
      <c r="O81" s="151"/>
      <c r="P81" s="455"/>
      <c r="Q81" s="301"/>
      <c r="R81" s="26"/>
      <c r="S81" s="26"/>
      <c r="T81" s="26"/>
      <c r="U81" s="26"/>
      <c r="V81" s="26"/>
      <c r="W81" s="149"/>
      <c r="AA81" s="453"/>
    </row>
    <row r="82" spans="1:27" ht="9" customHeight="1" x14ac:dyDescent="0.25">
      <c r="A82" s="2"/>
      <c r="B82" s="321"/>
      <c r="C82" s="267"/>
      <c r="D82" s="3"/>
      <c r="E82" s="3"/>
      <c r="F82" s="3"/>
      <c r="G82" s="3"/>
      <c r="H82" s="3"/>
      <c r="I82" s="25"/>
      <c r="J82" s="25"/>
      <c r="K82" s="12"/>
      <c r="L82" s="3"/>
      <c r="M82" s="3"/>
      <c r="N82" s="3"/>
      <c r="O82" s="151"/>
      <c r="P82" s="268"/>
      <c r="Q82" s="301"/>
      <c r="R82" s="4"/>
      <c r="S82" s="4"/>
      <c r="T82" s="4"/>
      <c r="U82" s="4"/>
      <c r="V82" s="4"/>
      <c r="W82" s="149"/>
      <c r="AA82" s="426"/>
    </row>
    <row r="83" spans="1:27" ht="12.75" customHeight="1" x14ac:dyDescent="0.25">
      <c r="A83" s="2"/>
      <c r="B83" s="321"/>
      <c r="C83" s="269"/>
      <c r="D83" s="193"/>
      <c r="E83" s="193"/>
      <c r="F83" s="193"/>
      <c r="G83" s="193"/>
      <c r="H83" s="193"/>
      <c r="I83" s="204"/>
      <c r="J83" s="204"/>
      <c r="K83" s="193"/>
      <c r="L83" s="193"/>
      <c r="M83" s="193"/>
      <c r="N83" s="193"/>
      <c r="O83" s="151"/>
      <c r="P83" s="193"/>
      <c r="Q83" s="301"/>
      <c r="R83" s="207"/>
      <c r="S83" s="207"/>
      <c r="T83" s="207"/>
      <c r="U83" s="207"/>
      <c r="V83" s="207"/>
      <c r="W83" s="149"/>
      <c r="AA83" s="418"/>
    </row>
    <row r="84" spans="1:27" ht="8.25" customHeight="1" x14ac:dyDescent="0.25">
      <c r="A84" s="2"/>
      <c r="B84" s="321"/>
      <c r="C84" s="267"/>
      <c r="D84" s="3"/>
      <c r="E84" s="3"/>
      <c r="F84" s="3"/>
      <c r="G84" s="3"/>
      <c r="H84" s="3"/>
      <c r="I84" s="25"/>
      <c r="J84" s="25"/>
      <c r="K84" s="12"/>
      <c r="L84" s="3"/>
      <c r="M84" s="3"/>
      <c r="N84" s="3"/>
      <c r="O84" s="151"/>
      <c r="P84" s="15"/>
      <c r="Q84" s="301"/>
      <c r="R84" s="4"/>
      <c r="S84" s="4"/>
      <c r="T84" s="4"/>
      <c r="U84" s="4"/>
      <c r="V84" s="4"/>
      <c r="W84" s="149"/>
      <c r="AA84" s="426"/>
    </row>
    <row r="85" spans="1:27" ht="28.5" customHeight="1" x14ac:dyDescent="0.25">
      <c r="A85" s="2"/>
      <c r="B85" s="321"/>
      <c r="C85" s="270">
        <v>11</v>
      </c>
      <c r="D85" s="526" t="s">
        <v>36</v>
      </c>
      <c r="E85" s="526"/>
      <c r="F85" s="526"/>
      <c r="G85" s="526"/>
      <c r="H85" s="526"/>
      <c r="I85" s="526"/>
      <c r="J85" s="526"/>
      <c r="K85" s="527"/>
      <c r="L85" s="371"/>
      <c r="M85" s="371"/>
      <c r="N85" s="371"/>
      <c r="O85" s="159"/>
      <c r="P85" s="288" t="s">
        <v>12</v>
      </c>
      <c r="Q85" s="281"/>
      <c r="R85" s="4"/>
      <c r="S85" s="4"/>
      <c r="T85" s="4"/>
      <c r="U85" s="4"/>
      <c r="V85" s="4"/>
      <c r="W85" s="149"/>
      <c r="AA85" s="320" t="s">
        <v>13</v>
      </c>
    </row>
    <row r="86" spans="1:27" ht="12.6" customHeight="1" x14ac:dyDescent="0.25">
      <c r="A86" s="2"/>
      <c r="B86" s="321"/>
      <c r="C86" s="260"/>
      <c r="D86" s="519"/>
      <c r="E86" s="519"/>
      <c r="F86" s="519"/>
      <c r="G86" s="519"/>
      <c r="H86" s="520"/>
      <c r="I86" s="520"/>
      <c r="J86" s="520"/>
      <c r="K86" s="12"/>
      <c r="L86" s="3"/>
      <c r="M86" s="3"/>
      <c r="N86" s="3"/>
      <c r="O86" s="151"/>
      <c r="P86" s="449">
        <v>0</v>
      </c>
      <c r="Q86" s="282"/>
      <c r="R86" s="4"/>
      <c r="S86" s="4"/>
      <c r="T86" s="4" t="s">
        <v>14</v>
      </c>
      <c r="U86" s="4"/>
      <c r="V86" s="4"/>
      <c r="W86" s="149"/>
      <c r="AA86" s="453"/>
    </row>
    <row r="87" spans="1:27" ht="12.6" customHeight="1" x14ac:dyDescent="0.25">
      <c r="A87" s="2"/>
      <c r="B87" s="321"/>
      <c r="C87" s="260"/>
      <c r="D87" s="519"/>
      <c r="E87" s="519"/>
      <c r="F87" s="519"/>
      <c r="G87" s="519"/>
      <c r="H87" s="520"/>
      <c r="I87" s="520"/>
      <c r="J87" s="520"/>
      <c r="K87" s="12"/>
      <c r="L87" s="3"/>
      <c r="M87" s="3"/>
      <c r="N87" s="3"/>
      <c r="O87" s="151"/>
      <c r="P87" s="449">
        <v>0</v>
      </c>
      <c r="Q87" s="282"/>
      <c r="R87" s="4"/>
      <c r="S87" s="4"/>
      <c r="T87" s="4" t="s">
        <v>14</v>
      </c>
      <c r="U87" s="4"/>
      <c r="V87" s="4"/>
      <c r="W87" s="149"/>
      <c r="AA87" s="453"/>
    </row>
    <row r="88" spans="1:27" ht="12.75" customHeight="1" x14ac:dyDescent="0.25">
      <c r="A88" s="2"/>
      <c r="B88" s="321"/>
      <c r="C88" s="261"/>
      <c r="D88" s="364"/>
      <c r="E88" s="364"/>
      <c r="F88" s="364"/>
      <c r="G88" s="364"/>
      <c r="H88" s="364"/>
      <c r="I88" s="364"/>
      <c r="J88" s="364"/>
      <c r="K88" s="230"/>
      <c r="L88" s="3"/>
      <c r="M88" s="3"/>
      <c r="N88" s="3"/>
      <c r="O88" s="139"/>
      <c r="P88" s="302"/>
      <c r="Q88" s="303"/>
      <c r="R88" s="4"/>
      <c r="S88" s="4"/>
      <c r="T88" s="4"/>
      <c r="U88" s="4"/>
      <c r="V88" s="4"/>
      <c r="W88" s="149"/>
      <c r="AA88" s="326"/>
    </row>
    <row r="89" spans="1:27" ht="16.5" customHeight="1" x14ac:dyDescent="0.25">
      <c r="A89" s="16"/>
      <c r="B89" s="324"/>
      <c r="C89" s="517" t="s">
        <v>15</v>
      </c>
      <c r="D89" s="518"/>
      <c r="E89" s="518"/>
      <c r="F89" s="518"/>
      <c r="G89" s="518"/>
      <c r="H89" s="208"/>
      <c r="I89" s="208"/>
      <c r="J89" s="203"/>
      <c r="K89" s="203"/>
      <c r="L89" s="304"/>
      <c r="M89" s="304"/>
      <c r="N89" s="304"/>
      <c r="O89" s="304"/>
      <c r="P89" s="205">
        <f>SUM(P86:P87)</f>
        <v>0</v>
      </c>
      <c r="Q89" s="305"/>
      <c r="R89" s="328"/>
      <c r="S89" s="328"/>
      <c r="T89" s="328"/>
      <c r="U89" s="328"/>
      <c r="V89" s="328"/>
      <c r="W89" s="148"/>
      <c r="AA89" s="418"/>
    </row>
    <row r="90" spans="1:27" ht="9" customHeight="1" x14ac:dyDescent="0.25">
      <c r="A90" s="2"/>
      <c r="B90" s="321"/>
      <c r="C90" s="306"/>
      <c r="D90" s="432"/>
      <c r="E90" s="440"/>
      <c r="F90" s="432"/>
      <c r="G90" s="432"/>
      <c r="H90" s="432"/>
      <c r="I90" s="432"/>
      <c r="J90" s="432"/>
      <c r="K90" s="432"/>
      <c r="L90" s="432"/>
      <c r="M90" s="432"/>
      <c r="N90" s="432"/>
      <c r="O90" s="432"/>
      <c r="P90" s="432"/>
      <c r="Q90" s="433"/>
      <c r="R90" s="220"/>
      <c r="S90" s="220"/>
      <c r="T90" s="220"/>
      <c r="U90" s="220"/>
      <c r="V90" s="220"/>
      <c r="W90" s="149"/>
      <c r="AA90" s="326"/>
    </row>
    <row r="91" spans="1:27" ht="15.75" customHeight="1" x14ac:dyDescent="0.25">
      <c r="A91" s="27"/>
      <c r="B91" s="329"/>
      <c r="C91" s="523" t="s">
        <v>37</v>
      </c>
      <c r="D91" s="504"/>
      <c r="E91" s="504"/>
      <c r="F91" s="504"/>
      <c r="G91" s="504"/>
      <c r="H91" s="504"/>
      <c r="I91" s="504"/>
      <c r="J91" s="504"/>
      <c r="K91" s="370"/>
      <c r="L91" s="370"/>
      <c r="M91" s="370"/>
      <c r="N91" s="370"/>
      <c r="O91" s="370"/>
      <c r="P91" s="253">
        <f>+P18+P27+P33+P40+P49+P58+P65+P72+P79+P81+P89</f>
        <v>0</v>
      </c>
      <c r="Q91" s="15"/>
      <c r="R91" s="220"/>
      <c r="S91" s="220"/>
      <c r="T91" s="220"/>
      <c r="U91" s="220"/>
      <c r="V91" s="220"/>
      <c r="W91" s="149"/>
      <c r="AA91" s="418"/>
    </row>
    <row r="92" spans="1:27" ht="6.6" customHeight="1" x14ac:dyDescent="0.25">
      <c r="A92" s="27"/>
      <c r="B92" s="330"/>
      <c r="C92" s="271"/>
      <c r="D92" s="307"/>
      <c r="E92" s="307"/>
      <c r="F92" s="307"/>
      <c r="G92" s="307"/>
      <c r="H92" s="307"/>
      <c r="I92" s="307"/>
      <c r="J92" s="307"/>
      <c r="K92" s="307"/>
      <c r="L92" s="307"/>
      <c r="M92" s="307"/>
      <c r="N92" s="307"/>
      <c r="O92" s="307"/>
      <c r="P92" s="308"/>
      <c r="Q92" s="309"/>
      <c r="R92" s="160"/>
      <c r="S92" s="220"/>
      <c r="T92" s="220"/>
      <c r="U92" s="220"/>
      <c r="V92" s="220"/>
      <c r="W92" s="220"/>
      <c r="X92" s="149"/>
      <c r="AA92" s="326"/>
    </row>
    <row r="93" spans="1:27" ht="8.25" customHeight="1" thickBot="1" x14ac:dyDescent="0.3">
      <c r="A93" s="2"/>
      <c r="B93" s="161"/>
      <c r="C93" s="272"/>
      <c r="D93" s="162"/>
      <c r="E93" s="162"/>
      <c r="F93" s="162"/>
      <c r="G93" s="162"/>
      <c r="H93" s="162"/>
      <c r="I93" s="162"/>
      <c r="J93" s="162"/>
      <c r="K93" s="162"/>
      <c r="L93" s="162"/>
      <c r="M93" s="162"/>
      <c r="N93" s="162"/>
      <c r="O93" s="162"/>
      <c r="P93" s="162"/>
      <c r="Q93" s="273"/>
      <c r="R93" s="162"/>
      <c r="S93" s="163"/>
      <c r="T93" s="163"/>
      <c r="U93" s="163"/>
      <c r="V93" s="163"/>
      <c r="W93" s="163"/>
      <c r="X93" s="164"/>
      <c r="Y93" s="331"/>
      <c r="Z93" s="331"/>
      <c r="AA93" s="441"/>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D31:D32">
    <cfRule type="expression" dxfId="49" priority="29" stopIfTrue="1">
      <formula>AND($P31&gt;0,$D31="")</formula>
    </cfRule>
  </conditionalFormatting>
  <conditionalFormatting sqref="D14:G26">
    <cfRule type="expression" dxfId="48" priority="28" stopIfTrue="1">
      <formula>AND($P14&gt;0,$D14="")</formula>
    </cfRule>
  </conditionalFormatting>
  <conditionalFormatting sqref="D29:G40">
    <cfRule type="expression" dxfId="47" priority="19" stopIfTrue="1">
      <formula>AND($P29&gt;0,$D29="")</formula>
    </cfRule>
  </conditionalFormatting>
  <conditionalFormatting sqref="D44:G49">
    <cfRule type="expression" dxfId="46" priority="45" stopIfTrue="1">
      <formula>AND($P44&gt;0,$D44="")</formula>
    </cfRule>
  </conditionalFormatting>
  <conditionalFormatting sqref="D51:G56">
    <cfRule type="expression" dxfId="45" priority="26" stopIfTrue="1">
      <formula>AND($P51&gt;0,$D51="")</formula>
    </cfRule>
  </conditionalFormatting>
  <conditionalFormatting sqref="D71:G77">
    <cfRule type="expression" dxfId="44" priority="44" stopIfTrue="1">
      <formula>AND($P71&gt;0,$D71="")</formula>
    </cfRule>
  </conditionalFormatting>
  <conditionalFormatting sqref="D60:J63">
    <cfRule type="expression" dxfId="43" priority="25" stopIfTrue="1">
      <formula>AND($D60="",$P60&gt;0)</formula>
    </cfRule>
  </conditionalFormatting>
  <conditionalFormatting sqref="D80:J87">
    <cfRule type="expression" dxfId="42" priority="43" stopIfTrue="1">
      <formula>AND($D80="",$P80&gt;0)</formula>
    </cfRule>
  </conditionalFormatting>
  <conditionalFormatting sqref="E31:G31">
    <cfRule type="expression" dxfId="41" priority="27" stopIfTrue="1">
      <formula>AND($P31&gt;0,$D31="")</formula>
    </cfRule>
  </conditionalFormatting>
  <conditionalFormatting sqref="H26">
    <cfRule type="expression" dxfId="40" priority="34" stopIfTrue="1">
      <formula>AND(P26&gt;0,$H26="")</formula>
    </cfRule>
  </conditionalFormatting>
  <conditionalFormatting sqref="H35:H39">
    <cfRule type="expression" dxfId="39" priority="20" stopIfTrue="1">
      <formula>AND(P35&gt;0,$H35="")</formula>
    </cfRule>
  </conditionalFormatting>
  <conditionalFormatting sqref="I14:I17">
    <cfRule type="expression" dxfId="38" priority="32" stopIfTrue="1">
      <formula>AND($P14&gt;0,$I14="")</formula>
    </cfRule>
  </conditionalFormatting>
  <conditionalFormatting sqref="I19:I26">
    <cfRule type="expression" dxfId="37" priority="31" stopIfTrue="1">
      <formula>AND($P19&gt;0,$I19="")</formula>
    </cfRule>
  </conditionalFormatting>
  <conditionalFormatting sqref="I29:I39">
    <cfRule type="expression" dxfId="36" priority="21" stopIfTrue="1">
      <formula>AND($P29&gt;0,$I29="")</formula>
    </cfRule>
  </conditionalFormatting>
  <conditionalFormatting sqref="I44:I48">
    <cfRule type="expression" dxfId="35" priority="48" stopIfTrue="1">
      <formula>AND($P44&gt;0,$I44="")</formula>
    </cfRule>
  </conditionalFormatting>
  <conditionalFormatting sqref="I51:I56">
    <cfRule type="expression" dxfId="34" priority="30" stopIfTrue="1">
      <formula>AND($P51&gt;0,$I51="")</formula>
    </cfRule>
  </conditionalFormatting>
  <conditionalFormatting sqref="I71">
    <cfRule type="expression" dxfId="33" priority="47" stopIfTrue="1">
      <formula>AND($P71&gt;0,$I71="")</formula>
    </cfRule>
  </conditionalFormatting>
  <conditionalFormatting sqref="I74:I77">
    <cfRule type="expression" dxfId="32" priority="46" stopIfTrue="1">
      <formula>AND($P74&gt;0,$I74="")</formula>
    </cfRule>
  </conditionalFormatting>
  <conditionalFormatting sqref="I81:J81">
    <cfRule type="expression" dxfId="31" priority="23" stopIfTrue="1">
      <formula>AND($P$81&lt;&gt;"",$I$81="")</formula>
    </cfRule>
  </conditionalFormatting>
  <conditionalFormatting sqref="I108:J108">
    <cfRule type="expression" dxfId="30" priority="36" stopIfTrue="1">
      <formula>AND($P$108&lt;&gt;"",$I$108="")</formula>
    </cfRule>
  </conditionalFormatting>
  <conditionalFormatting sqref="J14:J16">
    <cfRule type="expression" dxfId="29" priority="16">
      <formula>AND($P14&gt;0,$J14="")</formula>
    </cfRule>
    <cfRule type="expression" dxfId="28" priority="17">
      <formula>AND(J14="","P17&lt;&gt;")</formula>
    </cfRule>
  </conditionalFormatting>
  <conditionalFormatting sqref="J17">
    <cfRule type="expression" dxfId="27" priority="41" stopIfTrue="1">
      <formula>AND($J17="",$P17&gt;0)</formula>
    </cfRule>
  </conditionalFormatting>
  <conditionalFormatting sqref="J19">
    <cfRule type="expression" dxfId="26" priority="40" stopIfTrue="1">
      <formula>AND($J19="",$P19&gt;0)</formula>
    </cfRule>
  </conditionalFormatting>
  <conditionalFormatting sqref="J20:J25">
    <cfRule type="expression" dxfId="25" priority="14">
      <formula>AND($P20&gt;0,$J20="")</formula>
    </cfRule>
    <cfRule type="expression" dxfId="24" priority="15">
      <formula>AND(J20="","P17&lt;&gt;")</formula>
    </cfRule>
  </conditionalFormatting>
  <conditionalFormatting sqref="J26">
    <cfRule type="expression" dxfId="23" priority="35" stopIfTrue="1">
      <formula>AND($P26&gt;0,$J26=0)</formula>
    </cfRule>
  </conditionalFormatting>
  <conditionalFormatting sqref="J29:J31">
    <cfRule type="expression" dxfId="22" priority="13">
      <formula>AND(J29="","P17&lt;&gt;")</formula>
    </cfRule>
    <cfRule type="expression" dxfId="21" priority="12">
      <formula>AND($P29&gt;0,$J29="")</formula>
    </cfRule>
  </conditionalFormatting>
  <conditionalFormatting sqref="J32:J35">
    <cfRule type="expression" dxfId="20" priority="39" stopIfTrue="1">
      <formula>AND($J32="",$P32&gt;0)</formula>
    </cfRule>
  </conditionalFormatting>
  <conditionalFormatting sqref="J35:J39">
    <cfRule type="expression" dxfId="19" priority="22" stopIfTrue="1">
      <formula>AND($P35&gt;0,$J35=0)</formula>
    </cfRule>
  </conditionalFormatting>
  <conditionalFormatting sqref="J44:J48">
    <cfRule type="expression" dxfId="18" priority="38" stopIfTrue="1">
      <formula>AND($J44="",$P44&gt;0)</formula>
    </cfRule>
  </conditionalFormatting>
  <conditionalFormatting sqref="J51:J56">
    <cfRule type="expression" dxfId="17" priority="33" stopIfTrue="1">
      <formula>AND($P51&gt;0,$J51=0)</formula>
    </cfRule>
  </conditionalFormatting>
  <conditionalFormatting sqref="J71">
    <cfRule type="expression" dxfId="16" priority="50" stopIfTrue="1">
      <formula>AND($P71&gt;0,$J71=0)</formula>
    </cfRule>
  </conditionalFormatting>
  <conditionalFormatting sqref="J74:J77">
    <cfRule type="expression" dxfId="15" priority="49" stopIfTrue="1">
      <formula>AND($P74&gt;0,$J74=0)</formula>
    </cfRule>
  </conditionalFormatting>
  <conditionalFormatting sqref="P81">
    <cfRule type="expression" dxfId="14" priority="24" stopIfTrue="1">
      <formula>AND($I$81&lt;&gt;"",$P$81="")</formula>
    </cfRule>
  </conditionalFormatting>
  <conditionalFormatting sqref="P91">
    <cfRule type="expression" dxfId="13" priority="18" stopIfTrue="1">
      <formula>$P$91&lt;&gt;valTIAlloc</formula>
    </cfRule>
  </conditionalFormatting>
  <conditionalFormatting sqref="P108">
    <cfRule type="expression" dxfId="12" priority="37" stopIfTrue="1">
      <formula>AND($I$108&lt;&gt;"",$P$108="")</formula>
    </cfRule>
  </conditionalFormatting>
  <conditionalFormatting sqref="P116">
    <cfRule type="expression" dxfId="11" priority="42" stopIfTrue="1">
      <formula>$P$116&gt;valTIAlloc</formula>
    </cfRule>
  </conditionalFormatting>
  <conditionalFormatting sqref="AA14:AA16">
    <cfRule type="expression" dxfId="10" priority="11" stopIfTrue="1">
      <formula>AND($P14&gt;0,$I14="")</formula>
    </cfRule>
  </conditionalFormatting>
  <conditionalFormatting sqref="AA20:AA25">
    <cfRule type="expression" dxfId="9" priority="10" stopIfTrue="1">
      <formula>AND($P20&gt;0,$I20="")</formula>
    </cfRule>
  </conditionalFormatting>
  <conditionalFormatting sqref="AA29:AA31">
    <cfRule type="expression" dxfId="8" priority="9" stopIfTrue="1">
      <formula>AND($P29&gt;0,$I29="")</formula>
    </cfRule>
  </conditionalFormatting>
  <conditionalFormatting sqref="AA35:AA38">
    <cfRule type="expression" dxfId="7" priority="8" stopIfTrue="1">
      <formula>AND($P35&gt;0,$I35="")</formula>
    </cfRule>
  </conditionalFormatting>
  <conditionalFormatting sqref="AA42:AA46">
    <cfRule type="expression" dxfId="6" priority="7" stopIfTrue="1">
      <formula>AND($P42&gt;0,$I42="")</formula>
    </cfRule>
  </conditionalFormatting>
  <conditionalFormatting sqref="AA51:AA56">
    <cfRule type="expression" dxfId="5" priority="6" stopIfTrue="1">
      <formula>AND($P51&gt;0,$I51="")</formula>
    </cfRule>
  </conditionalFormatting>
  <conditionalFormatting sqref="AA60:AA63">
    <cfRule type="expression" dxfId="4" priority="5" stopIfTrue="1">
      <formula>AND($P60&gt;0,$I60="")</formula>
    </cfRule>
  </conditionalFormatting>
  <conditionalFormatting sqref="AA67:AA70">
    <cfRule type="expression" dxfId="3" priority="4" stopIfTrue="1">
      <formula>AND($P67&gt;0,$I67="")</formula>
    </cfRule>
  </conditionalFormatting>
  <conditionalFormatting sqref="AA74:AA77">
    <cfRule type="expression" dxfId="2" priority="3" stopIfTrue="1">
      <formula>AND($P74&gt;0,$I74="")</formula>
    </cfRule>
  </conditionalFormatting>
  <conditionalFormatting sqref="AA81">
    <cfRule type="expression" dxfId="1" priority="2" stopIfTrue="1">
      <formula>AND($P81&gt;0,$I81="")</formula>
    </cfRule>
  </conditionalFormatting>
  <conditionalFormatting sqref="AA86:AA87">
    <cfRule type="expression" dxfId="0" priority="1" stopIfTrue="1">
      <formula>AND($P86&gt;0,$I86="")</formula>
    </cfRule>
  </conditionalFormatting>
  <dataValidations count="15">
    <dataValidation type="list" allowBlank="1" showInputMessage="1" showErrorMessage="1" sqref="R8:S8" xr:uid="{5F0DA1B2-C823-4518-A98B-3700594A596D}">
      <formula1>"Yes"</formula1>
    </dataValidation>
    <dataValidation type="list" allowBlank="1" showInputMessage="1" showErrorMessage="1" sqref="D35:G38" xr:uid="{BF2EFB10-94AE-4DCE-AA40-47B46E0A77F7}">
      <formula1>lstLn4</formula1>
    </dataValidation>
    <dataValidation allowBlank="1" showErrorMessage="1" error="Please enter a numeric value." prompt="IMPORTANT - if you are contributing to MTRS you must click the MTRS box - 9% will be calculated automatically_x000a_" sqref="P26" xr:uid="{4F990527-6F8C-41B2-B731-9989D87F76FC}"/>
    <dataValidation type="list" allowBlank="1" showInputMessage="1" showErrorMessage="1" sqref="D29:G31" xr:uid="{8EDBCEB8-282A-44FB-89D2-769C00FE9ACE}">
      <formula1>lstLn3</formula1>
    </dataValidation>
    <dataValidation type="list" allowBlank="1" showInputMessage="1" showErrorMessage="1" sqref="D20:G25" xr:uid="{E881BC5B-B25D-428D-A302-A264F15BC7FC}">
      <formula1>lstLn2</formula1>
    </dataValidation>
    <dataValidation type="list" allowBlank="1" showInputMessage="1" showErrorMessage="1" sqref="D14:G16" xr:uid="{5A58A259-89B2-4A8B-888D-344087641F4C}">
      <formula1>lstLn1</formula1>
    </dataValidation>
    <dataValidation type="list" allowBlank="1" showInputMessage="1" showErrorMessage="1" sqref="D86:J87" xr:uid="{E5D77EA7-136E-4424-9C8A-51FB7F2E519D}">
      <formula1>Line_11</formula1>
    </dataValidation>
    <dataValidation type="list" allowBlank="1" showInputMessage="1" showErrorMessage="1" sqref="D67:J70" xr:uid="{936831AC-201F-4BD8-8BD6-188AD9DA7819}">
      <formula1>Line8Travel</formula1>
    </dataValidation>
    <dataValidation type="list" allowBlank="1" showInputMessage="1" showErrorMessage="1" sqref="D74:J77" xr:uid="{6230A4B1-BA80-4795-AF5B-07CFDE75D910}">
      <formula1>Line9OtherCosts</formula1>
    </dataValidation>
    <dataValidation type="list" allowBlank="1" showInputMessage="1" showErrorMessage="1" sqref="J51:J56 J35:J38" xr:uid="{207A047E-55FF-4EA1-A922-A37F92F36BDE}">
      <formula1>",per hour, per day, flat"</formula1>
    </dataValidation>
    <dataValidation type="list" allowBlank="1" showInputMessage="1" showErrorMessage="1" sqref="D60:J63" xr:uid="{3032E978-7DE0-431A-8235-CBDAC9D5C467}">
      <formula1>lstLn7</formula1>
    </dataValidation>
    <dataValidation type="list" allowBlank="1" showInputMessage="1" showErrorMessage="1" sqref="D51:G56" xr:uid="{6DF6F6A3-9E36-4799-9461-A22233E5D9D9}">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A626F84C-FEA5-4161-AD4D-A59AAFA2A4C9}">
      <formula1>0</formula1>
      <formula2>10000000</formula2>
    </dataValidation>
    <dataValidation type="whole" allowBlank="1" showInputMessage="1" showErrorMessage="1" error="Please enter a numeric value." sqref="P35:Q39 P29:Q31" xr:uid="{245D0489-020E-4E82-A9D1-713A2694A8C9}">
      <formula1>0</formula1>
      <formula2>10000000</formula2>
    </dataValidation>
    <dataValidation allowBlank="1" showErrorMessage="1" prompt="_x000a_" sqref="P43:P47 Q41:Q47" xr:uid="{80947B7A-9CF4-4375-A5BB-F3145E66C79E}"/>
  </dataValidations>
  <hyperlinks>
    <hyperlink ref="S1:X1" location="'Table of Contents'!A1" tooltip="Back to Table of Contents" display="Back to Table of Contents" xr:uid="{2B855285-1765-4C43-A705-50316C8596A7}"/>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6" customWidth="1"/>
    <col min="2" max="2" width="3.85546875" style="166" customWidth="1"/>
    <col min="3" max="3" width="19.5703125" style="166" customWidth="1"/>
    <col min="4" max="4" width="12.5703125" style="166" customWidth="1"/>
    <col min="5" max="6" width="16.42578125" style="166" customWidth="1"/>
    <col min="7" max="7" width="14.42578125" style="166" customWidth="1"/>
    <col min="8" max="8" width="15.42578125" style="166" customWidth="1"/>
    <col min="9" max="16384" width="9.140625" style="166"/>
  </cols>
  <sheetData>
    <row r="1" spans="1:10" x14ac:dyDescent="0.2">
      <c r="A1" s="165"/>
      <c r="G1" s="592"/>
      <c r="H1" s="592"/>
    </row>
    <row r="2" spans="1:10" ht="15.75" x14ac:dyDescent="0.25">
      <c r="A2" s="165"/>
      <c r="B2" s="612" t="s">
        <v>38</v>
      </c>
      <c r="C2" s="613"/>
      <c r="D2" s="613"/>
      <c r="E2" s="613"/>
      <c r="F2" s="613"/>
      <c r="G2" s="613"/>
      <c r="H2" s="614"/>
    </row>
    <row r="3" spans="1:10" x14ac:dyDescent="0.2">
      <c r="A3" s="165"/>
      <c r="B3" s="615" t="s">
        <v>39</v>
      </c>
      <c r="C3" s="616"/>
      <c r="D3" s="616"/>
      <c r="E3" s="616"/>
      <c r="F3" s="616"/>
      <c r="G3" s="616"/>
      <c r="H3" s="617"/>
    </row>
    <row r="4" spans="1:10" x14ac:dyDescent="0.2">
      <c r="A4" s="165"/>
      <c r="B4" s="167"/>
      <c r="C4" s="168"/>
      <c r="D4" s="168"/>
      <c r="E4" s="168"/>
      <c r="F4" s="168"/>
      <c r="G4" s="168"/>
      <c r="H4" s="169"/>
    </row>
    <row r="5" spans="1:10" x14ac:dyDescent="0.2">
      <c r="A5" s="165"/>
      <c r="B5" s="618" t="s">
        <v>40</v>
      </c>
      <c r="C5" s="619"/>
      <c r="D5" s="619"/>
      <c r="E5" s="619"/>
      <c r="F5" s="619"/>
      <c r="G5" s="619"/>
      <c r="H5" s="620"/>
    </row>
    <row r="6" spans="1:10" x14ac:dyDescent="0.2">
      <c r="A6" s="165"/>
      <c r="B6" s="165"/>
      <c r="C6" s="165"/>
      <c r="D6" s="165"/>
      <c r="E6" s="165"/>
      <c r="F6" s="165"/>
      <c r="G6" s="165"/>
      <c r="H6" s="165"/>
    </row>
    <row r="7" spans="1:10" x14ac:dyDescent="0.2">
      <c r="A7" s="165"/>
      <c r="B7" s="609" t="s">
        <v>41</v>
      </c>
      <c r="C7" s="610"/>
      <c r="D7" s="610"/>
      <c r="E7" s="610"/>
      <c r="F7" s="610"/>
      <c r="G7" s="610"/>
      <c r="H7" s="611"/>
    </row>
    <row r="8" spans="1:10" ht="5.25" customHeight="1" x14ac:dyDescent="0.2">
      <c r="A8" s="165"/>
      <c r="B8" s="47"/>
      <c r="C8" s="129"/>
      <c r="D8" s="129"/>
      <c r="E8" s="129"/>
      <c r="F8" s="129"/>
      <c r="G8" s="129"/>
      <c r="H8" s="130"/>
    </row>
    <row r="9" spans="1:10" ht="54.75" customHeight="1" x14ac:dyDescent="0.2">
      <c r="A9" s="165"/>
      <c r="B9" s="41" t="s">
        <v>42</v>
      </c>
      <c r="C9" s="621" t="s">
        <v>43</v>
      </c>
      <c r="D9" s="621"/>
      <c r="E9" s="621"/>
      <c r="F9" s="621"/>
      <c r="G9" s="621"/>
      <c r="H9" s="622"/>
    </row>
    <row r="10" spans="1:10" ht="22.35" customHeight="1" x14ac:dyDescent="0.2">
      <c r="A10" s="165"/>
      <c r="B10" s="41" t="s">
        <v>44</v>
      </c>
      <c r="C10" s="621" t="s">
        <v>45</v>
      </c>
      <c r="D10" s="621"/>
      <c r="E10" s="621"/>
      <c r="F10" s="621"/>
      <c r="G10" s="621"/>
      <c r="H10" s="622"/>
    </row>
    <row r="11" spans="1:10" ht="23.25" customHeight="1" x14ac:dyDescent="0.2">
      <c r="A11" s="165"/>
      <c r="B11" s="41" t="s">
        <v>46</v>
      </c>
      <c r="C11" s="607" t="s">
        <v>47</v>
      </c>
      <c r="D11" s="607"/>
      <c r="E11" s="607"/>
      <c r="F11" s="607"/>
      <c r="G11" s="607"/>
      <c r="H11" s="608"/>
    </row>
    <row r="12" spans="1:10" ht="61.5" customHeight="1" x14ac:dyDescent="0.2">
      <c r="A12" s="165"/>
      <c r="B12" s="42" t="s">
        <v>48</v>
      </c>
      <c r="C12" s="623" t="s">
        <v>49</v>
      </c>
      <c r="D12" s="623"/>
      <c r="E12" s="623"/>
      <c r="F12" s="623"/>
      <c r="G12" s="623"/>
      <c r="H12" s="624"/>
    </row>
    <row r="13" spans="1:10" x14ac:dyDescent="0.2">
      <c r="A13" s="165"/>
      <c r="B13" s="42"/>
      <c r="C13" s="625"/>
      <c r="D13" s="625"/>
      <c r="E13" s="625"/>
      <c r="F13" s="625"/>
      <c r="G13" s="625"/>
      <c r="H13" s="626"/>
    </row>
    <row r="14" spans="1:10" x14ac:dyDescent="0.2">
      <c r="A14" s="165"/>
      <c r="B14" s="602" t="s">
        <v>50</v>
      </c>
      <c r="C14" s="535" t="s">
        <v>51</v>
      </c>
      <c r="D14" s="536"/>
      <c r="E14" s="604" t="str">
        <f>valDistrName</f>
        <v>Org Name</v>
      </c>
      <c r="F14" s="605"/>
      <c r="G14" s="442" t="s">
        <v>52</v>
      </c>
      <c r="H14" s="443">
        <v>305</v>
      </c>
      <c r="J14" s="60"/>
    </row>
    <row r="15" spans="1:10" x14ac:dyDescent="0.2">
      <c r="A15" s="165"/>
      <c r="B15" s="603"/>
      <c r="C15" s="533" t="s">
        <v>53</v>
      </c>
      <c r="D15" s="534"/>
      <c r="E15" s="365" t="str">
        <f>valorg4code</f>
        <v xml:space="preserve">Org </v>
      </c>
      <c r="F15" s="334"/>
      <c r="G15" s="334" t="s">
        <v>54</v>
      </c>
      <c r="H15" s="335" t="s">
        <v>55</v>
      </c>
    </row>
    <row r="16" spans="1:10" x14ac:dyDescent="0.2">
      <c r="A16" s="165"/>
      <c r="B16" s="602" t="s">
        <v>56</v>
      </c>
      <c r="C16" s="535" t="s">
        <v>57</v>
      </c>
      <c r="D16" s="536"/>
      <c r="E16" s="604" t="str">
        <f>valAddr1</f>
        <v>Address 1</v>
      </c>
      <c r="F16" s="605"/>
      <c r="G16" s="605"/>
      <c r="H16" s="606"/>
    </row>
    <row r="17" spans="1:8" x14ac:dyDescent="0.2">
      <c r="A17" s="165"/>
      <c r="B17" s="603"/>
      <c r="C17" s="533"/>
      <c r="D17" s="534"/>
      <c r="E17" s="537" t="str">
        <f>valCtyStZip</f>
        <v>Town, State  Zip</v>
      </c>
      <c r="F17" s="538"/>
      <c r="G17" s="366"/>
      <c r="H17" s="336" t="s">
        <v>58</v>
      </c>
    </row>
    <row r="18" spans="1:8" ht="20.100000000000001" customHeight="1" x14ac:dyDescent="0.2">
      <c r="A18" s="165"/>
      <c r="B18" s="43" t="s">
        <v>59</v>
      </c>
      <c r="C18" s="539" t="s">
        <v>60</v>
      </c>
      <c r="D18" s="540"/>
      <c r="E18" s="546"/>
      <c r="F18" s="547"/>
      <c r="G18" s="547"/>
      <c r="H18" s="548"/>
    </row>
    <row r="19" spans="1:8" ht="17.100000000000001" customHeight="1" x14ac:dyDescent="0.2">
      <c r="A19" s="165"/>
      <c r="B19" s="602" t="s">
        <v>61</v>
      </c>
      <c r="C19" s="549" t="s">
        <v>62</v>
      </c>
      <c r="D19" s="550"/>
      <c r="E19" s="553" t="s">
        <v>63</v>
      </c>
      <c r="F19" s="554"/>
      <c r="G19" s="554"/>
      <c r="H19" s="555"/>
    </row>
    <row r="20" spans="1:8" ht="7.35" customHeight="1" x14ac:dyDescent="0.2">
      <c r="A20" s="165"/>
      <c r="B20" s="603"/>
      <c r="C20" s="551"/>
      <c r="D20" s="552"/>
      <c r="E20" s="556"/>
      <c r="F20" s="557"/>
      <c r="G20" s="557"/>
      <c r="H20" s="558"/>
    </row>
    <row r="21" spans="1:8" ht="20.100000000000001" customHeight="1" x14ac:dyDescent="0.2">
      <c r="A21" s="165"/>
      <c r="B21" s="589" t="s">
        <v>64</v>
      </c>
      <c r="C21" s="541" t="s">
        <v>65</v>
      </c>
      <c r="D21" s="542"/>
      <c r="E21" s="170" t="s">
        <v>66</v>
      </c>
      <c r="F21" s="559"/>
      <c r="G21" s="560"/>
      <c r="H21" s="561"/>
    </row>
    <row r="22" spans="1:8" ht="20.100000000000001" customHeight="1" x14ac:dyDescent="0.2">
      <c r="A22" s="165"/>
      <c r="B22" s="590"/>
      <c r="C22" s="526" t="s">
        <v>67</v>
      </c>
      <c r="D22" s="527"/>
      <c r="E22" s="170" t="s">
        <v>68</v>
      </c>
      <c r="F22" s="559"/>
      <c r="G22" s="560"/>
      <c r="H22" s="561"/>
    </row>
    <row r="23" spans="1:8" ht="20.100000000000001" customHeight="1" x14ac:dyDescent="0.2">
      <c r="A23" s="165"/>
      <c r="B23" s="590"/>
      <c r="C23" s="371"/>
      <c r="D23" s="372"/>
      <c r="E23" s="171" t="s">
        <v>69</v>
      </c>
      <c r="F23" s="559"/>
      <c r="G23" s="560"/>
      <c r="H23" s="561"/>
    </row>
    <row r="24" spans="1:8" ht="20.100000000000001" customHeight="1" x14ac:dyDescent="0.2">
      <c r="A24" s="165"/>
      <c r="B24" s="591"/>
      <c r="C24" s="562"/>
      <c r="D24" s="563"/>
      <c r="E24" s="172" t="s">
        <v>70</v>
      </c>
      <c r="F24" s="530"/>
      <c r="G24" s="531"/>
      <c r="H24" s="532"/>
    </row>
    <row r="25" spans="1:8" x14ac:dyDescent="0.2">
      <c r="A25" s="165"/>
      <c r="B25" s="44"/>
      <c r="C25" s="45"/>
      <c r="D25" s="45"/>
      <c r="E25" s="46"/>
      <c r="F25" s="165"/>
      <c r="G25" s="165"/>
      <c r="H25" s="165"/>
    </row>
    <row r="26" spans="1:8" x14ac:dyDescent="0.2">
      <c r="A26" s="165"/>
      <c r="B26" s="584" t="s">
        <v>71</v>
      </c>
      <c r="C26" s="585"/>
      <c r="D26" s="585"/>
      <c r="E26" s="585"/>
      <c r="F26" s="585"/>
      <c r="G26" s="444"/>
      <c r="H26" s="445"/>
    </row>
    <row r="27" spans="1:8" ht="54" customHeight="1" x14ac:dyDescent="0.2">
      <c r="B27" s="586" t="s">
        <v>72</v>
      </c>
      <c r="C27" s="587"/>
      <c r="D27" s="587"/>
      <c r="E27" s="587"/>
      <c r="F27" s="587"/>
      <c r="G27" s="587"/>
      <c r="H27" s="588"/>
    </row>
    <row r="28" spans="1:8" ht="237.6" customHeight="1" x14ac:dyDescent="0.2">
      <c r="B28" s="571"/>
      <c r="C28" s="572"/>
      <c r="D28" s="572"/>
      <c r="E28" s="572"/>
      <c r="F28" s="572"/>
      <c r="G28" s="572"/>
      <c r="H28" s="573"/>
    </row>
    <row r="29" spans="1:8" ht="11.25" customHeight="1" x14ac:dyDescent="0.2">
      <c r="B29" s="173"/>
      <c r="C29" s="446"/>
      <c r="D29" s="446"/>
      <c r="E29" s="446"/>
      <c r="F29" s="446"/>
      <c r="G29" s="446"/>
      <c r="H29" s="447"/>
    </row>
    <row r="30" spans="1:8" x14ac:dyDescent="0.2">
      <c r="B30" s="579" t="s">
        <v>73</v>
      </c>
      <c r="C30" s="580"/>
      <c r="D30" s="580"/>
      <c r="E30" s="580"/>
      <c r="F30" s="580"/>
      <c r="G30" s="580"/>
      <c r="H30" s="581"/>
    </row>
    <row r="31" spans="1:8" ht="7.5" customHeight="1" x14ac:dyDescent="0.2">
      <c r="B31" s="174"/>
      <c r="C31" s="175"/>
      <c r="D31" s="175"/>
      <c r="E31" s="175"/>
      <c r="F31" s="175"/>
      <c r="G31" s="175"/>
      <c r="H31" s="176"/>
    </row>
    <row r="32" spans="1:8" x14ac:dyDescent="0.2">
      <c r="B32" s="47" t="s">
        <v>42</v>
      </c>
      <c r="C32" s="569" t="s">
        <v>74</v>
      </c>
      <c r="D32" s="569"/>
      <c r="E32" s="569"/>
      <c r="F32" s="569"/>
      <c r="G32" s="569"/>
      <c r="H32" s="570"/>
    </row>
    <row r="33" spans="1:13" ht="12.75" customHeight="1" x14ac:dyDescent="0.2">
      <c r="B33" s="51" t="s">
        <v>75</v>
      </c>
      <c r="C33" s="569" t="s">
        <v>76</v>
      </c>
      <c r="D33" s="569"/>
      <c r="E33" s="569"/>
      <c r="F33" s="569"/>
      <c r="G33" s="569"/>
      <c r="H33" s="570"/>
    </row>
    <row r="34" spans="1:13" x14ac:dyDescent="0.2">
      <c r="B34" s="47" t="s">
        <v>77</v>
      </c>
      <c r="C34" s="569" t="s">
        <v>78</v>
      </c>
      <c r="D34" s="569"/>
      <c r="E34" s="569"/>
      <c r="F34" s="569"/>
      <c r="G34" s="569"/>
      <c r="H34" s="570"/>
    </row>
    <row r="35" spans="1:13" x14ac:dyDescent="0.2">
      <c r="B35" s="47" t="s">
        <v>48</v>
      </c>
      <c r="C35" s="569" t="s">
        <v>79</v>
      </c>
      <c r="D35" s="569"/>
      <c r="E35" s="569"/>
      <c r="F35" s="569"/>
      <c r="G35" s="569"/>
      <c r="H35" s="570"/>
    </row>
    <row r="36" spans="1:13" x14ac:dyDescent="0.2">
      <c r="B36" s="582"/>
      <c r="C36" s="583"/>
      <c r="D36" s="337"/>
      <c r="E36" s="593"/>
      <c r="F36" s="593"/>
      <c r="G36" s="338"/>
      <c r="H36" s="339"/>
      <c r="L36" s="177"/>
    </row>
    <row r="37" spans="1:13" ht="6.75" customHeight="1" x14ac:dyDescent="0.2">
      <c r="A37" s="165"/>
      <c r="B37" s="594"/>
      <c r="C37" s="594"/>
      <c r="D37" s="178"/>
      <c r="E37" s="598"/>
      <c r="F37" s="598"/>
      <c r="G37" s="165"/>
      <c r="H37" s="165"/>
      <c r="L37" s="53"/>
    </row>
    <row r="38" spans="1:13" x14ac:dyDescent="0.2">
      <c r="B38" s="599"/>
      <c r="C38" s="600"/>
      <c r="D38" s="601"/>
      <c r="E38" s="340" t="s">
        <v>80</v>
      </c>
      <c r="F38" s="340" t="s">
        <v>81</v>
      </c>
      <c r="G38" s="340" t="s">
        <v>82</v>
      </c>
      <c r="H38" s="48" t="s">
        <v>83</v>
      </c>
    </row>
    <row r="39" spans="1:13" x14ac:dyDescent="0.2">
      <c r="B39" s="179"/>
      <c r="C39" s="180"/>
      <c r="D39" s="181"/>
      <c r="E39" s="543" t="s">
        <v>84</v>
      </c>
      <c r="F39" s="341" t="s">
        <v>85</v>
      </c>
      <c r="G39" s="341"/>
      <c r="H39" s="131"/>
    </row>
    <row r="40" spans="1:13" ht="12.75" customHeight="1" x14ac:dyDescent="0.2">
      <c r="B40" s="179"/>
      <c r="C40" s="132" t="s">
        <v>86</v>
      </c>
      <c r="D40" s="181"/>
      <c r="E40" s="544"/>
      <c r="F40" s="133" t="s">
        <v>87</v>
      </c>
      <c r="G40" s="133" t="s">
        <v>88</v>
      </c>
      <c r="H40" s="133" t="s">
        <v>89</v>
      </c>
    </row>
    <row r="41" spans="1:13" ht="12.75" customHeight="1" x14ac:dyDescent="0.2">
      <c r="B41" s="179"/>
      <c r="C41" s="180"/>
      <c r="D41" s="181"/>
      <c r="E41" s="544"/>
      <c r="F41" s="134" t="s">
        <v>90</v>
      </c>
      <c r="G41" s="134" t="s">
        <v>91</v>
      </c>
      <c r="H41" s="134" t="s">
        <v>90</v>
      </c>
    </row>
    <row r="42" spans="1:13" ht="12.75" customHeight="1" x14ac:dyDescent="0.2">
      <c r="B42" s="182"/>
      <c r="C42" s="342"/>
      <c r="D42" s="343"/>
      <c r="E42" s="545"/>
      <c r="F42" s="344" t="s">
        <v>92</v>
      </c>
      <c r="G42" s="345"/>
      <c r="H42" s="345"/>
    </row>
    <row r="43" spans="1:13" ht="12.75" hidden="1" customHeight="1" x14ac:dyDescent="0.2">
      <c r="B43" s="182"/>
      <c r="C43" s="342"/>
      <c r="D43" s="343"/>
      <c r="E43" s="373"/>
      <c r="F43" s="213"/>
      <c r="G43" s="345"/>
      <c r="H43" s="345"/>
    </row>
    <row r="44" spans="1:13" ht="20.100000000000001" customHeight="1" x14ac:dyDescent="0.2">
      <c r="B44" s="183" t="s">
        <v>93</v>
      </c>
      <c r="C44" s="577" t="s">
        <v>94</v>
      </c>
      <c r="D44" s="578"/>
      <c r="E44" s="184"/>
      <c r="F44" s="184"/>
      <c r="G44" s="346" t="e">
        <f>IF(F44 ="",H44-E44,H44-F44)</f>
        <v>#REF!</v>
      </c>
      <c r="H44" s="346" t="e">
        <f>valTILn1</f>
        <v>#REF!</v>
      </c>
      <c r="I44" s="528"/>
      <c r="J44" s="529"/>
      <c r="K44" s="529"/>
      <c r="L44" s="529"/>
      <c r="M44" s="529"/>
    </row>
    <row r="45" spans="1:13" ht="20.100000000000001" customHeight="1" x14ac:dyDescent="0.2">
      <c r="B45" s="71" t="s">
        <v>95</v>
      </c>
      <c r="C45" s="194" t="s">
        <v>96</v>
      </c>
      <c r="D45" s="195"/>
      <c r="E45" s="185"/>
      <c r="F45" s="185"/>
      <c r="G45" s="347" t="e">
        <f>IF(F45 ="",H45-E45,H45-F45)</f>
        <v>#REF!</v>
      </c>
      <c r="H45" s="347" t="e">
        <f>valTILn2</f>
        <v>#REF!</v>
      </c>
      <c r="J45" s="60"/>
    </row>
    <row r="46" spans="1:13" ht="20.100000000000001" customHeight="1" x14ac:dyDescent="0.2">
      <c r="B46" s="71" t="s">
        <v>97</v>
      </c>
      <c r="C46" s="194" t="s">
        <v>98</v>
      </c>
      <c r="D46" s="195"/>
      <c r="E46" s="185"/>
      <c r="F46" s="185"/>
      <c r="G46" s="347" t="e">
        <f t="shared" ref="G46:G55" si="0">IF(F46 ="",H46-E46,H46-F46)</f>
        <v>#REF!</v>
      </c>
      <c r="H46" s="347" t="e">
        <f>valTILn3</f>
        <v>#REF!</v>
      </c>
    </row>
    <row r="47" spans="1:13" ht="20.100000000000001" customHeight="1" x14ac:dyDescent="0.2">
      <c r="B47" s="71" t="s">
        <v>99</v>
      </c>
      <c r="C47" s="194" t="s">
        <v>100</v>
      </c>
      <c r="D47" s="195"/>
      <c r="E47" s="185"/>
      <c r="F47" s="185"/>
      <c r="G47" s="347" t="e">
        <f t="shared" si="0"/>
        <v>#REF!</v>
      </c>
      <c r="H47" s="347" t="e">
        <f>valTILn4</f>
        <v>#REF!</v>
      </c>
    </row>
    <row r="48" spans="1:13" ht="20.100000000000001" customHeight="1" x14ac:dyDescent="0.2">
      <c r="B48" s="70" t="s">
        <v>101</v>
      </c>
      <c r="C48" s="196" t="s">
        <v>102</v>
      </c>
      <c r="D48" s="348" t="s">
        <v>11</v>
      </c>
      <c r="E48" s="349"/>
      <c r="F48" s="349"/>
      <c r="G48" s="347" t="e">
        <f t="shared" si="0"/>
        <v>#REF!</v>
      </c>
      <c r="H48" s="347" t="e">
        <f>valTILn5a</f>
        <v>#REF!</v>
      </c>
      <c r="K48" s="3"/>
    </row>
    <row r="49" spans="1:11" ht="20.100000000000001" customHeight="1" x14ac:dyDescent="0.2">
      <c r="B49" s="186"/>
      <c r="C49" s="350" t="s">
        <v>103</v>
      </c>
      <c r="D49" s="197" t="s">
        <v>104</v>
      </c>
      <c r="E49" s="187"/>
      <c r="F49" s="188"/>
      <c r="G49" s="347" t="e">
        <f t="shared" si="0"/>
        <v>#REF!</v>
      </c>
      <c r="H49" s="347" t="e">
        <f>valTILn5b</f>
        <v>#REF!</v>
      </c>
      <c r="K49" s="61"/>
    </row>
    <row r="50" spans="1:11" ht="20.100000000000001" customHeight="1" x14ac:dyDescent="0.2">
      <c r="B50" s="71" t="s">
        <v>105</v>
      </c>
      <c r="C50" s="194" t="s">
        <v>106</v>
      </c>
      <c r="D50" s="195"/>
      <c r="E50" s="185"/>
      <c r="F50" s="185"/>
      <c r="G50" s="347" t="e">
        <f t="shared" si="0"/>
        <v>#REF!</v>
      </c>
      <c r="H50" s="347" t="e">
        <f>valTILn6</f>
        <v>#REF!</v>
      </c>
      <c r="K50" s="61"/>
    </row>
    <row r="51" spans="1:11" ht="20.100000000000001" customHeight="1" x14ac:dyDescent="0.2">
      <c r="B51" s="71" t="s">
        <v>107</v>
      </c>
      <c r="C51" s="194" t="s">
        <v>108</v>
      </c>
      <c r="D51" s="195"/>
      <c r="E51" s="185"/>
      <c r="F51" s="185"/>
      <c r="G51" s="347" t="e">
        <f t="shared" si="0"/>
        <v>#REF!</v>
      </c>
      <c r="H51" s="347" t="e">
        <f>valTILn7</f>
        <v>#REF!</v>
      </c>
      <c r="K51" s="61"/>
    </row>
    <row r="52" spans="1:11" ht="20.100000000000001" customHeight="1" x14ac:dyDescent="0.2">
      <c r="B52" s="71" t="s">
        <v>109</v>
      </c>
      <c r="C52" s="194" t="s">
        <v>110</v>
      </c>
      <c r="D52" s="195"/>
      <c r="E52" s="185"/>
      <c r="F52" s="185"/>
      <c r="G52" s="347" t="e">
        <f t="shared" si="0"/>
        <v>#REF!</v>
      </c>
      <c r="H52" s="347" t="e">
        <f>valTILn8</f>
        <v>#REF!</v>
      </c>
      <c r="K52" s="61"/>
    </row>
    <row r="53" spans="1:11" ht="20.100000000000001" customHeight="1" x14ac:dyDescent="0.2">
      <c r="B53" s="71" t="s">
        <v>111</v>
      </c>
      <c r="C53" s="194" t="s">
        <v>104</v>
      </c>
      <c r="D53" s="195"/>
      <c r="E53" s="185"/>
      <c r="F53" s="185"/>
      <c r="G53" s="347" t="e">
        <f t="shared" si="0"/>
        <v>#REF!</v>
      </c>
      <c r="H53" s="347" t="e">
        <f>valTILn9</f>
        <v>#REF!</v>
      </c>
      <c r="K53" s="61"/>
    </row>
    <row r="54" spans="1:11" ht="20.100000000000001" customHeight="1" x14ac:dyDescent="0.2">
      <c r="B54" s="71" t="s">
        <v>112</v>
      </c>
      <c r="C54" s="194" t="s">
        <v>113</v>
      </c>
      <c r="D54" s="195"/>
      <c r="E54" s="185"/>
      <c r="F54" s="185"/>
      <c r="G54" s="347" t="e">
        <f t="shared" si="0"/>
        <v>#REF!</v>
      </c>
      <c r="H54" s="347" t="e">
        <f>valTILn10</f>
        <v>#REF!</v>
      </c>
      <c r="K54" s="61"/>
    </row>
    <row r="55" spans="1:11" ht="20.100000000000001" customHeight="1" thickBot="1" x14ac:dyDescent="0.25">
      <c r="B55" s="72" t="s">
        <v>114</v>
      </c>
      <c r="C55" s="448" t="s">
        <v>115</v>
      </c>
      <c r="D55" s="448"/>
      <c r="E55" s="351"/>
      <c r="F55" s="352"/>
      <c r="G55" s="347" t="e">
        <f t="shared" si="0"/>
        <v>#REF!</v>
      </c>
      <c r="H55" s="347" t="e">
        <f>valTILn11</f>
        <v>#REF!</v>
      </c>
      <c r="K55" s="61"/>
    </row>
    <row r="56" spans="1:11" ht="20.100000000000001" customHeight="1" thickBot="1" x14ac:dyDescent="0.25">
      <c r="B56" s="135" t="s">
        <v>116</v>
      </c>
      <c r="C56" s="136" t="s">
        <v>117</v>
      </c>
      <c r="D56" s="189"/>
      <c r="E56" s="137">
        <f>SUM(E44:E55)</f>
        <v>0</v>
      </c>
      <c r="F56" s="137">
        <f>SUM(F44:F55)</f>
        <v>0</v>
      </c>
      <c r="G56" s="137" t="e">
        <f>SUM(G44:G55)</f>
        <v>#REF!</v>
      </c>
      <c r="H56" s="137" t="e">
        <f>SUM(H44:H55)</f>
        <v>#REF!</v>
      </c>
      <c r="K56" s="61"/>
    </row>
    <row r="57" spans="1:11" ht="19.5" customHeight="1" x14ac:dyDescent="0.2">
      <c r="A57" s="165"/>
      <c r="B57" s="165"/>
      <c r="C57" s="165"/>
      <c r="D57" s="165"/>
      <c r="E57" s="229" t="s">
        <v>118</v>
      </c>
      <c r="F57" s="165"/>
      <c r="G57" s="165"/>
      <c r="H57" s="165"/>
      <c r="K57" s="61"/>
    </row>
    <row r="58" spans="1:11" ht="69" customHeight="1" x14ac:dyDescent="0.2">
      <c r="B58" s="595" t="s">
        <v>119</v>
      </c>
      <c r="C58" s="596"/>
      <c r="D58" s="596"/>
      <c r="E58" s="596"/>
      <c r="F58" s="596"/>
      <c r="G58" s="596"/>
      <c r="H58" s="597"/>
      <c r="K58" s="61"/>
    </row>
    <row r="59" spans="1:11" ht="20.100000000000001" customHeight="1" x14ac:dyDescent="0.2">
      <c r="B59" s="71"/>
      <c r="C59" s="564" t="s">
        <v>120</v>
      </c>
      <c r="D59" s="564"/>
      <c r="E59" s="565"/>
      <c r="F59" s="574" t="s">
        <v>121</v>
      </c>
      <c r="G59" s="575"/>
      <c r="H59" s="576"/>
      <c r="K59" s="61"/>
    </row>
    <row r="60" spans="1:11" ht="20.100000000000001" customHeight="1" x14ac:dyDescent="0.2">
      <c r="B60" s="71"/>
      <c r="C60" s="564" t="s">
        <v>122</v>
      </c>
      <c r="D60" s="564"/>
      <c r="E60" s="565"/>
      <c r="F60" s="566"/>
      <c r="G60" s="567"/>
      <c r="H60" s="568"/>
      <c r="K60" s="3"/>
    </row>
    <row r="61" spans="1:11" ht="20.100000000000001" customHeight="1" x14ac:dyDescent="0.2">
      <c r="B61" s="71"/>
      <c r="C61" s="564" t="s">
        <v>123</v>
      </c>
      <c r="D61" s="564"/>
      <c r="E61" s="565"/>
      <c r="F61" s="566"/>
      <c r="G61" s="567"/>
      <c r="H61" s="568"/>
      <c r="K61" s="3"/>
    </row>
    <row r="62" spans="1:11" ht="20.100000000000001" customHeight="1" x14ac:dyDescent="0.2">
      <c r="B62" s="190"/>
      <c r="C62" s="564" t="s">
        <v>124</v>
      </c>
      <c r="D62" s="564"/>
      <c r="E62" s="565"/>
      <c r="F62" s="566"/>
      <c r="G62" s="567"/>
      <c r="H62" s="568"/>
      <c r="K62" s="3"/>
    </row>
    <row r="63" spans="1:11" ht="20.100000000000001" customHeight="1" x14ac:dyDescent="0.2">
      <c r="A63" s="165"/>
      <c r="B63" s="165"/>
      <c r="C63" s="165"/>
      <c r="D63" s="165"/>
      <c r="E63" s="165"/>
      <c r="F63" s="165"/>
      <c r="G63" s="165"/>
      <c r="H63" s="165"/>
    </row>
    <row r="64" spans="1:11" ht="20.100000000000001" customHeight="1" x14ac:dyDescent="0.2">
      <c r="A64" s="165"/>
      <c r="B64" s="627" t="s">
        <v>125</v>
      </c>
      <c r="C64" s="518"/>
      <c r="D64" s="518"/>
      <c r="E64" s="518"/>
      <c r="F64" s="518"/>
      <c r="G64" s="518"/>
      <c r="H64" s="628"/>
    </row>
    <row r="65" spans="1:8" ht="20.100000000000001" customHeight="1" x14ac:dyDescent="0.2">
      <c r="A65" s="165"/>
      <c r="B65" s="49" t="s">
        <v>126</v>
      </c>
      <c r="C65" s="50" t="s">
        <v>85</v>
      </c>
      <c r="D65" s="191"/>
      <c r="E65" s="629" t="s">
        <v>127</v>
      </c>
      <c r="F65" s="565"/>
      <c r="G65" s="633"/>
      <c r="H65" s="634"/>
    </row>
    <row r="66" spans="1:8" ht="20.100000000000001" customHeight="1" x14ac:dyDescent="0.2">
      <c r="B66" s="49" t="s">
        <v>44</v>
      </c>
      <c r="C66" s="50" t="s">
        <v>128</v>
      </c>
      <c r="D66" s="192"/>
      <c r="E66" s="629" t="s">
        <v>129</v>
      </c>
      <c r="F66" s="565"/>
      <c r="G66" s="635"/>
      <c r="H66" s="636"/>
    </row>
    <row r="67" spans="1:8" ht="6.75" customHeight="1" x14ac:dyDescent="0.25">
      <c r="B67" s="630"/>
      <c r="C67" s="631"/>
      <c r="D67" s="631"/>
      <c r="E67" s="631"/>
      <c r="F67" s="631"/>
      <c r="G67" s="631"/>
      <c r="H67" s="632"/>
    </row>
    <row r="68" spans="1:8" ht="20.100000000000001" customHeight="1" x14ac:dyDescent="0.2">
      <c r="B68" s="52"/>
      <c r="C68" s="638" t="s">
        <v>130</v>
      </c>
      <c r="D68" s="638"/>
      <c r="E68" s="639"/>
      <c r="F68" s="640" t="s">
        <v>121</v>
      </c>
      <c r="G68" s="641"/>
      <c r="H68" s="642"/>
    </row>
    <row r="69" spans="1:8" ht="20.100000000000001" customHeight="1" x14ac:dyDescent="0.2">
      <c r="B69" s="52"/>
      <c r="C69" s="638" t="s">
        <v>122</v>
      </c>
      <c r="D69" s="638"/>
      <c r="E69" s="639"/>
      <c r="F69" s="643"/>
      <c r="G69" s="644"/>
      <c r="H69" s="645"/>
    </row>
    <row r="70" spans="1:8" ht="20.100000000000001" customHeight="1" x14ac:dyDescent="0.2">
      <c r="B70" s="52"/>
      <c r="C70" s="638" t="s">
        <v>123</v>
      </c>
      <c r="D70" s="638"/>
      <c r="E70" s="639"/>
      <c r="F70" s="643"/>
      <c r="G70" s="644"/>
      <c r="H70" s="645"/>
    </row>
    <row r="71" spans="1:8" ht="20.100000000000001" customHeight="1" x14ac:dyDescent="0.2">
      <c r="B71" s="52"/>
      <c r="C71" s="638" t="s">
        <v>124</v>
      </c>
      <c r="D71" s="638"/>
      <c r="E71" s="639"/>
      <c r="F71" s="643"/>
      <c r="G71" s="644"/>
      <c r="H71" s="645"/>
    </row>
    <row r="72" spans="1:8" x14ac:dyDescent="0.2">
      <c r="A72" s="165"/>
      <c r="B72" s="165"/>
      <c r="C72" s="165"/>
      <c r="D72" s="165"/>
      <c r="E72" s="165"/>
      <c r="F72" s="637"/>
      <c r="G72" s="637"/>
      <c r="H72" s="637"/>
    </row>
    <row r="73" spans="1:8" x14ac:dyDescent="0.2">
      <c r="A73" s="165"/>
      <c r="B73" s="165"/>
      <c r="C73" s="165"/>
      <c r="D73" s="165"/>
      <c r="E73" s="165"/>
      <c r="F73" s="165"/>
      <c r="G73" s="165"/>
      <c r="H73" s="165"/>
    </row>
    <row r="74" spans="1:8" x14ac:dyDescent="0.2">
      <c r="A74" s="165"/>
      <c r="B74" s="165"/>
      <c r="C74" s="165"/>
      <c r="D74" s="165"/>
      <c r="E74" s="165"/>
      <c r="F74" s="165"/>
      <c r="G74" s="165"/>
      <c r="H74" s="165"/>
    </row>
    <row r="75" spans="1:8" x14ac:dyDescent="0.2">
      <c r="A75" s="165"/>
      <c r="B75" s="165"/>
      <c r="C75" s="165"/>
      <c r="D75" s="165"/>
      <c r="E75" s="165"/>
      <c r="F75" s="165"/>
      <c r="G75" s="165"/>
      <c r="H75" s="16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0" customWidth="1"/>
    <col min="3" max="3" width="12.85546875" style="119" customWidth="1"/>
    <col min="4" max="5" width="10.42578125" style="98" customWidth="1"/>
    <col min="6" max="9" width="10.42578125" style="119" customWidth="1"/>
    <col min="10" max="10" width="4.5703125" style="119"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6" t="s">
        <v>131</v>
      </c>
      <c r="C2" s="647"/>
      <c r="D2" s="647"/>
      <c r="E2" s="647"/>
      <c r="F2" s="647"/>
      <c r="G2" s="647"/>
      <c r="H2" s="647"/>
      <c r="I2" s="647"/>
      <c r="J2" s="353"/>
    </row>
    <row r="4" spans="1:10" x14ac:dyDescent="0.25">
      <c r="B4" s="92" t="s">
        <v>132</v>
      </c>
      <c r="C4" s="651" t="str">
        <f>valDistrName</f>
        <v>Org Name</v>
      </c>
      <c r="D4" s="651"/>
      <c r="E4" s="651"/>
      <c r="F4" s="651"/>
      <c r="G4" s="93"/>
      <c r="H4" s="93"/>
      <c r="I4" s="93"/>
      <c r="J4" s="93"/>
    </row>
    <row r="5" spans="1:10" x14ac:dyDescent="0.25">
      <c r="B5" s="94"/>
      <c r="C5" s="95"/>
      <c r="D5" s="354"/>
      <c r="E5" s="354"/>
      <c r="F5" s="95"/>
      <c r="G5" s="96"/>
      <c r="H5" s="96"/>
      <c r="I5" s="96"/>
      <c r="J5" s="96"/>
    </row>
    <row r="6" spans="1:10" x14ac:dyDescent="0.25">
      <c r="B6" s="92" t="s">
        <v>133</v>
      </c>
      <c r="C6" s="651" t="s">
        <v>134</v>
      </c>
      <c r="D6" s="651"/>
      <c r="E6" s="651"/>
      <c r="F6" s="651"/>
      <c r="G6" s="93"/>
      <c r="H6" s="93"/>
      <c r="I6" s="93"/>
      <c r="J6" s="93"/>
    </row>
    <row r="7" spans="1:10" ht="13.5" customHeight="1" x14ac:dyDescent="0.25">
      <c r="B7" s="94"/>
      <c r="C7" s="97"/>
      <c r="D7" s="355"/>
      <c r="E7" s="355"/>
      <c r="F7" s="97"/>
      <c r="G7" s="99"/>
      <c r="H7" s="99"/>
      <c r="I7" s="99"/>
      <c r="J7" s="99"/>
    </row>
    <row r="8" spans="1:10" s="100" customFormat="1" ht="12.75" x14ac:dyDescent="0.2">
      <c r="B8" s="652"/>
      <c r="C8" s="650" t="s">
        <v>135</v>
      </c>
      <c r="D8" s="650"/>
      <c r="E8" s="650"/>
      <c r="F8" s="650"/>
      <c r="G8" s="650"/>
      <c r="H8" s="650"/>
      <c r="I8" s="650"/>
      <c r="J8" s="224"/>
    </row>
    <row r="9" spans="1:10" s="100" customFormat="1" ht="12.75" x14ac:dyDescent="0.2">
      <c r="B9" s="653"/>
      <c r="C9" s="650" t="s">
        <v>7</v>
      </c>
      <c r="D9" s="650" t="s">
        <v>136</v>
      </c>
      <c r="E9" s="650"/>
      <c r="F9" s="650" t="s">
        <v>137</v>
      </c>
      <c r="G9" s="650"/>
      <c r="H9" s="650" t="s">
        <v>138</v>
      </c>
      <c r="I9" s="650"/>
      <c r="J9" s="224"/>
    </row>
    <row r="10" spans="1:10" s="100" customFormat="1" ht="18" customHeight="1" x14ac:dyDescent="0.2">
      <c r="B10" s="654"/>
      <c r="C10" s="650"/>
      <c r="D10" s="375" t="s">
        <v>19</v>
      </c>
      <c r="E10" s="375" t="s">
        <v>7</v>
      </c>
      <c r="F10" s="375" t="s">
        <v>19</v>
      </c>
      <c r="G10" s="375" t="s">
        <v>7</v>
      </c>
      <c r="H10" s="375" t="s">
        <v>19</v>
      </c>
      <c r="I10" s="375" t="s">
        <v>7</v>
      </c>
      <c r="J10" s="224"/>
    </row>
    <row r="11" spans="1:10" s="101" customFormat="1" ht="24.95" customHeight="1" x14ac:dyDescent="0.25">
      <c r="B11" s="102" t="s">
        <v>139</v>
      </c>
      <c r="C11" s="212" t="e">
        <f>valTILn1</f>
        <v>#REF!</v>
      </c>
      <c r="D11" s="104"/>
      <c r="E11" s="124"/>
      <c r="F11" s="104"/>
      <c r="G11" s="212"/>
      <c r="H11" s="104"/>
      <c r="I11" s="212"/>
      <c r="J11" s="225"/>
    </row>
    <row r="12" spans="1:10" s="101" customFormat="1" ht="24.95" customHeight="1" x14ac:dyDescent="0.25">
      <c r="B12" s="102" t="s">
        <v>140</v>
      </c>
      <c r="C12" s="212" t="e">
        <f>valTILn2</f>
        <v>#REF!</v>
      </c>
      <c r="D12" s="104"/>
      <c r="E12" s="212"/>
      <c r="F12" s="104"/>
      <c r="G12" s="212"/>
      <c r="H12" s="104"/>
      <c r="I12" s="212"/>
      <c r="J12" s="225"/>
    </row>
    <row r="13" spans="1:10" s="101" customFormat="1" ht="24.95" customHeight="1" x14ac:dyDescent="0.25">
      <c r="B13" s="102" t="s">
        <v>141</v>
      </c>
      <c r="C13" s="212" t="e">
        <f>valTILn3</f>
        <v>#REF!</v>
      </c>
      <c r="D13" s="104"/>
      <c r="E13" s="212"/>
      <c r="F13" s="104"/>
      <c r="G13" s="212"/>
      <c r="H13" s="104"/>
      <c r="I13" s="212"/>
      <c r="J13" s="225"/>
    </row>
    <row r="14" spans="1:10" s="101" customFormat="1" ht="24.95" customHeight="1" x14ac:dyDescent="0.25">
      <c r="B14" s="102" t="s">
        <v>142</v>
      </c>
      <c r="C14" s="212" t="e">
        <f>valTILn4</f>
        <v>#REF!</v>
      </c>
      <c r="D14" s="104" t="e">
        <f>SUM(#REF!)</f>
        <v>#REF!</v>
      </c>
      <c r="E14" s="212" t="e">
        <f>SUM(#REF!)</f>
        <v>#REF!</v>
      </c>
      <c r="F14" s="104" t="e">
        <f>SUM(#REF!)</f>
        <v>#REF!</v>
      </c>
      <c r="G14" s="212" t="e">
        <f>SUM(#REF!)</f>
        <v>#REF!</v>
      </c>
      <c r="H14" s="104" t="e">
        <f>D14-F14</f>
        <v>#REF!</v>
      </c>
      <c r="I14" s="212" t="e">
        <f>E14-G14</f>
        <v>#REF!</v>
      </c>
      <c r="J14" s="225"/>
    </row>
    <row r="15" spans="1:10" s="101" customFormat="1" ht="24.95" customHeight="1" x14ac:dyDescent="0.25">
      <c r="A15" s="105"/>
      <c r="B15" s="106" t="s">
        <v>143</v>
      </c>
      <c r="C15" s="212" t="e">
        <f>valTILn5a</f>
        <v>#REF!</v>
      </c>
      <c r="D15" s="103"/>
      <c r="E15" s="212"/>
      <c r="F15" s="103"/>
      <c r="G15" s="212"/>
      <c r="H15" s="104"/>
      <c r="I15" s="212"/>
      <c r="J15" s="225"/>
    </row>
    <row r="16" spans="1:10" s="101" customFormat="1" ht="24.95" customHeight="1" x14ac:dyDescent="0.25">
      <c r="A16" s="105"/>
      <c r="B16" s="106" t="s">
        <v>144</v>
      </c>
      <c r="C16" s="212" t="e">
        <f>valTILn5b</f>
        <v>#REF!</v>
      </c>
      <c r="D16" s="103"/>
      <c r="E16" s="212"/>
      <c r="F16" s="103"/>
      <c r="G16" s="212"/>
      <c r="H16" s="104"/>
      <c r="I16" s="212"/>
      <c r="J16" s="225"/>
    </row>
    <row r="17" spans="2:10" s="101" customFormat="1" ht="24.95" customHeight="1" x14ac:dyDescent="0.25">
      <c r="B17" s="102" t="s">
        <v>145</v>
      </c>
      <c r="C17" s="212" t="e">
        <f>valTILn6</f>
        <v>#REF!</v>
      </c>
      <c r="D17" s="103"/>
      <c r="E17" s="212"/>
      <c r="F17" s="103"/>
      <c r="G17" s="212"/>
      <c r="H17" s="104"/>
      <c r="I17" s="212"/>
      <c r="J17" s="225"/>
    </row>
    <row r="18" spans="2:10" s="101" customFormat="1" ht="24.95" customHeight="1" x14ac:dyDescent="0.25">
      <c r="B18" s="102" t="s">
        <v>146</v>
      </c>
      <c r="C18" s="212" t="e">
        <f>valTILn7</f>
        <v>#REF!</v>
      </c>
      <c r="D18" s="103"/>
      <c r="E18" s="212"/>
      <c r="F18" s="103"/>
      <c r="G18" s="212"/>
      <c r="H18" s="104"/>
      <c r="I18" s="212"/>
      <c r="J18" s="225"/>
    </row>
    <row r="19" spans="2:10" s="101" customFormat="1" ht="24" customHeight="1" x14ac:dyDescent="0.25">
      <c r="B19" s="102" t="s">
        <v>147</v>
      </c>
      <c r="C19" s="212" t="e">
        <f>valTILn8</f>
        <v>#REF!</v>
      </c>
      <c r="D19" s="103"/>
      <c r="E19" s="212"/>
      <c r="F19" s="103"/>
      <c r="G19" s="212"/>
      <c r="H19" s="104"/>
      <c r="I19" s="212"/>
      <c r="J19" s="225"/>
    </row>
    <row r="20" spans="2:10" s="101" customFormat="1" ht="24.95" customHeight="1" x14ac:dyDescent="0.25">
      <c r="B20" s="102" t="s">
        <v>148</v>
      </c>
      <c r="C20" s="212" t="e">
        <f>valTILn9</f>
        <v>#REF!</v>
      </c>
      <c r="D20" s="103"/>
      <c r="E20" s="212"/>
      <c r="F20" s="103"/>
      <c r="G20" s="212"/>
      <c r="H20" s="104"/>
      <c r="I20" s="212"/>
      <c r="J20" s="225"/>
    </row>
    <row r="21" spans="2:10" s="101" customFormat="1" ht="24.95" customHeight="1" x14ac:dyDescent="0.25">
      <c r="B21" s="102" t="s">
        <v>149</v>
      </c>
      <c r="C21" s="212" t="e">
        <f>valTILn10</f>
        <v>#REF!</v>
      </c>
      <c r="D21" s="103"/>
      <c r="E21" s="212"/>
      <c r="F21" s="103"/>
      <c r="G21" s="212"/>
      <c r="H21" s="104"/>
      <c r="I21" s="212"/>
      <c r="J21" s="225"/>
    </row>
    <row r="22" spans="2:10" s="101" customFormat="1" ht="24.95" customHeight="1" x14ac:dyDescent="0.25">
      <c r="B22" s="102" t="s">
        <v>150</v>
      </c>
      <c r="C22" s="212" t="e">
        <f>valTILn11</f>
        <v>#REF!</v>
      </c>
      <c r="D22" s="103"/>
      <c r="E22" s="212"/>
      <c r="F22" s="103"/>
      <c r="G22" s="212"/>
      <c r="H22" s="104"/>
      <c r="I22" s="212"/>
      <c r="J22" s="225"/>
    </row>
    <row r="23" spans="2:10" s="101" customFormat="1" ht="10.5" customHeight="1" x14ac:dyDescent="0.25">
      <c r="B23" s="107"/>
      <c r="C23" s="108"/>
      <c r="D23" s="108"/>
      <c r="E23" s="108"/>
      <c r="F23" s="108"/>
      <c r="G23" s="108"/>
      <c r="H23" s="108"/>
      <c r="I23" s="108"/>
      <c r="J23" s="225"/>
    </row>
    <row r="24" spans="2:10" s="101" customFormat="1" ht="24.95" customHeight="1" x14ac:dyDescent="0.25">
      <c r="B24" s="106" t="s">
        <v>151</v>
      </c>
      <c r="C24" s="212" t="e">
        <f t="shared" ref="C24:I24" si="0">SUM(C11:C22)</f>
        <v>#REF!</v>
      </c>
      <c r="D24" s="214" t="e">
        <f t="shared" si="0"/>
        <v>#REF!</v>
      </c>
      <c r="E24" s="212" t="e">
        <f t="shared" si="0"/>
        <v>#REF!</v>
      </c>
      <c r="F24" s="214" t="e">
        <f t="shared" si="0"/>
        <v>#REF!</v>
      </c>
      <c r="G24" s="212" t="e">
        <f t="shared" si="0"/>
        <v>#REF!</v>
      </c>
      <c r="H24" s="214" t="e">
        <f t="shared" si="0"/>
        <v>#REF!</v>
      </c>
      <c r="I24" s="212" t="e">
        <f t="shared" si="0"/>
        <v>#REF!</v>
      </c>
      <c r="J24" s="225"/>
    </row>
    <row r="25" spans="2:10" s="101" customFormat="1" ht="24.95" customHeight="1" thickBot="1" x14ac:dyDescent="0.3">
      <c r="B25" s="216" t="s">
        <v>152</v>
      </c>
      <c r="C25" s="215" t="e">
        <f>#REF!</f>
        <v>#REF!</v>
      </c>
      <c r="D25" s="215"/>
      <c r="E25" s="215"/>
      <c r="F25" s="215"/>
      <c r="G25" s="215"/>
      <c r="H25" s="215"/>
      <c r="I25" s="215"/>
      <c r="J25" s="226"/>
    </row>
    <row r="26" spans="2:10" s="101" customFormat="1" ht="24.95" customHeight="1" thickTop="1" x14ac:dyDescent="0.25">
      <c r="B26" s="374" t="s">
        <v>153</v>
      </c>
      <c r="C26" s="356" t="e">
        <f>C25-C24</f>
        <v>#REF!</v>
      </c>
      <c r="D26" s="356"/>
      <c r="E26" s="356"/>
      <c r="F26" s="356"/>
      <c r="G26" s="356"/>
      <c r="H26" s="356"/>
      <c r="I26" s="356"/>
      <c r="J26" s="225"/>
    </row>
    <row r="27" spans="2:10" ht="9" customHeight="1" x14ac:dyDescent="0.25">
      <c r="B27" s="109"/>
      <c r="C27" s="109"/>
      <c r="D27" s="109"/>
      <c r="E27" s="109"/>
      <c r="F27" s="109"/>
      <c r="G27" s="109"/>
      <c r="H27" s="109"/>
      <c r="I27" s="109"/>
      <c r="J27" s="109"/>
    </row>
    <row r="28" spans="2:10" ht="21.75" customHeight="1" x14ac:dyDescent="0.25">
      <c r="B28" s="655" t="s">
        <v>154</v>
      </c>
      <c r="C28" s="656"/>
      <c r="D28" s="656"/>
      <c r="E28" s="656"/>
      <c r="F28" s="656"/>
      <c r="G28" s="656"/>
      <c r="H28" s="656"/>
      <c r="I28" s="656"/>
      <c r="J28" s="357"/>
    </row>
    <row r="29" spans="2:10" ht="15.75" x14ac:dyDescent="0.25">
      <c r="B29" s="110"/>
      <c r="C29" s="111"/>
      <c r="D29" s="112"/>
      <c r="E29" s="112"/>
      <c r="F29" s="111"/>
      <c r="G29" s="111"/>
      <c r="H29" s="111"/>
      <c r="I29" s="111"/>
      <c r="J29" s="227"/>
    </row>
    <row r="30" spans="2:10" ht="24" customHeight="1" x14ac:dyDescent="0.25">
      <c r="B30" s="102" t="s">
        <v>139</v>
      </c>
      <c r="C30" s="113" t="e">
        <f t="shared" ref="C30:C41" si="1">IF(C$25=0,0,C11/$C$25)</f>
        <v>#REF!</v>
      </c>
      <c r="D30" s="113"/>
      <c r="E30" s="113"/>
      <c r="F30" s="113"/>
      <c r="G30" s="113"/>
      <c r="H30" s="113"/>
      <c r="I30" s="113"/>
      <c r="J30" s="228"/>
    </row>
    <row r="31" spans="2:10" ht="24" customHeight="1" x14ac:dyDescent="0.25">
      <c r="B31" s="102" t="s">
        <v>140</v>
      </c>
      <c r="C31" s="113" t="e">
        <f t="shared" si="1"/>
        <v>#REF!</v>
      </c>
      <c r="D31" s="113"/>
      <c r="E31" s="113"/>
      <c r="F31" s="113"/>
      <c r="G31" s="113"/>
      <c r="H31" s="113"/>
      <c r="I31" s="113"/>
      <c r="J31" s="228"/>
    </row>
    <row r="32" spans="2:10" ht="24" customHeight="1" x14ac:dyDescent="0.25">
      <c r="B32" s="102" t="s">
        <v>141</v>
      </c>
      <c r="C32" s="113" t="e">
        <f t="shared" si="1"/>
        <v>#REF!</v>
      </c>
      <c r="D32" s="113"/>
      <c r="E32" s="113"/>
      <c r="F32" s="113"/>
      <c r="G32" s="113"/>
      <c r="H32" s="113"/>
      <c r="I32" s="113"/>
      <c r="J32" s="228"/>
    </row>
    <row r="33" spans="2:10" ht="24" customHeight="1" x14ac:dyDescent="0.25">
      <c r="B33" s="102" t="s">
        <v>142</v>
      </c>
      <c r="C33" s="113" t="e">
        <f t="shared" si="1"/>
        <v>#REF!</v>
      </c>
      <c r="D33" s="113"/>
      <c r="E33" s="113"/>
      <c r="F33" s="113"/>
      <c r="G33" s="113"/>
      <c r="H33" s="113"/>
      <c r="I33" s="113"/>
      <c r="J33" s="228"/>
    </row>
    <row r="34" spans="2:10" ht="17.25" customHeight="1" x14ac:dyDescent="0.25">
      <c r="B34" s="648" t="s">
        <v>155</v>
      </c>
      <c r="C34" s="113" t="e">
        <f t="shared" si="1"/>
        <v>#REF!</v>
      </c>
      <c r="D34" s="113"/>
      <c r="E34" s="113"/>
      <c r="F34" s="113"/>
      <c r="G34" s="113"/>
      <c r="H34" s="113"/>
      <c r="I34" s="113"/>
      <c r="J34" s="228"/>
    </row>
    <row r="35" spans="2:10" ht="18" customHeight="1" x14ac:dyDescent="0.25">
      <c r="B35" s="649"/>
      <c r="C35" s="113" t="e">
        <f t="shared" si="1"/>
        <v>#REF!</v>
      </c>
      <c r="D35" s="113"/>
      <c r="E35" s="113"/>
      <c r="F35" s="113"/>
      <c r="G35" s="113"/>
      <c r="H35" s="113"/>
      <c r="I35" s="113"/>
      <c r="J35" s="228"/>
    </row>
    <row r="36" spans="2:10" ht="24" customHeight="1" x14ac:dyDescent="0.25">
      <c r="B36" s="102" t="s">
        <v>145</v>
      </c>
      <c r="C36" s="113" t="e">
        <f t="shared" si="1"/>
        <v>#REF!</v>
      </c>
      <c r="D36" s="113"/>
      <c r="E36" s="113"/>
      <c r="F36" s="113"/>
      <c r="G36" s="113"/>
      <c r="H36" s="113"/>
      <c r="I36" s="113"/>
      <c r="J36" s="228"/>
    </row>
    <row r="37" spans="2:10" ht="24" customHeight="1" x14ac:dyDescent="0.25">
      <c r="B37" s="102" t="s">
        <v>146</v>
      </c>
      <c r="C37" s="113" t="e">
        <f t="shared" si="1"/>
        <v>#REF!</v>
      </c>
      <c r="D37" s="113"/>
      <c r="E37" s="113"/>
      <c r="F37" s="113"/>
      <c r="G37" s="113"/>
      <c r="H37" s="113"/>
      <c r="I37" s="113"/>
      <c r="J37" s="228"/>
    </row>
    <row r="38" spans="2:10" ht="24" customHeight="1" x14ac:dyDescent="0.25">
      <c r="B38" s="102" t="s">
        <v>147</v>
      </c>
      <c r="C38" s="113" t="e">
        <f t="shared" si="1"/>
        <v>#REF!</v>
      </c>
      <c r="D38" s="113"/>
      <c r="E38" s="113"/>
      <c r="F38" s="113"/>
      <c r="G38" s="113"/>
      <c r="H38" s="113"/>
      <c r="I38" s="113"/>
      <c r="J38" s="228"/>
    </row>
    <row r="39" spans="2:10" ht="24" customHeight="1" x14ac:dyDescent="0.25">
      <c r="B39" s="102" t="s">
        <v>148</v>
      </c>
      <c r="C39" s="113" t="e">
        <f t="shared" si="1"/>
        <v>#REF!</v>
      </c>
      <c r="D39" s="113"/>
      <c r="E39" s="113"/>
      <c r="F39" s="113"/>
      <c r="G39" s="113"/>
      <c r="H39" s="113"/>
      <c r="I39" s="113"/>
      <c r="J39" s="228"/>
    </row>
    <row r="40" spans="2:10" ht="24" customHeight="1" x14ac:dyDescent="0.25">
      <c r="B40" s="102" t="s">
        <v>149</v>
      </c>
      <c r="C40" s="113" t="e">
        <f t="shared" si="1"/>
        <v>#REF!</v>
      </c>
      <c r="D40" s="113"/>
      <c r="E40" s="113"/>
      <c r="F40" s="113"/>
      <c r="G40" s="113"/>
      <c r="H40" s="113"/>
      <c r="I40" s="113"/>
      <c r="J40" s="228"/>
    </row>
    <row r="41" spans="2:10" ht="24" customHeight="1" x14ac:dyDescent="0.25">
      <c r="B41" s="102" t="s">
        <v>150</v>
      </c>
      <c r="C41" s="113" t="e">
        <f t="shared" si="1"/>
        <v>#REF!</v>
      </c>
      <c r="D41" s="113"/>
      <c r="E41" s="113"/>
      <c r="F41" s="113"/>
      <c r="G41" s="113"/>
      <c r="H41" s="113"/>
      <c r="I41" s="113"/>
      <c r="J41" s="228"/>
    </row>
    <row r="42" spans="2:10" ht="4.5" customHeight="1" x14ac:dyDescent="0.25">
      <c r="B42" s="107"/>
      <c r="C42" s="114"/>
      <c r="D42" s="114"/>
      <c r="E42" s="114"/>
      <c r="F42" s="114"/>
      <c r="G42" s="114"/>
      <c r="H42" s="114"/>
      <c r="I42" s="114"/>
      <c r="J42" s="228"/>
    </row>
    <row r="43" spans="2:10" ht="24" customHeight="1" x14ac:dyDescent="0.25">
      <c r="B43" s="106" t="s">
        <v>151</v>
      </c>
      <c r="C43" s="113" t="e">
        <f>IF(C$25=0,0,C24/C25)</f>
        <v>#REF!</v>
      </c>
      <c r="D43" s="113"/>
      <c r="E43" s="113"/>
      <c r="F43" s="113"/>
      <c r="G43" s="113"/>
      <c r="H43" s="113"/>
      <c r="I43" s="113"/>
      <c r="J43" s="228"/>
    </row>
    <row r="44" spans="2:10" x14ac:dyDescent="0.25">
      <c r="B44" s="115"/>
      <c r="C44" s="116"/>
      <c r="D44" s="116"/>
      <c r="E44" s="116"/>
      <c r="F44" s="116"/>
      <c r="G44" s="116"/>
      <c r="H44" s="116"/>
      <c r="I44" s="116"/>
      <c r="J44" s="116"/>
    </row>
    <row r="45" spans="2:10" x14ac:dyDescent="0.25">
      <c r="B45" s="115"/>
      <c r="C45" s="116"/>
      <c r="D45" s="116"/>
      <c r="E45" s="116"/>
      <c r="F45" s="116"/>
      <c r="G45" s="116"/>
      <c r="H45" s="116"/>
      <c r="I45" s="116"/>
      <c r="J45" s="116"/>
    </row>
    <row r="46" spans="2:10" x14ac:dyDescent="0.25">
      <c r="B46" s="117"/>
      <c r="C46" s="116"/>
      <c r="D46" s="116"/>
      <c r="E46" s="116"/>
      <c r="F46" s="116"/>
      <c r="G46" s="116"/>
      <c r="H46" s="116"/>
      <c r="I46" s="116"/>
      <c r="J46" s="116"/>
    </row>
    <row r="47" spans="2:10" x14ac:dyDescent="0.25">
      <c r="B47" s="117"/>
      <c r="C47" s="116"/>
      <c r="D47" s="116"/>
      <c r="E47" s="116"/>
      <c r="F47" s="116"/>
      <c r="G47" s="116"/>
      <c r="H47" s="116"/>
      <c r="I47" s="116"/>
      <c r="J47" s="116"/>
    </row>
    <row r="48" spans="2:10" x14ac:dyDescent="0.25">
      <c r="B48" s="117"/>
      <c r="C48" s="116"/>
      <c r="D48" s="116"/>
      <c r="E48" s="116"/>
      <c r="F48" s="116"/>
      <c r="G48" s="116"/>
      <c r="H48" s="116"/>
      <c r="I48" s="116"/>
      <c r="J48" s="116"/>
    </row>
    <row r="49" spans="2:10" x14ac:dyDescent="0.25">
      <c r="B49" s="117"/>
      <c r="C49" s="116"/>
      <c r="D49" s="116"/>
      <c r="E49" s="116"/>
      <c r="F49" s="116"/>
      <c r="G49" s="116"/>
      <c r="H49" s="116"/>
      <c r="I49" s="116"/>
      <c r="J49" s="116"/>
    </row>
    <row r="50" spans="2:10" x14ac:dyDescent="0.25">
      <c r="B50" s="117"/>
      <c r="C50" s="116"/>
      <c r="D50" s="116"/>
      <c r="E50" s="116"/>
      <c r="F50" s="116"/>
      <c r="G50" s="116"/>
      <c r="H50" s="116"/>
      <c r="I50" s="116"/>
      <c r="J50" s="116"/>
    </row>
    <row r="51" spans="2:10" x14ac:dyDescent="0.25">
      <c r="B51" s="117"/>
      <c r="C51" s="116"/>
      <c r="D51" s="116"/>
      <c r="E51" s="116"/>
      <c r="F51" s="116"/>
      <c r="G51" s="116"/>
      <c r="H51" s="116"/>
      <c r="I51" s="116"/>
      <c r="J51" s="116"/>
    </row>
    <row r="52" spans="2:10" x14ac:dyDescent="0.25">
      <c r="B52" s="117"/>
      <c r="C52" s="116"/>
      <c r="D52" s="116"/>
      <c r="E52" s="116"/>
      <c r="F52" s="116"/>
      <c r="G52" s="116"/>
      <c r="H52" s="116"/>
      <c r="I52" s="116"/>
      <c r="J52" s="116"/>
    </row>
    <row r="53" spans="2:10" x14ac:dyDescent="0.25">
      <c r="B53" s="117"/>
      <c r="C53" s="116"/>
      <c r="D53" s="116"/>
      <c r="E53" s="116"/>
      <c r="F53" s="116"/>
      <c r="G53" s="116"/>
      <c r="H53" s="116"/>
      <c r="I53" s="116"/>
      <c r="J53" s="116"/>
    </row>
    <row r="54" spans="2:10" x14ac:dyDescent="0.25">
      <c r="B54" s="117"/>
      <c r="C54" s="116"/>
      <c r="D54" s="116"/>
      <c r="E54" s="116"/>
      <c r="F54" s="116"/>
      <c r="G54" s="116"/>
      <c r="H54" s="116"/>
      <c r="I54" s="116"/>
      <c r="J54" s="116"/>
    </row>
    <row r="55" spans="2:10" x14ac:dyDescent="0.25">
      <c r="B55" s="117"/>
      <c r="C55" s="116"/>
      <c r="D55" s="116"/>
      <c r="E55" s="116"/>
      <c r="F55" s="116"/>
      <c r="G55" s="116"/>
      <c r="H55" s="116"/>
      <c r="I55" s="116"/>
      <c r="J55" s="116"/>
    </row>
    <row r="56" spans="2:10" x14ac:dyDescent="0.25">
      <c r="B56" s="117"/>
      <c r="C56" s="116"/>
      <c r="D56" s="116"/>
      <c r="E56" s="116"/>
      <c r="F56" s="116"/>
      <c r="G56" s="116"/>
      <c r="H56" s="116"/>
      <c r="I56" s="116"/>
      <c r="J56" s="116"/>
    </row>
    <row r="57" spans="2:10" x14ac:dyDescent="0.25">
      <c r="B57" s="117"/>
      <c r="C57" s="116"/>
      <c r="D57" s="116"/>
      <c r="E57" s="116"/>
      <c r="F57" s="116"/>
      <c r="G57" s="116"/>
      <c r="H57" s="116"/>
      <c r="I57" s="116"/>
      <c r="J57" s="116"/>
    </row>
    <row r="58" spans="2:10" x14ac:dyDescent="0.25">
      <c r="B58" s="117"/>
      <c r="C58" s="116"/>
      <c r="D58" s="116"/>
      <c r="E58" s="116"/>
      <c r="F58" s="116"/>
      <c r="G58" s="116"/>
      <c r="H58" s="116"/>
      <c r="I58" s="116"/>
      <c r="J58" s="116"/>
    </row>
    <row r="59" spans="2:10" x14ac:dyDescent="0.25">
      <c r="B59" s="117"/>
      <c r="C59" s="116"/>
      <c r="D59" s="116"/>
      <c r="E59" s="116"/>
      <c r="F59" s="116"/>
      <c r="G59" s="116"/>
      <c r="H59" s="116"/>
      <c r="I59" s="116"/>
      <c r="J59" s="116"/>
    </row>
    <row r="60" spans="2:10" x14ac:dyDescent="0.25">
      <c r="B60" s="117"/>
      <c r="C60" s="116"/>
      <c r="D60" s="116"/>
      <c r="E60" s="116"/>
      <c r="F60" s="116"/>
      <c r="G60" s="116"/>
      <c r="H60" s="116"/>
      <c r="I60" s="116"/>
      <c r="J60" s="116"/>
    </row>
    <row r="61" spans="2:10" x14ac:dyDescent="0.25">
      <c r="B61" s="117"/>
      <c r="C61" s="116"/>
      <c r="D61" s="116"/>
      <c r="E61" s="116"/>
      <c r="F61" s="116"/>
      <c r="G61" s="116"/>
      <c r="H61" s="116"/>
      <c r="I61" s="116"/>
      <c r="J61" s="116"/>
    </row>
    <row r="62" spans="2:10" x14ac:dyDescent="0.25">
      <c r="B62" s="117"/>
      <c r="C62" s="116"/>
      <c r="D62" s="116"/>
      <c r="E62" s="116"/>
      <c r="F62" s="116"/>
      <c r="G62" s="116"/>
      <c r="H62" s="116"/>
      <c r="I62" s="116"/>
      <c r="J62" s="116"/>
    </row>
    <row r="63" spans="2:10" x14ac:dyDescent="0.25">
      <c r="B63" s="117"/>
      <c r="C63" s="116"/>
      <c r="D63" s="116"/>
      <c r="E63" s="116"/>
      <c r="F63" s="116"/>
      <c r="G63" s="116"/>
      <c r="H63" s="116"/>
      <c r="I63" s="116"/>
      <c r="J63" s="116"/>
    </row>
    <row r="64" spans="2:10" x14ac:dyDescent="0.25">
      <c r="B64" s="117"/>
      <c r="C64" s="116"/>
      <c r="D64" s="116"/>
      <c r="E64" s="116"/>
      <c r="F64" s="116"/>
      <c r="G64" s="116"/>
      <c r="H64" s="116"/>
      <c r="I64" s="116"/>
      <c r="J64" s="116"/>
    </row>
    <row r="65" spans="2:10" x14ac:dyDescent="0.25">
      <c r="B65" s="1"/>
      <c r="C65" s="118"/>
      <c r="D65" s="118"/>
      <c r="E65" s="118"/>
      <c r="F65" s="118"/>
      <c r="G65" s="118"/>
      <c r="H65" s="118"/>
      <c r="I65" s="118"/>
      <c r="J65" s="118"/>
    </row>
    <row r="66" spans="2:10" x14ac:dyDescent="0.25">
      <c r="B66" s="1"/>
      <c r="C66" s="118"/>
      <c r="D66" s="118"/>
      <c r="E66" s="118"/>
      <c r="F66" s="118"/>
      <c r="G66" s="118"/>
      <c r="H66" s="118"/>
      <c r="I66" s="118"/>
      <c r="J66" s="118"/>
    </row>
    <row r="67" spans="2:10" x14ac:dyDescent="0.25">
      <c r="B67" s="1"/>
      <c r="C67" s="118"/>
      <c r="D67" s="118"/>
      <c r="E67" s="118"/>
      <c r="F67" s="118"/>
      <c r="G67" s="118"/>
      <c r="H67" s="118"/>
      <c r="I67" s="118"/>
      <c r="J67" s="118"/>
    </row>
    <row r="68" spans="2:10" x14ac:dyDescent="0.25">
      <c r="B68" s="1"/>
      <c r="C68" s="118"/>
      <c r="D68" s="118"/>
      <c r="E68" s="118"/>
      <c r="F68" s="118"/>
      <c r="G68" s="118"/>
      <c r="H68" s="118"/>
      <c r="I68" s="118"/>
      <c r="J68" s="118"/>
    </row>
    <row r="69" spans="2:10" x14ac:dyDescent="0.25">
      <c r="B69" s="1"/>
      <c r="D69" s="355"/>
      <c r="E69" s="35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3" t="s">
        <v>156</v>
      </c>
      <c r="B1" s="233" t="s">
        <v>157</v>
      </c>
      <c r="C1" s="233" t="s">
        <v>158</v>
      </c>
      <c r="D1" s="233" t="s">
        <v>159</v>
      </c>
    </row>
    <row r="2" spans="1:4" x14ac:dyDescent="0.25">
      <c r="A2" s="218">
        <v>3510</v>
      </c>
      <c r="B2" s="250" t="s">
        <v>160</v>
      </c>
      <c r="C2" t="s">
        <v>161</v>
      </c>
      <c r="D2" s="217" t="s">
        <v>162</v>
      </c>
    </row>
    <row r="3" spans="1:4" x14ac:dyDescent="0.25">
      <c r="A3" t="s">
        <v>163</v>
      </c>
      <c r="B3" s="250" t="s">
        <v>164</v>
      </c>
      <c r="C3" t="s">
        <v>165</v>
      </c>
      <c r="D3" s="217" t="s">
        <v>166</v>
      </c>
    </row>
    <row r="4" spans="1:4" x14ac:dyDescent="0.25">
      <c r="A4" t="s">
        <v>167</v>
      </c>
      <c r="B4" s="250" t="s">
        <v>168</v>
      </c>
      <c r="C4" t="s">
        <v>169</v>
      </c>
      <c r="D4" t="s">
        <v>170</v>
      </c>
    </row>
    <row r="5" spans="1:4" x14ac:dyDescent="0.25">
      <c r="A5" t="s">
        <v>171</v>
      </c>
      <c r="B5" s="250" t="s">
        <v>172</v>
      </c>
      <c r="C5" t="s">
        <v>173</v>
      </c>
      <c r="D5" s="217" t="s">
        <v>174</v>
      </c>
    </row>
    <row r="6" spans="1:4" x14ac:dyDescent="0.25">
      <c r="A6" t="s">
        <v>175</v>
      </c>
      <c r="B6" s="250" t="s">
        <v>160</v>
      </c>
      <c r="C6" t="s">
        <v>161</v>
      </c>
      <c r="D6" s="217" t="s">
        <v>162</v>
      </c>
    </row>
    <row r="7" spans="1:4" x14ac:dyDescent="0.25">
      <c r="A7" t="s">
        <v>176</v>
      </c>
      <c r="B7" s="250" t="s">
        <v>164</v>
      </c>
      <c r="C7" t="s">
        <v>165</v>
      </c>
      <c r="D7" s="217" t="s">
        <v>166</v>
      </c>
    </row>
    <row r="8" spans="1:4" x14ac:dyDescent="0.25">
      <c r="A8" t="s">
        <v>177</v>
      </c>
      <c r="B8" s="250" t="s">
        <v>160</v>
      </c>
      <c r="C8" t="s">
        <v>161</v>
      </c>
      <c r="D8" s="217" t="s">
        <v>162</v>
      </c>
    </row>
    <row r="9" spans="1:4" x14ac:dyDescent="0.25">
      <c r="A9" t="s">
        <v>178</v>
      </c>
      <c r="B9" s="250" t="s">
        <v>164</v>
      </c>
      <c r="C9" t="s">
        <v>165</v>
      </c>
      <c r="D9" s="217" t="s">
        <v>166</v>
      </c>
    </row>
    <row r="10" spans="1:4" x14ac:dyDescent="0.25">
      <c r="A10" t="s">
        <v>179</v>
      </c>
      <c r="B10" s="250" t="s">
        <v>168</v>
      </c>
      <c r="C10" t="s">
        <v>169</v>
      </c>
      <c r="D10" s="217" t="s">
        <v>170</v>
      </c>
    </row>
    <row r="11" spans="1:4" x14ac:dyDescent="0.25">
      <c r="A11" t="s">
        <v>180</v>
      </c>
      <c r="B11" s="250" t="s">
        <v>168</v>
      </c>
      <c r="C11" t="s">
        <v>169</v>
      </c>
      <c r="D11" s="217" t="s">
        <v>170</v>
      </c>
    </row>
    <row r="12" spans="1:4" x14ac:dyDescent="0.25">
      <c r="A12" t="s">
        <v>181</v>
      </c>
      <c r="B12" s="250" t="s">
        <v>172</v>
      </c>
      <c r="C12" t="s">
        <v>173</v>
      </c>
      <c r="D12" s="217" t="s">
        <v>174</v>
      </c>
    </row>
    <row r="13" spans="1:4" x14ac:dyDescent="0.25">
      <c r="A13" t="s">
        <v>182</v>
      </c>
      <c r="B13" s="250" t="s">
        <v>183</v>
      </c>
      <c r="C13" t="s">
        <v>184</v>
      </c>
      <c r="D13" s="217" t="s">
        <v>185</v>
      </c>
    </row>
    <row r="14" spans="1:4" x14ac:dyDescent="0.25">
      <c r="A14" t="s">
        <v>186</v>
      </c>
      <c r="B14" s="250" t="s">
        <v>172</v>
      </c>
      <c r="C14" t="s">
        <v>173</v>
      </c>
      <c r="D14" s="217" t="s">
        <v>174</v>
      </c>
    </row>
    <row r="15" spans="1:4" x14ac:dyDescent="0.25">
      <c r="A15" t="s">
        <v>187</v>
      </c>
      <c r="B15" s="250" t="s">
        <v>172</v>
      </c>
      <c r="C15" t="s">
        <v>173</v>
      </c>
      <c r="D15" s="217" t="s">
        <v>174</v>
      </c>
    </row>
    <row r="16" spans="1:4" x14ac:dyDescent="0.25">
      <c r="A16" t="s">
        <v>188</v>
      </c>
      <c r="B16" s="250" t="s">
        <v>168</v>
      </c>
      <c r="C16" t="s">
        <v>169</v>
      </c>
      <c r="D16" s="217" t="s">
        <v>170</v>
      </c>
    </row>
    <row r="17" spans="1:4" x14ac:dyDescent="0.25">
      <c r="A17" t="s">
        <v>189</v>
      </c>
      <c r="B17" s="250" t="s">
        <v>160</v>
      </c>
      <c r="C17" t="s">
        <v>161</v>
      </c>
      <c r="D17" s="217" t="s">
        <v>162</v>
      </c>
    </row>
    <row r="18" spans="1:4" x14ac:dyDescent="0.25">
      <c r="A18" t="s">
        <v>190</v>
      </c>
      <c r="B18" s="250" t="s">
        <v>168</v>
      </c>
      <c r="C18" t="s">
        <v>169</v>
      </c>
      <c r="D18" s="217" t="s">
        <v>170</v>
      </c>
    </row>
    <row r="19" spans="1:4" x14ac:dyDescent="0.25">
      <c r="A19" t="s">
        <v>191</v>
      </c>
      <c r="B19" s="250" t="s">
        <v>168</v>
      </c>
      <c r="C19" t="s">
        <v>169</v>
      </c>
      <c r="D19" s="217" t="s">
        <v>170</v>
      </c>
    </row>
    <row r="20" spans="1:4" x14ac:dyDescent="0.25">
      <c r="A20" t="s">
        <v>192</v>
      </c>
      <c r="B20" s="250" t="s">
        <v>172</v>
      </c>
      <c r="C20" t="s">
        <v>173</v>
      </c>
      <c r="D20" s="217" t="s">
        <v>174</v>
      </c>
    </row>
    <row r="21" spans="1:4" x14ac:dyDescent="0.25">
      <c r="A21" t="s">
        <v>193</v>
      </c>
      <c r="B21" s="250" t="s">
        <v>183</v>
      </c>
      <c r="C21" t="s">
        <v>184</v>
      </c>
      <c r="D21" s="217" t="s">
        <v>185</v>
      </c>
    </row>
    <row r="22" spans="1:4" x14ac:dyDescent="0.25">
      <c r="A22" t="s">
        <v>194</v>
      </c>
      <c r="B22" s="250" t="s">
        <v>164</v>
      </c>
      <c r="C22" t="s">
        <v>165</v>
      </c>
      <c r="D22" s="217" t="s">
        <v>166</v>
      </c>
    </row>
    <row r="23" spans="1:4" x14ac:dyDescent="0.25">
      <c r="A23" t="s">
        <v>195</v>
      </c>
      <c r="B23" s="250" t="s">
        <v>164</v>
      </c>
      <c r="C23" t="s">
        <v>165</v>
      </c>
      <c r="D23" s="217" t="s">
        <v>166</v>
      </c>
    </row>
    <row r="24" spans="1:4" x14ac:dyDescent="0.25">
      <c r="A24" t="s">
        <v>196</v>
      </c>
      <c r="B24" s="250" t="s">
        <v>168</v>
      </c>
      <c r="C24" t="s">
        <v>169</v>
      </c>
      <c r="D24" s="217" t="s">
        <v>170</v>
      </c>
    </row>
    <row r="25" spans="1:4" x14ac:dyDescent="0.25">
      <c r="A25" t="s">
        <v>197</v>
      </c>
      <c r="B25" s="250" t="s">
        <v>172</v>
      </c>
      <c r="C25" t="s">
        <v>173</v>
      </c>
      <c r="D25" s="217" t="s">
        <v>174</v>
      </c>
    </row>
    <row r="26" spans="1:4" x14ac:dyDescent="0.25">
      <c r="A26" t="s">
        <v>198</v>
      </c>
      <c r="B26" s="250" t="s">
        <v>168</v>
      </c>
      <c r="C26" t="s">
        <v>169</v>
      </c>
      <c r="D26" t="s">
        <v>170</v>
      </c>
    </row>
    <row r="27" spans="1:4" x14ac:dyDescent="0.25">
      <c r="A27" t="s">
        <v>199</v>
      </c>
      <c r="B27" s="250" t="s">
        <v>164</v>
      </c>
      <c r="C27" t="s">
        <v>165</v>
      </c>
      <c r="D27" s="217" t="s">
        <v>166</v>
      </c>
    </row>
    <row r="28" spans="1:4" x14ac:dyDescent="0.25">
      <c r="A28" t="s">
        <v>200</v>
      </c>
      <c r="B28" s="250" t="s">
        <v>183</v>
      </c>
      <c r="C28" t="s">
        <v>184</v>
      </c>
      <c r="D28" s="217" t="s">
        <v>185</v>
      </c>
    </row>
    <row r="29" spans="1:4" x14ac:dyDescent="0.25">
      <c r="A29" t="s">
        <v>201</v>
      </c>
      <c r="B29" s="250" t="s">
        <v>172</v>
      </c>
      <c r="C29" t="s">
        <v>173</v>
      </c>
      <c r="D29" s="217" t="s">
        <v>174</v>
      </c>
    </row>
    <row r="30" spans="1:4" x14ac:dyDescent="0.25">
      <c r="A30" t="s">
        <v>202</v>
      </c>
      <c r="B30" s="250" t="s">
        <v>164</v>
      </c>
      <c r="C30" t="s">
        <v>165</v>
      </c>
      <c r="D30" t="s">
        <v>166</v>
      </c>
    </row>
    <row r="31" spans="1:4" x14ac:dyDescent="0.25">
      <c r="A31" t="s">
        <v>203</v>
      </c>
      <c r="B31" s="250" t="s">
        <v>183</v>
      </c>
      <c r="C31" t="s">
        <v>184</v>
      </c>
      <c r="D31" t="s">
        <v>185</v>
      </c>
    </row>
    <row r="32" spans="1:4" x14ac:dyDescent="0.25">
      <c r="A32" t="s">
        <v>204</v>
      </c>
      <c r="B32" s="250" t="s">
        <v>164</v>
      </c>
      <c r="C32" t="s">
        <v>165</v>
      </c>
      <c r="D32" s="217" t="s">
        <v>166</v>
      </c>
    </row>
    <row r="33" spans="1:4" x14ac:dyDescent="0.25">
      <c r="A33" t="s">
        <v>205</v>
      </c>
      <c r="B33" s="250" t="s">
        <v>183</v>
      </c>
      <c r="C33" t="s">
        <v>184</v>
      </c>
      <c r="D33" t="s">
        <v>185</v>
      </c>
    </row>
    <row r="34" spans="1:4" x14ac:dyDescent="0.25">
      <c r="A34" t="s">
        <v>206</v>
      </c>
      <c r="B34" s="250" t="s">
        <v>168</v>
      </c>
      <c r="C34" t="s">
        <v>169</v>
      </c>
      <c r="D34" s="217" t="s">
        <v>170</v>
      </c>
    </row>
    <row r="35" spans="1:4" x14ac:dyDescent="0.25">
      <c r="A35" t="s">
        <v>207</v>
      </c>
      <c r="B35" s="250" t="s">
        <v>168</v>
      </c>
      <c r="C35" t="s">
        <v>169</v>
      </c>
      <c r="D35" s="217" t="s">
        <v>170</v>
      </c>
    </row>
    <row r="36" spans="1:4" x14ac:dyDescent="0.25">
      <c r="A36" t="s">
        <v>208</v>
      </c>
      <c r="B36" s="250" t="s">
        <v>168</v>
      </c>
      <c r="C36" t="s">
        <v>169</v>
      </c>
      <c r="D36" s="217" t="s">
        <v>170</v>
      </c>
    </row>
    <row r="37" spans="1:4" x14ac:dyDescent="0.25">
      <c r="A37" t="s">
        <v>209</v>
      </c>
      <c r="B37" s="250" t="s">
        <v>168</v>
      </c>
      <c r="C37" t="s">
        <v>169</v>
      </c>
      <c r="D37" s="217" t="s">
        <v>170</v>
      </c>
    </row>
    <row r="38" spans="1:4" x14ac:dyDescent="0.25">
      <c r="A38" t="s">
        <v>210</v>
      </c>
      <c r="B38" s="250" t="s">
        <v>168</v>
      </c>
      <c r="C38" t="s">
        <v>169</v>
      </c>
      <c r="D38" s="217" t="s">
        <v>170</v>
      </c>
    </row>
    <row r="39" spans="1:4" x14ac:dyDescent="0.25">
      <c r="A39" t="s">
        <v>211</v>
      </c>
      <c r="B39" s="250" t="s">
        <v>172</v>
      </c>
      <c r="C39" t="s">
        <v>173</v>
      </c>
      <c r="D39" s="217" t="s">
        <v>174</v>
      </c>
    </row>
    <row r="40" spans="1:4" x14ac:dyDescent="0.25">
      <c r="A40" t="s">
        <v>212</v>
      </c>
      <c r="B40" s="250" t="s">
        <v>164</v>
      </c>
      <c r="C40" t="s">
        <v>165</v>
      </c>
      <c r="D40" s="217" t="s">
        <v>166</v>
      </c>
    </row>
    <row r="41" spans="1:4" x14ac:dyDescent="0.25">
      <c r="A41" t="s">
        <v>213</v>
      </c>
      <c r="B41" s="250" t="s">
        <v>168</v>
      </c>
      <c r="C41" t="s">
        <v>169</v>
      </c>
      <c r="D41" s="217" t="s">
        <v>170</v>
      </c>
    </row>
    <row r="42" spans="1:4" x14ac:dyDescent="0.25">
      <c r="A42" t="s">
        <v>214</v>
      </c>
      <c r="B42" s="250" t="s">
        <v>160</v>
      </c>
      <c r="C42" t="s">
        <v>161</v>
      </c>
      <c r="D42" s="217" t="s">
        <v>162</v>
      </c>
    </row>
    <row r="43" spans="1:4" x14ac:dyDescent="0.25">
      <c r="A43" t="s">
        <v>215</v>
      </c>
      <c r="B43" s="250" t="s">
        <v>160</v>
      </c>
      <c r="C43" t="s">
        <v>161</v>
      </c>
      <c r="D43" s="217" t="s">
        <v>162</v>
      </c>
    </row>
    <row r="44" spans="1:4" x14ac:dyDescent="0.25">
      <c r="A44" t="s">
        <v>216</v>
      </c>
      <c r="B44" s="250" t="s">
        <v>183</v>
      </c>
      <c r="C44" t="s">
        <v>184</v>
      </c>
      <c r="D44" s="217" t="s">
        <v>185</v>
      </c>
    </row>
    <row r="45" spans="1:4" x14ac:dyDescent="0.25">
      <c r="A45" t="s">
        <v>217</v>
      </c>
      <c r="B45" s="250" t="s">
        <v>172</v>
      </c>
      <c r="C45" t="s">
        <v>173</v>
      </c>
      <c r="D45" s="217" t="s">
        <v>174</v>
      </c>
    </row>
    <row r="46" spans="1:4" x14ac:dyDescent="0.25">
      <c r="A46" t="s">
        <v>218</v>
      </c>
      <c r="B46" s="250" t="s">
        <v>168</v>
      </c>
      <c r="C46" t="s">
        <v>169</v>
      </c>
      <c r="D46" s="217" t="s">
        <v>170</v>
      </c>
    </row>
    <row r="47" spans="1:4" x14ac:dyDescent="0.25">
      <c r="A47" t="s">
        <v>219</v>
      </c>
      <c r="B47" s="250" t="s">
        <v>160</v>
      </c>
      <c r="C47" t="s">
        <v>161</v>
      </c>
      <c r="D47" t="s">
        <v>162</v>
      </c>
    </row>
    <row r="48" spans="1:4" x14ac:dyDescent="0.25">
      <c r="A48" t="s">
        <v>220</v>
      </c>
      <c r="B48" s="250" t="s">
        <v>164</v>
      </c>
      <c r="C48" t="s">
        <v>165</v>
      </c>
      <c r="D48" s="217" t="s">
        <v>166</v>
      </c>
    </row>
    <row r="49" spans="1:4" x14ac:dyDescent="0.25">
      <c r="A49" t="s">
        <v>221</v>
      </c>
      <c r="B49" s="250" t="s">
        <v>172</v>
      </c>
      <c r="C49" t="s">
        <v>173</v>
      </c>
      <c r="D49" s="217" t="s">
        <v>174</v>
      </c>
    </row>
    <row r="50" spans="1:4" x14ac:dyDescent="0.25">
      <c r="A50" t="s">
        <v>222</v>
      </c>
      <c r="B50" s="250" t="s">
        <v>168</v>
      </c>
      <c r="C50" t="s">
        <v>169</v>
      </c>
      <c r="D50" s="217" t="s">
        <v>170</v>
      </c>
    </row>
    <row r="51" spans="1:4" x14ac:dyDescent="0.25">
      <c r="A51" t="s">
        <v>223</v>
      </c>
      <c r="B51" s="250" t="s">
        <v>160</v>
      </c>
      <c r="C51" t="s">
        <v>161</v>
      </c>
      <c r="D51" t="s">
        <v>162</v>
      </c>
    </row>
    <row r="52" spans="1:4" x14ac:dyDescent="0.25">
      <c r="A52" t="s">
        <v>224</v>
      </c>
      <c r="B52" s="250" t="s">
        <v>183</v>
      </c>
      <c r="C52" t="s">
        <v>184</v>
      </c>
      <c r="D52" s="217" t="s">
        <v>185</v>
      </c>
    </row>
    <row r="53" spans="1:4" x14ac:dyDescent="0.25">
      <c r="A53" t="s">
        <v>225</v>
      </c>
      <c r="B53" s="250" t="s">
        <v>168</v>
      </c>
      <c r="C53" t="s">
        <v>169</v>
      </c>
      <c r="D53" s="217" t="s">
        <v>170</v>
      </c>
    </row>
    <row r="54" spans="1:4" x14ac:dyDescent="0.25">
      <c r="A54" t="s">
        <v>226</v>
      </c>
      <c r="B54" s="250" t="s">
        <v>164</v>
      </c>
      <c r="C54" t="s">
        <v>165</v>
      </c>
      <c r="D54" s="217" t="s">
        <v>166</v>
      </c>
    </row>
    <row r="55" spans="1:4" x14ac:dyDescent="0.25">
      <c r="A55" t="s">
        <v>227</v>
      </c>
      <c r="B55" s="250" t="s">
        <v>172</v>
      </c>
      <c r="C55" t="s">
        <v>173</v>
      </c>
      <c r="D55" s="217" t="s">
        <v>174</v>
      </c>
    </row>
    <row r="56" spans="1:4" x14ac:dyDescent="0.25">
      <c r="A56" t="s">
        <v>228</v>
      </c>
      <c r="B56" s="250" t="s">
        <v>164</v>
      </c>
      <c r="C56" t="s">
        <v>165</v>
      </c>
      <c r="D56" s="217" t="s">
        <v>166</v>
      </c>
    </row>
    <row r="57" spans="1:4" x14ac:dyDescent="0.25">
      <c r="A57" t="s">
        <v>229</v>
      </c>
      <c r="B57" s="250" t="s">
        <v>164</v>
      </c>
      <c r="C57" t="s">
        <v>165</v>
      </c>
      <c r="D57" t="s">
        <v>166</v>
      </c>
    </row>
    <row r="58" spans="1:4" x14ac:dyDescent="0.25">
      <c r="A58" t="s">
        <v>230</v>
      </c>
      <c r="B58" s="250" t="s">
        <v>160</v>
      </c>
      <c r="C58" t="s">
        <v>161</v>
      </c>
      <c r="D58" s="217" t="s">
        <v>162</v>
      </c>
    </row>
    <row r="59" spans="1:4" x14ac:dyDescent="0.25">
      <c r="A59" t="s">
        <v>231</v>
      </c>
      <c r="B59" s="250" t="s">
        <v>160</v>
      </c>
      <c r="C59" t="s">
        <v>161</v>
      </c>
      <c r="D59" s="217" t="s">
        <v>162</v>
      </c>
    </row>
    <row r="60" spans="1:4" x14ac:dyDescent="0.25">
      <c r="A60" t="s">
        <v>232</v>
      </c>
      <c r="B60" s="250" t="s">
        <v>164</v>
      </c>
      <c r="C60" t="s">
        <v>165</v>
      </c>
      <c r="D60" s="217" t="s">
        <v>166</v>
      </c>
    </row>
    <row r="61" spans="1:4" x14ac:dyDescent="0.25">
      <c r="A61" t="s">
        <v>233</v>
      </c>
      <c r="B61" s="250" t="s">
        <v>172</v>
      </c>
      <c r="C61" t="s">
        <v>173</v>
      </c>
      <c r="D61" t="s">
        <v>174</v>
      </c>
    </row>
    <row r="62" spans="1:4" x14ac:dyDescent="0.25">
      <c r="A62" t="s">
        <v>234</v>
      </c>
      <c r="B62" s="250" t="s">
        <v>160</v>
      </c>
      <c r="C62" t="s">
        <v>161</v>
      </c>
      <c r="D62" s="217" t="s">
        <v>162</v>
      </c>
    </row>
    <row r="63" spans="1:4" x14ac:dyDescent="0.25">
      <c r="A63" t="s">
        <v>235</v>
      </c>
      <c r="B63" s="250" t="s">
        <v>168</v>
      </c>
      <c r="C63" t="s">
        <v>169</v>
      </c>
      <c r="D63" s="217" t="s">
        <v>170</v>
      </c>
    </row>
    <row r="64" spans="1:4" x14ac:dyDescent="0.25">
      <c r="A64" t="s">
        <v>236</v>
      </c>
      <c r="B64" s="250" t="s">
        <v>172</v>
      </c>
      <c r="C64" t="s">
        <v>173</v>
      </c>
      <c r="D64" s="217" t="s">
        <v>174</v>
      </c>
    </row>
    <row r="65" spans="1:4" x14ac:dyDescent="0.25">
      <c r="A65" t="s">
        <v>237</v>
      </c>
      <c r="B65" s="250" t="s">
        <v>172</v>
      </c>
      <c r="C65" t="s">
        <v>173</v>
      </c>
      <c r="D65" s="217" t="s">
        <v>174</v>
      </c>
    </row>
    <row r="66" spans="1:4" x14ac:dyDescent="0.25">
      <c r="A66" t="s">
        <v>238</v>
      </c>
      <c r="B66" s="250" t="s">
        <v>172</v>
      </c>
      <c r="C66" t="s">
        <v>173</v>
      </c>
      <c r="D66" s="217" t="s">
        <v>174</v>
      </c>
    </row>
    <row r="67" spans="1:4" x14ac:dyDescent="0.25">
      <c r="A67" t="s">
        <v>239</v>
      </c>
      <c r="B67" s="250" t="s">
        <v>183</v>
      </c>
      <c r="C67" t="s">
        <v>184</v>
      </c>
      <c r="D67" s="217" t="s">
        <v>185</v>
      </c>
    </row>
    <row r="68" spans="1:4" x14ac:dyDescent="0.25">
      <c r="A68" t="s">
        <v>240</v>
      </c>
      <c r="B68" s="250" t="s">
        <v>160</v>
      </c>
      <c r="C68" t="s">
        <v>161</v>
      </c>
      <c r="D68" t="s">
        <v>162</v>
      </c>
    </row>
    <row r="69" spans="1:4" x14ac:dyDescent="0.25">
      <c r="A69" t="s">
        <v>241</v>
      </c>
      <c r="B69" s="250" t="s">
        <v>172</v>
      </c>
      <c r="C69" t="s">
        <v>173</v>
      </c>
      <c r="D69" s="217" t="s">
        <v>174</v>
      </c>
    </row>
    <row r="70" spans="1:4" x14ac:dyDescent="0.25">
      <c r="A70" t="s">
        <v>242</v>
      </c>
      <c r="B70" s="250" t="s">
        <v>168</v>
      </c>
      <c r="C70" t="s">
        <v>169</v>
      </c>
      <c r="D70" s="217" t="s">
        <v>170</v>
      </c>
    </row>
    <row r="71" spans="1:4" x14ac:dyDescent="0.25">
      <c r="A71" t="s">
        <v>243</v>
      </c>
      <c r="B71" s="250" t="s">
        <v>168</v>
      </c>
      <c r="C71" t="s">
        <v>169</v>
      </c>
      <c r="D71" s="217" t="s">
        <v>170</v>
      </c>
    </row>
    <row r="72" spans="1:4" x14ac:dyDescent="0.25">
      <c r="A72" t="s">
        <v>244</v>
      </c>
      <c r="B72" s="250" t="s">
        <v>183</v>
      </c>
      <c r="C72" t="s">
        <v>184</v>
      </c>
      <c r="D72" s="217" t="s">
        <v>185</v>
      </c>
    </row>
    <row r="73" spans="1:4" x14ac:dyDescent="0.25">
      <c r="A73" t="s">
        <v>245</v>
      </c>
      <c r="B73" s="250" t="s">
        <v>164</v>
      </c>
      <c r="C73" t="s">
        <v>165</v>
      </c>
      <c r="D73" s="217" t="s">
        <v>166</v>
      </c>
    </row>
    <row r="74" spans="1:4" x14ac:dyDescent="0.25">
      <c r="A74" t="s">
        <v>246</v>
      </c>
      <c r="B74" s="250" t="s">
        <v>164</v>
      </c>
      <c r="C74" t="s">
        <v>165</v>
      </c>
      <c r="D74" s="217" t="s">
        <v>166</v>
      </c>
    </row>
    <row r="75" spans="1:4" x14ac:dyDescent="0.25">
      <c r="A75" t="s">
        <v>247</v>
      </c>
      <c r="B75" t="s">
        <v>248</v>
      </c>
      <c r="C75" t="s">
        <v>249</v>
      </c>
      <c r="D75" s="217" t="s">
        <v>250</v>
      </c>
    </row>
    <row r="76" spans="1:4" x14ac:dyDescent="0.25">
      <c r="A76" t="s">
        <v>251</v>
      </c>
      <c r="B76" s="250" t="s">
        <v>183</v>
      </c>
      <c r="C76" t="s">
        <v>184</v>
      </c>
      <c r="D76" s="217" t="s">
        <v>185</v>
      </c>
    </row>
    <row r="77" spans="1:4" x14ac:dyDescent="0.25">
      <c r="A77" t="s">
        <v>252</v>
      </c>
      <c r="B77" s="250" t="s">
        <v>160</v>
      </c>
      <c r="C77" t="s">
        <v>161</v>
      </c>
      <c r="D77" s="217" t="s">
        <v>162</v>
      </c>
    </row>
    <row r="78" spans="1:4" x14ac:dyDescent="0.25">
      <c r="A78" t="s">
        <v>253</v>
      </c>
      <c r="B78" s="250" t="s">
        <v>160</v>
      </c>
      <c r="C78" t="s">
        <v>161</v>
      </c>
      <c r="D78" s="217" t="s">
        <v>162</v>
      </c>
    </row>
    <row r="79" spans="1:4" x14ac:dyDescent="0.25">
      <c r="A79" t="s">
        <v>254</v>
      </c>
      <c r="B79" s="250" t="s">
        <v>160</v>
      </c>
      <c r="C79" t="s">
        <v>161</v>
      </c>
      <c r="D79" s="217" t="s">
        <v>162</v>
      </c>
    </row>
    <row r="80" spans="1:4" x14ac:dyDescent="0.25">
      <c r="A80" t="s">
        <v>255</v>
      </c>
      <c r="B80" s="250" t="s">
        <v>172</v>
      </c>
      <c r="C80" t="s">
        <v>173</v>
      </c>
      <c r="D80" t="s">
        <v>174</v>
      </c>
    </row>
    <row r="81" spans="1:4" x14ac:dyDescent="0.25">
      <c r="A81" t="s">
        <v>256</v>
      </c>
      <c r="B81" s="250" t="s">
        <v>160</v>
      </c>
      <c r="C81" t="s">
        <v>161</v>
      </c>
      <c r="D81" s="217" t="s">
        <v>162</v>
      </c>
    </row>
    <row r="82" spans="1:4" x14ac:dyDescent="0.25">
      <c r="A82" t="s">
        <v>257</v>
      </c>
      <c r="B82" s="250" t="s">
        <v>172</v>
      </c>
      <c r="C82" t="s">
        <v>173</v>
      </c>
      <c r="D82" s="217" t="s">
        <v>174</v>
      </c>
    </row>
    <row r="83" spans="1:4" x14ac:dyDescent="0.25">
      <c r="A83" t="s">
        <v>258</v>
      </c>
      <c r="B83" s="250" t="s">
        <v>183</v>
      </c>
      <c r="C83" t="s">
        <v>184</v>
      </c>
      <c r="D83" s="217" t="s">
        <v>185</v>
      </c>
    </row>
    <row r="84" spans="1:4" x14ac:dyDescent="0.25">
      <c r="A84" t="s">
        <v>259</v>
      </c>
      <c r="B84" s="250" t="s">
        <v>160</v>
      </c>
      <c r="C84" t="s">
        <v>161</v>
      </c>
      <c r="D84" s="217" t="s">
        <v>162</v>
      </c>
    </row>
    <row r="85" spans="1:4" x14ac:dyDescent="0.25">
      <c r="A85" t="s">
        <v>260</v>
      </c>
      <c r="B85" s="250" t="s">
        <v>164</v>
      </c>
      <c r="C85" t="s">
        <v>165</v>
      </c>
      <c r="D85" s="217" t="s">
        <v>166</v>
      </c>
    </row>
    <row r="86" spans="1:4" x14ac:dyDescent="0.25">
      <c r="A86" t="s">
        <v>261</v>
      </c>
      <c r="B86" s="250" t="s">
        <v>172</v>
      </c>
      <c r="C86" t="s">
        <v>173</v>
      </c>
      <c r="D86" s="217" t="s">
        <v>174</v>
      </c>
    </row>
    <row r="87" spans="1:4" x14ac:dyDescent="0.25">
      <c r="A87" t="s">
        <v>262</v>
      </c>
      <c r="B87" s="250" t="s">
        <v>172</v>
      </c>
      <c r="C87" t="s">
        <v>173</v>
      </c>
      <c r="D87" s="217" t="s">
        <v>174</v>
      </c>
    </row>
    <row r="88" spans="1:4" x14ac:dyDescent="0.25">
      <c r="A88" t="s">
        <v>263</v>
      </c>
      <c r="B88" s="250" t="s">
        <v>183</v>
      </c>
      <c r="C88" t="s">
        <v>184</v>
      </c>
      <c r="D88" t="s">
        <v>185</v>
      </c>
    </row>
    <row r="89" spans="1:4" x14ac:dyDescent="0.25">
      <c r="A89" t="s">
        <v>264</v>
      </c>
      <c r="B89" s="250" t="s">
        <v>168</v>
      </c>
      <c r="C89" t="s">
        <v>169</v>
      </c>
      <c r="D89" s="217" t="s">
        <v>170</v>
      </c>
    </row>
    <row r="90" spans="1:4" x14ac:dyDescent="0.25">
      <c r="A90" t="s">
        <v>265</v>
      </c>
      <c r="B90" s="250" t="s">
        <v>160</v>
      </c>
      <c r="C90" t="s">
        <v>161</v>
      </c>
      <c r="D90" s="217" t="s">
        <v>162</v>
      </c>
    </row>
    <row r="91" spans="1:4" x14ac:dyDescent="0.25">
      <c r="A91" t="s">
        <v>266</v>
      </c>
      <c r="B91" s="250" t="s">
        <v>183</v>
      </c>
      <c r="C91" t="s">
        <v>184</v>
      </c>
      <c r="D91" s="217" t="s">
        <v>185</v>
      </c>
    </row>
    <row r="92" spans="1:4" x14ac:dyDescent="0.25">
      <c r="A92" t="s">
        <v>267</v>
      </c>
      <c r="B92" s="250" t="s">
        <v>168</v>
      </c>
      <c r="C92" t="s">
        <v>169</v>
      </c>
      <c r="D92" s="217" t="s">
        <v>170</v>
      </c>
    </row>
    <row r="93" spans="1:4" x14ac:dyDescent="0.25">
      <c r="A93" t="s">
        <v>268</v>
      </c>
      <c r="B93" s="250" t="s">
        <v>183</v>
      </c>
      <c r="C93" t="s">
        <v>184</v>
      </c>
      <c r="D93" s="217" t="s">
        <v>185</v>
      </c>
    </row>
    <row r="94" spans="1:4" x14ac:dyDescent="0.25">
      <c r="A94" t="s">
        <v>269</v>
      </c>
      <c r="B94" s="250" t="s">
        <v>172</v>
      </c>
      <c r="C94" t="s">
        <v>173</v>
      </c>
      <c r="D94" s="217" t="s">
        <v>174</v>
      </c>
    </row>
    <row r="95" spans="1:4" x14ac:dyDescent="0.25">
      <c r="A95" t="s">
        <v>270</v>
      </c>
      <c r="B95" s="250" t="s">
        <v>164</v>
      </c>
      <c r="C95" t="s">
        <v>165</v>
      </c>
      <c r="D95" s="217" t="s">
        <v>166</v>
      </c>
    </row>
    <row r="96" spans="1:4" x14ac:dyDescent="0.25">
      <c r="A96" t="s">
        <v>271</v>
      </c>
      <c r="B96" s="250" t="s">
        <v>172</v>
      </c>
      <c r="C96" t="s">
        <v>173</v>
      </c>
      <c r="D96" t="s">
        <v>174</v>
      </c>
    </row>
    <row r="97" spans="1:4" x14ac:dyDescent="0.25">
      <c r="A97" t="s">
        <v>272</v>
      </c>
      <c r="B97" s="250" t="s">
        <v>160</v>
      </c>
      <c r="C97" t="s">
        <v>161</v>
      </c>
      <c r="D97" s="217" t="s">
        <v>162</v>
      </c>
    </row>
    <row r="98" spans="1:4" x14ac:dyDescent="0.25">
      <c r="A98" t="s">
        <v>273</v>
      </c>
      <c r="B98" s="250" t="s">
        <v>164</v>
      </c>
      <c r="C98" t="s">
        <v>165</v>
      </c>
      <c r="D98" s="217" t="s">
        <v>166</v>
      </c>
    </row>
    <row r="99" spans="1:4" x14ac:dyDescent="0.25">
      <c r="A99" t="s">
        <v>274</v>
      </c>
      <c r="B99" s="250" t="s">
        <v>160</v>
      </c>
      <c r="C99" t="s">
        <v>161</v>
      </c>
      <c r="D99" s="217" t="s">
        <v>162</v>
      </c>
    </row>
    <row r="100" spans="1:4" x14ac:dyDescent="0.25">
      <c r="A100" t="s">
        <v>275</v>
      </c>
      <c r="B100" s="250" t="s">
        <v>183</v>
      </c>
      <c r="C100" t="s">
        <v>184</v>
      </c>
      <c r="D100" s="217" t="s">
        <v>185</v>
      </c>
    </row>
    <row r="101" spans="1:4" x14ac:dyDescent="0.25">
      <c r="A101" t="s">
        <v>276</v>
      </c>
      <c r="B101" s="250" t="s">
        <v>160</v>
      </c>
      <c r="C101" t="s">
        <v>161</v>
      </c>
      <c r="D101" s="217" t="s">
        <v>162</v>
      </c>
    </row>
    <row r="102" spans="1:4" x14ac:dyDescent="0.25">
      <c r="A102" t="s">
        <v>277</v>
      </c>
      <c r="B102" s="250" t="s">
        <v>183</v>
      </c>
      <c r="C102" t="s">
        <v>184</v>
      </c>
      <c r="D102" s="217" t="s">
        <v>185</v>
      </c>
    </row>
    <row r="103" spans="1:4" x14ac:dyDescent="0.25">
      <c r="A103" t="s">
        <v>278</v>
      </c>
      <c r="B103" s="250" t="s">
        <v>160</v>
      </c>
      <c r="C103" t="s">
        <v>161</v>
      </c>
      <c r="D103" s="217" t="s">
        <v>162</v>
      </c>
    </row>
    <row r="104" spans="1:4" x14ac:dyDescent="0.25">
      <c r="A104" t="s">
        <v>279</v>
      </c>
      <c r="B104" s="250" t="s">
        <v>168</v>
      </c>
      <c r="C104" t="s">
        <v>169</v>
      </c>
      <c r="D104" s="217" t="s">
        <v>170</v>
      </c>
    </row>
    <row r="105" spans="1:4" x14ac:dyDescent="0.25">
      <c r="A105" t="s">
        <v>280</v>
      </c>
      <c r="B105" s="250" t="s">
        <v>168</v>
      </c>
      <c r="C105" t="s">
        <v>169</v>
      </c>
      <c r="D105" s="217" t="s">
        <v>170</v>
      </c>
    </row>
    <row r="106" spans="1:4" x14ac:dyDescent="0.25">
      <c r="A106" t="s">
        <v>281</v>
      </c>
      <c r="B106" s="250" t="s">
        <v>183</v>
      </c>
      <c r="C106" t="s">
        <v>184</v>
      </c>
      <c r="D106" s="217" t="s">
        <v>185</v>
      </c>
    </row>
    <row r="107" spans="1:4" x14ac:dyDescent="0.25">
      <c r="A107" t="s">
        <v>282</v>
      </c>
      <c r="B107" s="250" t="s">
        <v>160</v>
      </c>
      <c r="C107" t="s">
        <v>161</v>
      </c>
      <c r="D107" s="217" t="s">
        <v>162</v>
      </c>
    </row>
    <row r="108" spans="1:4" x14ac:dyDescent="0.25">
      <c r="A108" t="s">
        <v>283</v>
      </c>
      <c r="B108" s="250" t="s">
        <v>164</v>
      </c>
      <c r="C108" t="s">
        <v>165</v>
      </c>
      <c r="D108" s="217" t="s">
        <v>166</v>
      </c>
    </row>
    <row r="109" spans="1:4" x14ac:dyDescent="0.25">
      <c r="A109" t="s">
        <v>284</v>
      </c>
      <c r="B109" s="250" t="s">
        <v>160</v>
      </c>
      <c r="C109" t="s">
        <v>161</v>
      </c>
      <c r="D109" s="217" t="s">
        <v>162</v>
      </c>
    </row>
    <row r="110" spans="1:4" x14ac:dyDescent="0.25">
      <c r="A110" t="s">
        <v>285</v>
      </c>
      <c r="B110" s="250" t="s">
        <v>183</v>
      </c>
      <c r="C110" t="s">
        <v>184</v>
      </c>
      <c r="D110" s="217" t="s">
        <v>185</v>
      </c>
    </row>
    <row r="111" spans="1:4" x14ac:dyDescent="0.25">
      <c r="A111" t="s">
        <v>286</v>
      </c>
      <c r="B111" s="250" t="s">
        <v>164</v>
      </c>
      <c r="C111" t="s">
        <v>165</v>
      </c>
      <c r="D111" s="217" t="s">
        <v>166</v>
      </c>
    </row>
    <row r="112" spans="1:4" x14ac:dyDescent="0.25">
      <c r="A112" t="s">
        <v>287</v>
      </c>
      <c r="B112" s="250" t="s">
        <v>164</v>
      </c>
      <c r="C112" t="s">
        <v>165</v>
      </c>
      <c r="D112" s="217" t="s">
        <v>166</v>
      </c>
    </row>
    <row r="113" spans="1:4" x14ac:dyDescent="0.25">
      <c r="A113" t="s">
        <v>288</v>
      </c>
      <c r="B113" s="250" t="s">
        <v>168</v>
      </c>
      <c r="C113" t="s">
        <v>169</v>
      </c>
      <c r="D113" s="217" t="s">
        <v>170</v>
      </c>
    </row>
    <row r="114" spans="1:4" x14ac:dyDescent="0.25">
      <c r="A114" t="s">
        <v>289</v>
      </c>
      <c r="B114" s="250" t="s">
        <v>172</v>
      </c>
      <c r="C114" t="s">
        <v>173</v>
      </c>
      <c r="D114" s="217" t="s">
        <v>174</v>
      </c>
    </row>
    <row r="115" spans="1:4" x14ac:dyDescent="0.25">
      <c r="A115" t="s">
        <v>290</v>
      </c>
      <c r="B115" s="250" t="s">
        <v>164</v>
      </c>
      <c r="C115" t="s">
        <v>165</v>
      </c>
      <c r="D115" s="217" t="s">
        <v>166</v>
      </c>
    </row>
    <row r="116" spans="1:4" x14ac:dyDescent="0.25">
      <c r="A116" t="s">
        <v>291</v>
      </c>
      <c r="B116" s="250" t="s">
        <v>164</v>
      </c>
      <c r="C116" t="s">
        <v>165</v>
      </c>
      <c r="D116" s="217" t="s">
        <v>166</v>
      </c>
    </row>
    <row r="117" spans="1:4" x14ac:dyDescent="0.25">
      <c r="A117" t="s">
        <v>292</v>
      </c>
      <c r="B117" s="250" t="s">
        <v>183</v>
      </c>
      <c r="C117" t="s">
        <v>184</v>
      </c>
      <c r="D117" s="217" t="s">
        <v>185</v>
      </c>
    </row>
    <row r="118" spans="1:4" x14ac:dyDescent="0.25">
      <c r="A118" t="s">
        <v>293</v>
      </c>
      <c r="B118" s="250" t="s">
        <v>164</v>
      </c>
      <c r="C118" t="s">
        <v>165</v>
      </c>
      <c r="D118" s="217" t="s">
        <v>166</v>
      </c>
    </row>
    <row r="119" spans="1:4" x14ac:dyDescent="0.25">
      <c r="A119" t="s">
        <v>294</v>
      </c>
      <c r="B119" s="250" t="s">
        <v>172</v>
      </c>
      <c r="C119" t="s">
        <v>173</v>
      </c>
      <c r="D119" s="217" t="s">
        <v>174</v>
      </c>
    </row>
    <row r="120" spans="1:4" x14ac:dyDescent="0.25">
      <c r="A120" t="s">
        <v>295</v>
      </c>
      <c r="B120" s="250" t="s">
        <v>164</v>
      </c>
      <c r="C120" t="s">
        <v>165</v>
      </c>
      <c r="D120" s="217" t="s">
        <v>166</v>
      </c>
    </row>
    <row r="121" spans="1:4" x14ac:dyDescent="0.25">
      <c r="A121" t="s">
        <v>296</v>
      </c>
      <c r="B121" s="250" t="s">
        <v>168</v>
      </c>
      <c r="C121" t="s">
        <v>169</v>
      </c>
      <c r="D121" s="217" t="s">
        <v>170</v>
      </c>
    </row>
    <row r="122" spans="1:4" x14ac:dyDescent="0.25">
      <c r="A122" t="s">
        <v>297</v>
      </c>
      <c r="B122" s="250" t="s">
        <v>168</v>
      </c>
      <c r="C122" t="s">
        <v>169</v>
      </c>
      <c r="D122" s="217" t="s">
        <v>170</v>
      </c>
    </row>
    <row r="123" spans="1:4" x14ac:dyDescent="0.25">
      <c r="A123" t="s">
        <v>298</v>
      </c>
      <c r="B123" s="250" t="s">
        <v>168</v>
      </c>
      <c r="C123" t="s">
        <v>169</v>
      </c>
      <c r="D123" s="217" t="s">
        <v>170</v>
      </c>
    </row>
    <row r="124" spans="1:4" x14ac:dyDescent="0.25">
      <c r="A124" t="s">
        <v>299</v>
      </c>
      <c r="B124" s="250" t="s">
        <v>168</v>
      </c>
      <c r="C124" t="s">
        <v>169</v>
      </c>
      <c r="D124" s="217" t="s">
        <v>170</v>
      </c>
    </row>
    <row r="125" spans="1:4" x14ac:dyDescent="0.25">
      <c r="A125" t="s">
        <v>300</v>
      </c>
      <c r="B125" s="250" t="s">
        <v>164</v>
      </c>
      <c r="C125" t="s">
        <v>165</v>
      </c>
      <c r="D125" s="217" t="s">
        <v>166</v>
      </c>
    </row>
    <row r="126" spans="1:4" x14ac:dyDescent="0.25">
      <c r="A126" t="s">
        <v>301</v>
      </c>
      <c r="B126" s="250" t="s">
        <v>164</v>
      </c>
      <c r="C126" t="s">
        <v>165</v>
      </c>
      <c r="D126" s="217" t="s">
        <v>166</v>
      </c>
    </row>
    <row r="127" spans="1:4" x14ac:dyDescent="0.25">
      <c r="A127" t="s">
        <v>302</v>
      </c>
      <c r="B127" s="250" t="s">
        <v>164</v>
      </c>
      <c r="C127" t="s">
        <v>165</v>
      </c>
      <c r="D127" s="217" t="s">
        <v>166</v>
      </c>
    </row>
    <row r="128" spans="1:4" x14ac:dyDescent="0.25">
      <c r="A128" t="s">
        <v>303</v>
      </c>
      <c r="B128" s="250" t="s">
        <v>164</v>
      </c>
      <c r="C128" t="s">
        <v>165</v>
      </c>
      <c r="D128" s="217" t="s">
        <v>166</v>
      </c>
    </row>
    <row r="129" spans="1:4" x14ac:dyDescent="0.25">
      <c r="A129" t="s">
        <v>304</v>
      </c>
      <c r="B129" s="250" t="s">
        <v>183</v>
      </c>
      <c r="C129" t="s">
        <v>184</v>
      </c>
      <c r="D129" s="217" t="s">
        <v>185</v>
      </c>
    </row>
    <row r="130" spans="1:4" x14ac:dyDescent="0.25">
      <c r="A130" t="s">
        <v>305</v>
      </c>
      <c r="B130" s="250" t="s">
        <v>183</v>
      </c>
      <c r="C130" t="s">
        <v>184</v>
      </c>
      <c r="D130" s="217" t="s">
        <v>185</v>
      </c>
    </row>
    <row r="131" spans="1:4" x14ac:dyDescent="0.25">
      <c r="A131" t="s">
        <v>306</v>
      </c>
      <c r="B131" s="250" t="s">
        <v>168</v>
      </c>
      <c r="C131" t="s">
        <v>169</v>
      </c>
      <c r="D131" s="217" t="s">
        <v>170</v>
      </c>
    </row>
    <row r="132" spans="1:4" x14ac:dyDescent="0.25">
      <c r="A132" t="s">
        <v>307</v>
      </c>
      <c r="B132" s="250" t="s">
        <v>168</v>
      </c>
      <c r="C132" t="s">
        <v>169</v>
      </c>
      <c r="D132" s="217" t="s">
        <v>170</v>
      </c>
    </row>
    <row r="133" spans="1:4" x14ac:dyDescent="0.25">
      <c r="A133" t="s">
        <v>308</v>
      </c>
      <c r="B133" s="250" t="s">
        <v>160</v>
      </c>
      <c r="C133" t="s">
        <v>161</v>
      </c>
      <c r="D133" s="217" t="s">
        <v>162</v>
      </c>
    </row>
    <row r="134" spans="1:4" x14ac:dyDescent="0.25">
      <c r="A134" t="s">
        <v>309</v>
      </c>
      <c r="B134" s="250" t="s">
        <v>164</v>
      </c>
      <c r="C134" t="s">
        <v>165</v>
      </c>
      <c r="D134" s="217" t="s">
        <v>166</v>
      </c>
    </row>
    <row r="135" spans="1:4" x14ac:dyDescent="0.25">
      <c r="A135" t="s">
        <v>310</v>
      </c>
      <c r="B135" s="250" t="s">
        <v>172</v>
      </c>
      <c r="C135" t="s">
        <v>173</v>
      </c>
      <c r="D135" s="217" t="s">
        <v>174</v>
      </c>
    </row>
    <row r="136" spans="1:4" x14ac:dyDescent="0.25">
      <c r="A136" t="s">
        <v>311</v>
      </c>
      <c r="B136" s="250" t="s">
        <v>168</v>
      </c>
      <c r="C136" t="s">
        <v>169</v>
      </c>
      <c r="D136" s="217" t="s">
        <v>170</v>
      </c>
    </row>
    <row r="137" spans="1:4" x14ac:dyDescent="0.25">
      <c r="A137" t="s">
        <v>312</v>
      </c>
      <c r="B137" s="250" t="s">
        <v>168</v>
      </c>
      <c r="C137" t="s">
        <v>169</v>
      </c>
      <c r="D137" s="217" t="s">
        <v>170</v>
      </c>
    </row>
    <row r="138" spans="1:4" x14ac:dyDescent="0.25">
      <c r="A138" t="s">
        <v>313</v>
      </c>
      <c r="B138" s="250" t="s">
        <v>172</v>
      </c>
      <c r="C138" t="s">
        <v>173</v>
      </c>
      <c r="D138" s="217" t="s">
        <v>174</v>
      </c>
    </row>
    <row r="139" spans="1:4" x14ac:dyDescent="0.25">
      <c r="A139" t="s">
        <v>314</v>
      </c>
      <c r="B139" s="250" t="s">
        <v>164</v>
      </c>
      <c r="C139" t="s">
        <v>165</v>
      </c>
      <c r="D139" s="217" t="s">
        <v>166</v>
      </c>
    </row>
    <row r="140" spans="1:4" x14ac:dyDescent="0.25">
      <c r="A140" t="s">
        <v>315</v>
      </c>
      <c r="B140" s="250" t="s">
        <v>168</v>
      </c>
      <c r="C140" t="s">
        <v>169</v>
      </c>
      <c r="D140" s="217" t="s">
        <v>170</v>
      </c>
    </row>
    <row r="141" spans="1:4" x14ac:dyDescent="0.25">
      <c r="A141" t="s">
        <v>316</v>
      </c>
      <c r="B141" s="250" t="s">
        <v>172</v>
      </c>
      <c r="C141" t="s">
        <v>173</v>
      </c>
      <c r="D141" s="217" t="s">
        <v>174</v>
      </c>
    </row>
    <row r="142" spans="1:4" x14ac:dyDescent="0.25">
      <c r="A142" t="s">
        <v>317</v>
      </c>
      <c r="B142" s="250" t="s">
        <v>160</v>
      </c>
      <c r="C142" t="s">
        <v>161</v>
      </c>
      <c r="D142" s="217" t="s">
        <v>162</v>
      </c>
    </row>
    <row r="143" spans="1:4" x14ac:dyDescent="0.25">
      <c r="A143" t="s">
        <v>318</v>
      </c>
      <c r="B143" s="250" t="s">
        <v>160</v>
      </c>
      <c r="C143" t="s">
        <v>161</v>
      </c>
      <c r="D143" s="217" t="s">
        <v>162</v>
      </c>
    </row>
    <row r="144" spans="1:4" x14ac:dyDescent="0.25">
      <c r="A144" t="s">
        <v>319</v>
      </c>
      <c r="B144" s="250" t="s">
        <v>164</v>
      </c>
      <c r="C144" t="s">
        <v>165</v>
      </c>
      <c r="D144" s="217" t="s">
        <v>166</v>
      </c>
    </row>
    <row r="145" spans="1:4" x14ac:dyDescent="0.25">
      <c r="A145" t="s">
        <v>320</v>
      </c>
      <c r="B145" s="250" t="s">
        <v>172</v>
      </c>
      <c r="C145" t="s">
        <v>173</v>
      </c>
      <c r="D145" s="217" t="s">
        <v>174</v>
      </c>
    </row>
    <row r="146" spans="1:4" x14ac:dyDescent="0.25">
      <c r="A146" t="s">
        <v>321</v>
      </c>
      <c r="B146" s="250" t="s">
        <v>183</v>
      </c>
      <c r="C146" t="s">
        <v>184</v>
      </c>
      <c r="D146" s="217" t="s">
        <v>185</v>
      </c>
    </row>
    <row r="147" spans="1:4" x14ac:dyDescent="0.25">
      <c r="A147" t="s">
        <v>322</v>
      </c>
      <c r="B147" s="250" t="s">
        <v>183</v>
      </c>
      <c r="C147" t="s">
        <v>184</v>
      </c>
      <c r="D147" s="217" t="s">
        <v>185</v>
      </c>
    </row>
    <row r="148" spans="1:4" x14ac:dyDescent="0.25">
      <c r="A148" t="s">
        <v>323</v>
      </c>
      <c r="B148" s="250" t="s">
        <v>183</v>
      </c>
      <c r="C148" t="s">
        <v>184</v>
      </c>
      <c r="D148" s="217" t="s">
        <v>185</v>
      </c>
    </row>
    <row r="149" spans="1:4" x14ac:dyDescent="0.25">
      <c r="A149" t="s">
        <v>324</v>
      </c>
      <c r="B149" s="250" t="s">
        <v>164</v>
      </c>
      <c r="C149" t="s">
        <v>165</v>
      </c>
      <c r="D149" s="217" t="s">
        <v>166</v>
      </c>
    </row>
    <row r="150" spans="1:4" x14ac:dyDescent="0.25">
      <c r="A150" t="s">
        <v>325</v>
      </c>
      <c r="B150" s="250" t="s">
        <v>164</v>
      </c>
      <c r="C150" t="s">
        <v>165</v>
      </c>
      <c r="D150" s="217" t="s">
        <v>166</v>
      </c>
    </row>
    <row r="151" spans="1:4" x14ac:dyDescent="0.25">
      <c r="A151" t="s">
        <v>326</v>
      </c>
      <c r="B151" s="250" t="s">
        <v>164</v>
      </c>
      <c r="C151" t="s">
        <v>165</v>
      </c>
      <c r="D151" s="217" t="s">
        <v>166</v>
      </c>
    </row>
    <row r="152" spans="1:4" x14ac:dyDescent="0.25">
      <c r="A152" t="s">
        <v>327</v>
      </c>
      <c r="B152" s="250" t="s">
        <v>168</v>
      </c>
      <c r="C152" t="s">
        <v>169</v>
      </c>
      <c r="D152" s="217" t="s">
        <v>170</v>
      </c>
    </row>
    <row r="153" spans="1:4" x14ac:dyDescent="0.25">
      <c r="A153" t="s">
        <v>328</v>
      </c>
      <c r="B153" s="250" t="s">
        <v>172</v>
      </c>
      <c r="C153" t="s">
        <v>173</v>
      </c>
      <c r="D153" t="s">
        <v>174</v>
      </c>
    </row>
    <row r="154" spans="1:4" x14ac:dyDescent="0.25">
      <c r="A154" t="s">
        <v>329</v>
      </c>
      <c r="B154" s="250" t="s">
        <v>160</v>
      </c>
      <c r="C154" t="s">
        <v>161</v>
      </c>
      <c r="D154" s="217" t="s">
        <v>162</v>
      </c>
    </row>
    <row r="155" spans="1:4" x14ac:dyDescent="0.25">
      <c r="A155" t="s">
        <v>330</v>
      </c>
      <c r="B155" s="250" t="s">
        <v>164</v>
      </c>
      <c r="C155" t="s">
        <v>165</v>
      </c>
      <c r="D155" t="s">
        <v>166</v>
      </c>
    </row>
    <row r="156" spans="1:4" x14ac:dyDescent="0.25">
      <c r="A156" t="s">
        <v>331</v>
      </c>
      <c r="B156" s="250" t="s">
        <v>183</v>
      </c>
      <c r="C156" t="s">
        <v>184</v>
      </c>
      <c r="D156" s="217" t="s">
        <v>185</v>
      </c>
    </row>
    <row r="157" spans="1:4" x14ac:dyDescent="0.25">
      <c r="A157" t="s">
        <v>332</v>
      </c>
      <c r="B157" s="250" t="s">
        <v>160</v>
      </c>
      <c r="C157" t="s">
        <v>161</v>
      </c>
      <c r="D157" s="217" t="s">
        <v>162</v>
      </c>
    </row>
    <row r="158" spans="1:4" x14ac:dyDescent="0.25">
      <c r="A158" t="s">
        <v>333</v>
      </c>
      <c r="B158" s="250" t="s">
        <v>164</v>
      </c>
      <c r="C158" t="s">
        <v>165</v>
      </c>
      <c r="D158" s="217" t="s">
        <v>166</v>
      </c>
    </row>
    <row r="159" spans="1:4" x14ac:dyDescent="0.25">
      <c r="A159" t="s">
        <v>334</v>
      </c>
      <c r="B159" s="250" t="s">
        <v>160</v>
      </c>
      <c r="C159" t="s">
        <v>161</v>
      </c>
      <c r="D159" s="217" t="s">
        <v>162</v>
      </c>
    </row>
    <row r="160" spans="1:4" x14ac:dyDescent="0.25">
      <c r="A160" t="s">
        <v>335</v>
      </c>
      <c r="B160" s="250" t="s">
        <v>172</v>
      </c>
      <c r="C160" t="s">
        <v>173</v>
      </c>
      <c r="D160" s="217" t="s">
        <v>174</v>
      </c>
    </row>
    <row r="161" spans="1:4" x14ac:dyDescent="0.25">
      <c r="A161" t="s">
        <v>336</v>
      </c>
      <c r="B161" t="s">
        <v>337</v>
      </c>
      <c r="C161" t="s">
        <v>249</v>
      </c>
      <c r="D161" s="217" t="s">
        <v>250</v>
      </c>
    </row>
    <row r="162" spans="1:4" x14ac:dyDescent="0.25">
      <c r="A162" t="s">
        <v>338</v>
      </c>
      <c r="B162" s="250" t="s">
        <v>160</v>
      </c>
      <c r="C162" t="s">
        <v>161</v>
      </c>
      <c r="D162" s="217" t="s">
        <v>162</v>
      </c>
    </row>
    <row r="163" spans="1:4" x14ac:dyDescent="0.25">
      <c r="A163" t="s">
        <v>339</v>
      </c>
      <c r="B163" s="250" t="s">
        <v>172</v>
      </c>
      <c r="C163" t="s">
        <v>173</v>
      </c>
      <c r="D163" s="217" t="s">
        <v>174</v>
      </c>
    </row>
    <row r="164" spans="1:4" x14ac:dyDescent="0.25">
      <c r="A164" t="s">
        <v>340</v>
      </c>
      <c r="B164" s="250" t="s">
        <v>172</v>
      </c>
      <c r="C164" t="s">
        <v>173</v>
      </c>
      <c r="D164" s="217" t="s">
        <v>174</v>
      </c>
    </row>
    <row r="165" spans="1:4" x14ac:dyDescent="0.25">
      <c r="A165" t="s">
        <v>341</v>
      </c>
      <c r="B165" s="250" t="s">
        <v>172</v>
      </c>
      <c r="C165" t="s">
        <v>173</v>
      </c>
      <c r="D165" t="s">
        <v>174</v>
      </c>
    </row>
    <row r="166" spans="1:4" x14ac:dyDescent="0.25">
      <c r="A166" t="s">
        <v>342</v>
      </c>
      <c r="B166" s="250" t="s">
        <v>172</v>
      </c>
      <c r="C166" t="s">
        <v>173</v>
      </c>
      <c r="D166" s="217" t="s">
        <v>174</v>
      </c>
    </row>
    <row r="167" spans="1:4" x14ac:dyDescent="0.25">
      <c r="A167" t="s">
        <v>343</v>
      </c>
      <c r="B167" s="250" t="s">
        <v>172</v>
      </c>
      <c r="C167" t="s">
        <v>173</v>
      </c>
      <c r="D167" s="217" t="s">
        <v>174</v>
      </c>
    </row>
    <row r="168" spans="1:4" x14ac:dyDescent="0.25">
      <c r="A168" t="s">
        <v>344</v>
      </c>
      <c r="B168" s="250" t="s">
        <v>172</v>
      </c>
      <c r="C168" t="s">
        <v>173</v>
      </c>
      <c r="D168" s="217" t="s">
        <v>174</v>
      </c>
    </row>
    <row r="169" spans="1:4" x14ac:dyDescent="0.25">
      <c r="A169" t="s">
        <v>345</v>
      </c>
      <c r="B169" s="250" t="s">
        <v>164</v>
      </c>
      <c r="C169" t="s">
        <v>165</v>
      </c>
      <c r="D169" s="217" t="s">
        <v>166</v>
      </c>
    </row>
    <row r="170" spans="1:4" x14ac:dyDescent="0.25">
      <c r="A170" t="s">
        <v>346</v>
      </c>
      <c r="B170" s="250" t="s">
        <v>168</v>
      </c>
      <c r="C170" t="s">
        <v>169</v>
      </c>
      <c r="D170" s="217" t="s">
        <v>170</v>
      </c>
    </row>
    <row r="171" spans="1:4" x14ac:dyDescent="0.25">
      <c r="A171" t="s">
        <v>347</v>
      </c>
      <c r="B171" s="250" t="s">
        <v>160</v>
      </c>
      <c r="C171" t="s">
        <v>161</v>
      </c>
      <c r="D171" s="217" t="s">
        <v>162</v>
      </c>
    </row>
    <row r="172" spans="1:4" x14ac:dyDescent="0.25">
      <c r="A172" t="s">
        <v>348</v>
      </c>
      <c r="B172" s="250" t="s">
        <v>164</v>
      </c>
      <c r="C172" t="s">
        <v>165</v>
      </c>
      <c r="D172" s="217" t="s">
        <v>166</v>
      </c>
    </row>
    <row r="173" spans="1:4" x14ac:dyDescent="0.25">
      <c r="A173" t="s">
        <v>349</v>
      </c>
      <c r="B173" s="250" t="s">
        <v>172</v>
      </c>
      <c r="C173" t="s">
        <v>173</v>
      </c>
      <c r="D173" s="217" t="s">
        <v>174</v>
      </c>
    </row>
    <row r="174" spans="1:4" x14ac:dyDescent="0.25">
      <c r="A174" t="s">
        <v>350</v>
      </c>
      <c r="B174" s="250" t="s">
        <v>164</v>
      </c>
      <c r="C174" t="s">
        <v>165</v>
      </c>
      <c r="D174" s="217" t="s">
        <v>166</v>
      </c>
    </row>
    <row r="175" spans="1:4" x14ac:dyDescent="0.25">
      <c r="A175" t="s">
        <v>351</v>
      </c>
      <c r="B175" s="250" t="s">
        <v>160</v>
      </c>
      <c r="C175" t="s">
        <v>161</v>
      </c>
      <c r="D175" s="217" t="s">
        <v>162</v>
      </c>
    </row>
    <row r="176" spans="1:4" x14ac:dyDescent="0.25">
      <c r="A176" t="s">
        <v>352</v>
      </c>
      <c r="B176" s="250" t="s">
        <v>164</v>
      </c>
      <c r="C176" t="s">
        <v>165</v>
      </c>
      <c r="D176" s="217" t="s">
        <v>166</v>
      </c>
    </row>
    <row r="177" spans="1:4" x14ac:dyDescent="0.25">
      <c r="A177" t="s">
        <v>353</v>
      </c>
      <c r="B177" s="250" t="s">
        <v>172</v>
      </c>
      <c r="C177" t="s">
        <v>173</v>
      </c>
      <c r="D177" s="217" t="s">
        <v>174</v>
      </c>
    </row>
    <row r="178" spans="1:4" x14ac:dyDescent="0.25">
      <c r="A178" t="s">
        <v>354</v>
      </c>
      <c r="B178" s="250" t="s">
        <v>168</v>
      </c>
      <c r="C178" t="s">
        <v>169</v>
      </c>
      <c r="D178" s="217" t="s">
        <v>170</v>
      </c>
    </row>
    <row r="179" spans="1:4" x14ac:dyDescent="0.25">
      <c r="A179" t="s">
        <v>355</v>
      </c>
      <c r="B179" s="250" t="s">
        <v>160</v>
      </c>
      <c r="C179" t="s">
        <v>161</v>
      </c>
      <c r="D179" s="217" t="s">
        <v>162</v>
      </c>
    </row>
    <row r="180" spans="1:4" x14ac:dyDescent="0.25">
      <c r="A180" t="s">
        <v>356</v>
      </c>
      <c r="B180" s="250" t="s">
        <v>172</v>
      </c>
      <c r="C180" t="s">
        <v>173</v>
      </c>
      <c r="D180" s="217" t="s">
        <v>174</v>
      </c>
    </row>
    <row r="181" spans="1:4" x14ac:dyDescent="0.25">
      <c r="A181" t="s">
        <v>357</v>
      </c>
      <c r="B181" s="250" t="s">
        <v>172</v>
      </c>
      <c r="C181" t="s">
        <v>173</v>
      </c>
      <c r="D181" s="217" t="s">
        <v>174</v>
      </c>
    </row>
    <row r="182" spans="1:4" x14ac:dyDescent="0.25">
      <c r="A182" t="s">
        <v>358</v>
      </c>
      <c r="B182" s="250" t="s">
        <v>172</v>
      </c>
      <c r="C182" t="s">
        <v>173</v>
      </c>
      <c r="D182" s="217" t="s">
        <v>174</v>
      </c>
    </row>
    <row r="183" spans="1:4" x14ac:dyDescent="0.25">
      <c r="A183" t="s">
        <v>359</v>
      </c>
      <c r="B183" s="250" t="s">
        <v>168</v>
      </c>
      <c r="C183" t="s">
        <v>169</v>
      </c>
      <c r="D183" s="217" t="s">
        <v>170</v>
      </c>
    </row>
    <row r="184" spans="1:4" x14ac:dyDescent="0.25">
      <c r="A184" t="s">
        <v>360</v>
      </c>
      <c r="B184" s="250" t="s">
        <v>183</v>
      </c>
      <c r="C184" t="s">
        <v>184</v>
      </c>
      <c r="D184" s="217" t="s">
        <v>185</v>
      </c>
    </row>
    <row r="185" spans="1:4" x14ac:dyDescent="0.25">
      <c r="A185" t="s">
        <v>361</v>
      </c>
      <c r="B185" s="250" t="s">
        <v>160</v>
      </c>
      <c r="C185" t="s">
        <v>161</v>
      </c>
      <c r="D185" s="217" t="s">
        <v>162</v>
      </c>
    </row>
    <row r="186" spans="1:4" x14ac:dyDescent="0.25">
      <c r="A186" t="s">
        <v>362</v>
      </c>
      <c r="B186" s="250" t="s">
        <v>172</v>
      </c>
      <c r="C186" t="s">
        <v>173</v>
      </c>
      <c r="D186" s="217" t="s">
        <v>174</v>
      </c>
    </row>
    <row r="187" spans="1:4" x14ac:dyDescent="0.25">
      <c r="A187" t="s">
        <v>363</v>
      </c>
      <c r="B187" s="250" t="s">
        <v>168</v>
      </c>
      <c r="C187" t="s">
        <v>169</v>
      </c>
      <c r="D187" s="217" t="s">
        <v>170</v>
      </c>
    </row>
    <row r="188" spans="1:4" x14ac:dyDescent="0.25">
      <c r="A188" t="s">
        <v>364</v>
      </c>
      <c r="B188" s="250" t="s">
        <v>160</v>
      </c>
      <c r="C188" t="s">
        <v>161</v>
      </c>
      <c r="D188" t="s">
        <v>162</v>
      </c>
    </row>
    <row r="189" spans="1:4" x14ac:dyDescent="0.25">
      <c r="A189" t="s">
        <v>365</v>
      </c>
      <c r="B189" s="250" t="s">
        <v>183</v>
      </c>
      <c r="C189" t="s">
        <v>184</v>
      </c>
      <c r="D189" s="217" t="s">
        <v>185</v>
      </c>
    </row>
    <row r="190" spans="1:4" x14ac:dyDescent="0.25">
      <c r="A190" t="s">
        <v>366</v>
      </c>
      <c r="B190" s="250" t="s">
        <v>183</v>
      </c>
      <c r="C190" t="s">
        <v>184</v>
      </c>
      <c r="D190" s="217" t="s">
        <v>185</v>
      </c>
    </row>
    <row r="191" spans="1:4" x14ac:dyDescent="0.25">
      <c r="A191" t="s">
        <v>367</v>
      </c>
      <c r="B191" s="250" t="s">
        <v>160</v>
      </c>
      <c r="C191" t="s">
        <v>161</v>
      </c>
      <c r="D191" s="217" t="s">
        <v>162</v>
      </c>
    </row>
    <row r="192" spans="1:4" x14ac:dyDescent="0.25">
      <c r="A192" t="s">
        <v>368</v>
      </c>
      <c r="B192" s="250" t="s">
        <v>160</v>
      </c>
      <c r="C192" t="s">
        <v>161</v>
      </c>
      <c r="D192" s="217" t="s">
        <v>162</v>
      </c>
    </row>
    <row r="193" spans="1:4" x14ac:dyDescent="0.25">
      <c r="A193" t="s">
        <v>369</v>
      </c>
      <c r="B193" s="250" t="s">
        <v>164</v>
      </c>
      <c r="C193" t="s">
        <v>165</v>
      </c>
      <c r="D193" s="217" t="s">
        <v>166</v>
      </c>
    </row>
    <row r="194" spans="1:4" x14ac:dyDescent="0.25">
      <c r="A194" t="s">
        <v>370</v>
      </c>
      <c r="B194" s="250" t="s">
        <v>172</v>
      </c>
      <c r="C194" t="s">
        <v>173</v>
      </c>
      <c r="D194" s="217" t="s">
        <v>174</v>
      </c>
    </row>
    <row r="195" spans="1:4" x14ac:dyDescent="0.25">
      <c r="A195" t="s">
        <v>371</v>
      </c>
      <c r="B195" s="250" t="s">
        <v>183</v>
      </c>
      <c r="C195" t="s">
        <v>184</v>
      </c>
      <c r="D195" t="s">
        <v>185</v>
      </c>
    </row>
    <row r="196" spans="1:4" x14ac:dyDescent="0.25">
      <c r="A196" t="s">
        <v>372</v>
      </c>
      <c r="B196" s="250" t="s">
        <v>168</v>
      </c>
      <c r="C196" t="s">
        <v>169</v>
      </c>
      <c r="D196" s="217" t="s">
        <v>170</v>
      </c>
    </row>
    <row r="197" spans="1:4" x14ac:dyDescent="0.25">
      <c r="A197" t="s">
        <v>373</v>
      </c>
      <c r="B197" s="250" t="s">
        <v>160</v>
      </c>
      <c r="C197" t="s">
        <v>161</v>
      </c>
      <c r="D197" t="s">
        <v>162</v>
      </c>
    </row>
    <row r="198" spans="1:4" x14ac:dyDescent="0.25">
      <c r="A198" t="s">
        <v>374</v>
      </c>
      <c r="B198" s="250" t="s">
        <v>183</v>
      </c>
      <c r="C198" t="s">
        <v>184</v>
      </c>
      <c r="D198" s="217" t="s">
        <v>185</v>
      </c>
    </row>
    <row r="199" spans="1:4" x14ac:dyDescent="0.25">
      <c r="A199" t="s">
        <v>375</v>
      </c>
      <c r="B199" s="250" t="s">
        <v>164</v>
      </c>
      <c r="C199" t="s">
        <v>165</v>
      </c>
      <c r="D199" s="217" t="s">
        <v>166</v>
      </c>
    </row>
    <row r="200" spans="1:4" x14ac:dyDescent="0.25">
      <c r="A200" t="s">
        <v>376</v>
      </c>
      <c r="B200" s="250" t="s">
        <v>172</v>
      </c>
      <c r="C200" t="s">
        <v>173</v>
      </c>
      <c r="D200" s="217" t="s">
        <v>174</v>
      </c>
    </row>
    <row r="201" spans="1:4" x14ac:dyDescent="0.25">
      <c r="A201" t="s">
        <v>377</v>
      </c>
      <c r="B201" s="250" t="s">
        <v>164</v>
      </c>
      <c r="C201" t="s">
        <v>165</v>
      </c>
      <c r="D201" s="217" t="s">
        <v>166</v>
      </c>
    </row>
    <row r="202" spans="1:4" x14ac:dyDescent="0.25">
      <c r="A202" t="s">
        <v>378</v>
      </c>
      <c r="B202" s="250" t="s">
        <v>164</v>
      </c>
      <c r="C202" t="s">
        <v>165</v>
      </c>
      <c r="D202" s="217" t="s">
        <v>166</v>
      </c>
    </row>
    <row r="203" spans="1:4" x14ac:dyDescent="0.25">
      <c r="A203" t="s">
        <v>379</v>
      </c>
      <c r="B203" s="250" t="s">
        <v>172</v>
      </c>
      <c r="C203" t="s">
        <v>173</v>
      </c>
      <c r="D203" t="s">
        <v>174</v>
      </c>
    </row>
    <row r="204" spans="1:4" x14ac:dyDescent="0.25">
      <c r="A204" t="s">
        <v>380</v>
      </c>
      <c r="B204" s="250" t="s">
        <v>164</v>
      </c>
      <c r="C204" t="s">
        <v>165</v>
      </c>
      <c r="D204" s="217" t="s">
        <v>166</v>
      </c>
    </row>
    <row r="205" spans="1:4" x14ac:dyDescent="0.25">
      <c r="A205" t="s">
        <v>381</v>
      </c>
      <c r="B205" s="250" t="s">
        <v>172</v>
      </c>
      <c r="C205" t="s">
        <v>173</v>
      </c>
      <c r="D205" s="217" t="s">
        <v>174</v>
      </c>
    </row>
    <row r="206" spans="1:4" x14ac:dyDescent="0.25">
      <c r="A206" t="s">
        <v>382</v>
      </c>
      <c r="B206" s="250" t="s">
        <v>164</v>
      </c>
      <c r="C206" t="s">
        <v>165</v>
      </c>
      <c r="D206" s="217" t="s">
        <v>166</v>
      </c>
    </row>
    <row r="207" spans="1:4" x14ac:dyDescent="0.25">
      <c r="A207" t="s">
        <v>383</v>
      </c>
      <c r="B207" s="250" t="s">
        <v>183</v>
      </c>
      <c r="C207" t="s">
        <v>184</v>
      </c>
      <c r="D207" s="217" t="s">
        <v>185</v>
      </c>
    </row>
    <row r="208" spans="1:4" x14ac:dyDescent="0.25">
      <c r="A208" t="s">
        <v>384</v>
      </c>
      <c r="B208" s="250" t="s">
        <v>164</v>
      </c>
      <c r="C208" t="s">
        <v>165</v>
      </c>
      <c r="D208" s="217" t="s">
        <v>166</v>
      </c>
    </row>
    <row r="209" spans="1:4" x14ac:dyDescent="0.25">
      <c r="A209" t="s">
        <v>385</v>
      </c>
      <c r="B209" s="250" t="s">
        <v>160</v>
      </c>
      <c r="C209" t="s">
        <v>161</v>
      </c>
      <c r="D209" t="s">
        <v>162</v>
      </c>
    </row>
    <row r="210" spans="1:4" x14ac:dyDescent="0.25">
      <c r="A210" t="s">
        <v>386</v>
      </c>
      <c r="B210" s="250" t="s">
        <v>168</v>
      </c>
      <c r="C210" t="s">
        <v>169</v>
      </c>
      <c r="D210" s="217" t="s">
        <v>170</v>
      </c>
    </row>
    <row r="211" spans="1:4" x14ac:dyDescent="0.25">
      <c r="A211" t="s">
        <v>387</v>
      </c>
      <c r="B211" s="250" t="s">
        <v>168</v>
      </c>
      <c r="C211" t="s">
        <v>169</v>
      </c>
      <c r="D211" s="217" t="s">
        <v>170</v>
      </c>
    </row>
    <row r="212" spans="1:4" x14ac:dyDescent="0.25">
      <c r="A212" t="s">
        <v>388</v>
      </c>
      <c r="B212" s="250" t="s">
        <v>160</v>
      </c>
      <c r="C212" t="s">
        <v>161</v>
      </c>
      <c r="D212" s="217" t="s">
        <v>162</v>
      </c>
    </row>
    <row r="213" spans="1:4" x14ac:dyDescent="0.25">
      <c r="A213" t="s">
        <v>389</v>
      </c>
      <c r="B213" s="250" t="s">
        <v>172</v>
      </c>
      <c r="C213" t="s">
        <v>173</v>
      </c>
      <c r="D213" s="217" t="s">
        <v>174</v>
      </c>
    </row>
    <row r="214" spans="1:4" x14ac:dyDescent="0.25">
      <c r="A214" t="s">
        <v>390</v>
      </c>
      <c r="B214" s="250" t="s">
        <v>168</v>
      </c>
      <c r="C214" t="s">
        <v>169</v>
      </c>
      <c r="D214" s="217" t="s">
        <v>170</v>
      </c>
    </row>
    <row r="215" spans="1:4" x14ac:dyDescent="0.25">
      <c r="A215" t="s">
        <v>391</v>
      </c>
      <c r="B215" s="250" t="s">
        <v>168</v>
      </c>
      <c r="C215" t="s">
        <v>169</v>
      </c>
      <c r="D215" s="217" t="s">
        <v>170</v>
      </c>
    </row>
    <row r="216" spans="1:4" x14ac:dyDescent="0.25">
      <c r="A216" t="s">
        <v>392</v>
      </c>
      <c r="B216" s="250" t="s">
        <v>183</v>
      </c>
      <c r="C216" t="s">
        <v>184</v>
      </c>
      <c r="D216" s="217" t="s">
        <v>185</v>
      </c>
    </row>
    <row r="217" spans="1:4" x14ac:dyDescent="0.25">
      <c r="A217" t="s">
        <v>393</v>
      </c>
      <c r="B217" s="250" t="s">
        <v>168</v>
      </c>
      <c r="C217" t="s">
        <v>169</v>
      </c>
      <c r="D217" s="217" t="s">
        <v>170</v>
      </c>
    </row>
    <row r="218" spans="1:4" x14ac:dyDescent="0.25">
      <c r="A218" t="s">
        <v>394</v>
      </c>
      <c r="B218" s="250" t="s">
        <v>164</v>
      </c>
      <c r="C218" t="s">
        <v>165</v>
      </c>
      <c r="D218" s="217" t="s">
        <v>166</v>
      </c>
    </row>
    <row r="219" spans="1:4" x14ac:dyDescent="0.25">
      <c r="A219" t="s">
        <v>395</v>
      </c>
      <c r="B219" s="250" t="s">
        <v>183</v>
      </c>
      <c r="C219" t="s">
        <v>184</v>
      </c>
      <c r="D219" s="217" t="s">
        <v>185</v>
      </c>
    </row>
    <row r="220" spans="1:4" x14ac:dyDescent="0.25">
      <c r="A220" t="s">
        <v>396</v>
      </c>
      <c r="B220" s="250" t="s">
        <v>183</v>
      </c>
      <c r="C220" t="s">
        <v>184</v>
      </c>
      <c r="D220" s="217" t="s">
        <v>185</v>
      </c>
    </row>
    <row r="221" spans="1:4" x14ac:dyDescent="0.25">
      <c r="A221" t="s">
        <v>397</v>
      </c>
      <c r="B221" s="250" t="s">
        <v>172</v>
      </c>
      <c r="C221" t="s">
        <v>173</v>
      </c>
      <c r="D221" s="217" t="s">
        <v>174</v>
      </c>
    </row>
    <row r="222" spans="1:4" x14ac:dyDescent="0.25">
      <c r="A222" t="s">
        <v>398</v>
      </c>
      <c r="B222" s="250" t="s">
        <v>160</v>
      </c>
      <c r="C222" t="s">
        <v>161</v>
      </c>
      <c r="D222" s="217" t="s">
        <v>162</v>
      </c>
    </row>
    <row r="223" spans="1:4" x14ac:dyDescent="0.25">
      <c r="A223" t="s">
        <v>399</v>
      </c>
      <c r="B223" s="250" t="s">
        <v>164</v>
      </c>
      <c r="C223" t="s">
        <v>165</v>
      </c>
      <c r="D223" s="217" t="s">
        <v>166</v>
      </c>
    </row>
    <row r="224" spans="1:4" x14ac:dyDescent="0.25">
      <c r="A224" t="s">
        <v>400</v>
      </c>
      <c r="B224" s="250" t="s">
        <v>160</v>
      </c>
      <c r="C224" t="s">
        <v>161</v>
      </c>
      <c r="D224" t="s">
        <v>162</v>
      </c>
    </row>
    <row r="225" spans="1:4" x14ac:dyDescent="0.25">
      <c r="A225" t="s">
        <v>401</v>
      </c>
      <c r="B225" s="250" t="s">
        <v>168</v>
      </c>
      <c r="C225" t="s">
        <v>169</v>
      </c>
      <c r="D225" s="217" t="s">
        <v>170</v>
      </c>
    </row>
    <row r="226" spans="1:4" x14ac:dyDescent="0.25">
      <c r="A226" t="s">
        <v>402</v>
      </c>
      <c r="B226" s="250" t="s">
        <v>172</v>
      </c>
      <c r="C226" t="s">
        <v>173</v>
      </c>
      <c r="D226" s="217" t="s">
        <v>174</v>
      </c>
    </row>
    <row r="227" spans="1:4" x14ac:dyDescent="0.25">
      <c r="A227" t="s">
        <v>403</v>
      </c>
      <c r="B227" s="250" t="s">
        <v>160</v>
      </c>
      <c r="C227" t="s">
        <v>161</v>
      </c>
      <c r="D227" s="217" t="s">
        <v>162</v>
      </c>
    </row>
    <row r="228" spans="1:4" x14ac:dyDescent="0.25">
      <c r="A228" t="s">
        <v>404</v>
      </c>
      <c r="B228" t="s">
        <v>405</v>
      </c>
      <c r="C228" t="s">
        <v>249</v>
      </c>
      <c r="D228" s="217" t="s">
        <v>250</v>
      </c>
    </row>
    <row r="229" spans="1:4" x14ac:dyDescent="0.25">
      <c r="A229" t="s">
        <v>406</v>
      </c>
      <c r="B229" s="250" t="s">
        <v>172</v>
      </c>
      <c r="C229" t="s">
        <v>173</v>
      </c>
      <c r="D229" s="217" t="s">
        <v>174</v>
      </c>
    </row>
    <row r="230" spans="1:4" x14ac:dyDescent="0.25">
      <c r="A230" t="s">
        <v>407</v>
      </c>
      <c r="B230" s="250" t="s">
        <v>160</v>
      </c>
      <c r="C230" t="s">
        <v>161</v>
      </c>
      <c r="D230" t="s">
        <v>162</v>
      </c>
    </row>
    <row r="231" spans="1:4" x14ac:dyDescent="0.25">
      <c r="A231" t="s">
        <v>408</v>
      </c>
      <c r="B231" s="250" t="s">
        <v>160</v>
      </c>
      <c r="C231" t="s">
        <v>161</v>
      </c>
      <c r="D231" t="s">
        <v>162</v>
      </c>
    </row>
    <row r="232" spans="1:4" x14ac:dyDescent="0.25">
      <c r="A232" t="s">
        <v>409</v>
      </c>
      <c r="B232" s="250" t="s">
        <v>160</v>
      </c>
      <c r="C232" t="s">
        <v>161</v>
      </c>
      <c r="D232" s="217" t="s">
        <v>162</v>
      </c>
    </row>
    <row r="233" spans="1:4" x14ac:dyDescent="0.25">
      <c r="A233" t="s">
        <v>410</v>
      </c>
      <c r="B233" s="250" t="s">
        <v>164</v>
      </c>
      <c r="C233" t="s">
        <v>165</v>
      </c>
      <c r="D233" s="217" t="s">
        <v>166</v>
      </c>
    </row>
    <row r="234" spans="1:4" x14ac:dyDescent="0.25">
      <c r="A234" t="s">
        <v>411</v>
      </c>
      <c r="B234" s="250" t="s">
        <v>183</v>
      </c>
      <c r="C234" t="s">
        <v>184</v>
      </c>
      <c r="D234" s="217" t="s">
        <v>185</v>
      </c>
    </row>
    <row r="235" spans="1:4" x14ac:dyDescent="0.25">
      <c r="A235" t="s">
        <v>412</v>
      </c>
      <c r="B235" s="250" t="s">
        <v>168</v>
      </c>
      <c r="C235" t="s">
        <v>169</v>
      </c>
      <c r="D235" s="217" t="s">
        <v>170</v>
      </c>
    </row>
    <row r="236" spans="1:4" x14ac:dyDescent="0.25">
      <c r="A236" t="s">
        <v>413</v>
      </c>
      <c r="B236" s="250" t="s">
        <v>168</v>
      </c>
      <c r="C236" t="s">
        <v>169</v>
      </c>
      <c r="D236" s="217" t="s">
        <v>170</v>
      </c>
    </row>
    <row r="237" spans="1:4" x14ac:dyDescent="0.25">
      <c r="A237" t="s">
        <v>414</v>
      </c>
      <c r="B237" s="250" t="s">
        <v>168</v>
      </c>
      <c r="C237" t="s">
        <v>169</v>
      </c>
      <c r="D237" s="217" t="s">
        <v>170</v>
      </c>
    </row>
    <row r="238" spans="1:4" x14ac:dyDescent="0.25">
      <c r="A238" t="s">
        <v>415</v>
      </c>
      <c r="B238" s="250" t="s">
        <v>183</v>
      </c>
      <c r="C238" t="s">
        <v>184</v>
      </c>
      <c r="D238" s="217" t="s">
        <v>185</v>
      </c>
    </row>
    <row r="239" spans="1:4" x14ac:dyDescent="0.25">
      <c r="A239" t="s">
        <v>416</v>
      </c>
      <c r="B239" s="250" t="s">
        <v>172</v>
      </c>
      <c r="C239" t="s">
        <v>173</v>
      </c>
      <c r="D239" s="217" t="s">
        <v>174</v>
      </c>
    </row>
    <row r="240" spans="1:4" x14ac:dyDescent="0.25">
      <c r="A240" t="s">
        <v>417</v>
      </c>
      <c r="B240" t="s">
        <v>418</v>
      </c>
      <c r="C240" t="s">
        <v>14</v>
      </c>
    </row>
    <row r="241" spans="1:4" x14ac:dyDescent="0.25">
      <c r="A241" t="s">
        <v>419</v>
      </c>
      <c r="B241" s="250" t="s">
        <v>160</v>
      </c>
      <c r="C241" t="s">
        <v>161</v>
      </c>
      <c r="D241" s="217" t="s">
        <v>162</v>
      </c>
    </row>
    <row r="242" spans="1:4" x14ac:dyDescent="0.25">
      <c r="A242" t="s">
        <v>420</v>
      </c>
      <c r="B242" s="250" t="s">
        <v>168</v>
      </c>
      <c r="C242" t="s">
        <v>169</v>
      </c>
      <c r="D242" s="217" t="s">
        <v>170</v>
      </c>
    </row>
    <row r="243" spans="1:4" x14ac:dyDescent="0.25">
      <c r="A243" t="s">
        <v>421</v>
      </c>
      <c r="B243" s="250" t="s">
        <v>172</v>
      </c>
      <c r="C243" t="s">
        <v>173</v>
      </c>
      <c r="D243" s="217" t="s">
        <v>174</v>
      </c>
    </row>
    <row r="244" spans="1:4" x14ac:dyDescent="0.25">
      <c r="A244" t="s">
        <v>422</v>
      </c>
      <c r="B244" s="250" t="s">
        <v>168</v>
      </c>
      <c r="C244" t="s">
        <v>169</v>
      </c>
      <c r="D244" s="217" t="s">
        <v>170</v>
      </c>
    </row>
    <row r="245" spans="1:4" x14ac:dyDescent="0.25">
      <c r="A245" t="s">
        <v>423</v>
      </c>
      <c r="B245" s="250" t="s">
        <v>168</v>
      </c>
      <c r="C245" t="s">
        <v>169</v>
      </c>
      <c r="D245" s="217" t="s">
        <v>170</v>
      </c>
    </row>
    <row r="246" spans="1:4" x14ac:dyDescent="0.25">
      <c r="A246" t="s">
        <v>424</v>
      </c>
      <c r="B246" s="250" t="s">
        <v>168</v>
      </c>
      <c r="C246" t="s">
        <v>169</v>
      </c>
      <c r="D246" s="217" t="s">
        <v>170</v>
      </c>
    </row>
    <row r="247" spans="1:4" x14ac:dyDescent="0.25">
      <c r="A247" t="s">
        <v>425</v>
      </c>
      <c r="B247" s="250" t="s">
        <v>160</v>
      </c>
      <c r="C247" t="s">
        <v>161</v>
      </c>
      <c r="D247" s="217" t="s">
        <v>162</v>
      </c>
    </row>
    <row r="248" spans="1:4" x14ac:dyDescent="0.25">
      <c r="A248" t="s">
        <v>426</v>
      </c>
      <c r="B248" s="250" t="s">
        <v>160</v>
      </c>
      <c r="C248" t="s">
        <v>161</v>
      </c>
      <c r="D248" s="217" t="s">
        <v>162</v>
      </c>
    </row>
    <row r="249" spans="1:4" x14ac:dyDescent="0.25">
      <c r="A249" t="s">
        <v>427</v>
      </c>
      <c r="B249" s="250" t="s">
        <v>164</v>
      </c>
      <c r="C249" t="s">
        <v>165</v>
      </c>
      <c r="D249" s="217" t="s">
        <v>166</v>
      </c>
    </row>
    <row r="250" spans="1:4" x14ac:dyDescent="0.25">
      <c r="A250" t="s">
        <v>428</v>
      </c>
      <c r="B250" s="250" t="s">
        <v>168</v>
      </c>
      <c r="C250" t="s">
        <v>169</v>
      </c>
      <c r="D250" s="217" t="s">
        <v>170</v>
      </c>
    </row>
    <row r="251" spans="1:4" x14ac:dyDescent="0.25">
      <c r="A251" t="s">
        <v>429</v>
      </c>
      <c r="B251" s="250" t="s">
        <v>168</v>
      </c>
      <c r="C251" t="s">
        <v>169</v>
      </c>
      <c r="D251" s="217" t="s">
        <v>170</v>
      </c>
    </row>
    <row r="252" spans="1:4" x14ac:dyDescent="0.25">
      <c r="A252" t="s">
        <v>430</v>
      </c>
      <c r="B252" s="250" t="s">
        <v>168</v>
      </c>
      <c r="C252" t="s">
        <v>169</v>
      </c>
      <c r="D252" s="217" t="s">
        <v>170</v>
      </c>
    </row>
    <row r="253" spans="1:4" x14ac:dyDescent="0.25">
      <c r="A253" t="s">
        <v>431</v>
      </c>
      <c r="B253" s="250" t="s">
        <v>168</v>
      </c>
      <c r="C253" t="s">
        <v>169</v>
      </c>
      <c r="D253" s="217" t="s">
        <v>170</v>
      </c>
    </row>
    <row r="254" spans="1:4" x14ac:dyDescent="0.25">
      <c r="A254" t="s">
        <v>432</v>
      </c>
      <c r="B254" s="250" t="s">
        <v>168</v>
      </c>
      <c r="C254" t="s">
        <v>169</v>
      </c>
      <c r="D254" t="s">
        <v>170</v>
      </c>
    </row>
    <row r="255" spans="1:4" x14ac:dyDescent="0.25">
      <c r="A255" t="s">
        <v>433</v>
      </c>
      <c r="B255" s="250" t="s">
        <v>168</v>
      </c>
      <c r="C255" t="s">
        <v>169</v>
      </c>
      <c r="D255" s="217" t="s">
        <v>170</v>
      </c>
    </row>
    <row r="256" spans="1:4" x14ac:dyDescent="0.25">
      <c r="A256" t="s">
        <v>434</v>
      </c>
      <c r="B256" s="250" t="s">
        <v>164</v>
      </c>
      <c r="C256" t="s">
        <v>165</v>
      </c>
      <c r="D256" s="217" t="s">
        <v>166</v>
      </c>
    </row>
    <row r="257" spans="1:4" x14ac:dyDescent="0.25">
      <c r="A257" t="s">
        <v>435</v>
      </c>
      <c r="B257" s="250" t="s">
        <v>172</v>
      </c>
      <c r="C257" t="s">
        <v>173</v>
      </c>
      <c r="D257" s="217" t="s">
        <v>174</v>
      </c>
    </row>
    <row r="258" spans="1:4" x14ac:dyDescent="0.25">
      <c r="A258" t="s">
        <v>436</v>
      </c>
      <c r="B258" s="250" t="s">
        <v>168</v>
      </c>
      <c r="C258" t="s">
        <v>169</v>
      </c>
      <c r="D258" s="217" t="s">
        <v>170</v>
      </c>
    </row>
    <row r="259" spans="1:4" x14ac:dyDescent="0.25">
      <c r="A259" t="s">
        <v>437</v>
      </c>
      <c r="B259" s="250" t="s">
        <v>164</v>
      </c>
      <c r="C259" t="s">
        <v>165</v>
      </c>
      <c r="D259" s="217" t="s">
        <v>166</v>
      </c>
    </row>
    <row r="260" spans="1:4" x14ac:dyDescent="0.25">
      <c r="A260" t="s">
        <v>438</v>
      </c>
      <c r="B260" s="250" t="s">
        <v>183</v>
      </c>
      <c r="C260" t="s">
        <v>184</v>
      </c>
      <c r="D260" s="217" t="s">
        <v>185</v>
      </c>
    </row>
    <row r="261" spans="1:4" x14ac:dyDescent="0.25">
      <c r="A261" t="s">
        <v>439</v>
      </c>
      <c r="B261" s="250" t="s">
        <v>164</v>
      </c>
      <c r="C261" t="s">
        <v>165</v>
      </c>
      <c r="D261" s="217" t="s">
        <v>166</v>
      </c>
    </row>
    <row r="262" spans="1:4" x14ac:dyDescent="0.25">
      <c r="A262" t="s">
        <v>440</v>
      </c>
      <c r="B262" s="250" t="s">
        <v>172</v>
      </c>
      <c r="C262" t="s">
        <v>173</v>
      </c>
      <c r="D262" s="217" t="s">
        <v>174</v>
      </c>
    </row>
    <row r="263" spans="1:4" x14ac:dyDescent="0.25">
      <c r="A263" t="s">
        <v>441</v>
      </c>
      <c r="B263" s="250" t="s">
        <v>168</v>
      </c>
      <c r="C263" t="s">
        <v>169</v>
      </c>
      <c r="D263" s="217" t="s">
        <v>170</v>
      </c>
    </row>
    <row r="264" spans="1:4" x14ac:dyDescent="0.25">
      <c r="A264" t="s">
        <v>442</v>
      </c>
      <c r="B264" s="250" t="s">
        <v>168</v>
      </c>
      <c r="C264" t="s">
        <v>169</v>
      </c>
      <c r="D264" s="217" t="s">
        <v>170</v>
      </c>
    </row>
    <row r="265" spans="1:4" x14ac:dyDescent="0.25">
      <c r="A265" t="s">
        <v>443</v>
      </c>
      <c r="B265" s="250" t="s">
        <v>168</v>
      </c>
      <c r="C265" t="s">
        <v>169</v>
      </c>
      <c r="D265" s="217" t="s">
        <v>170</v>
      </c>
    </row>
    <row r="266" spans="1:4" x14ac:dyDescent="0.25">
      <c r="A266" t="s">
        <v>444</v>
      </c>
      <c r="B266" s="250" t="s">
        <v>168</v>
      </c>
      <c r="C266" t="s">
        <v>169</v>
      </c>
      <c r="D266" s="217" t="s">
        <v>170</v>
      </c>
    </row>
    <row r="267" spans="1:4" x14ac:dyDescent="0.25">
      <c r="A267" t="s">
        <v>445</v>
      </c>
      <c r="B267" s="250" t="s">
        <v>168</v>
      </c>
      <c r="C267" t="s">
        <v>169</v>
      </c>
      <c r="D267" s="217" t="s">
        <v>170</v>
      </c>
    </row>
    <row r="268" spans="1:4" x14ac:dyDescent="0.25">
      <c r="A268" t="s">
        <v>446</v>
      </c>
      <c r="B268" s="250" t="s">
        <v>164</v>
      </c>
      <c r="C268" t="s">
        <v>165</v>
      </c>
      <c r="D268" s="217" t="s">
        <v>166</v>
      </c>
    </row>
    <row r="269" spans="1:4" x14ac:dyDescent="0.25">
      <c r="A269" t="s">
        <v>447</v>
      </c>
      <c r="B269" s="250" t="s">
        <v>160</v>
      </c>
      <c r="C269" t="s">
        <v>161</v>
      </c>
      <c r="D269" s="217" t="s">
        <v>162</v>
      </c>
    </row>
    <row r="270" spans="1:4" x14ac:dyDescent="0.25">
      <c r="A270" t="s">
        <v>448</v>
      </c>
      <c r="B270" s="250" t="s">
        <v>168</v>
      </c>
      <c r="C270" t="s">
        <v>169</v>
      </c>
      <c r="D270" s="217" t="s">
        <v>170</v>
      </c>
    </row>
    <row r="271" spans="1:4" x14ac:dyDescent="0.25">
      <c r="A271" t="s">
        <v>449</v>
      </c>
      <c r="B271" s="250" t="s">
        <v>168</v>
      </c>
      <c r="C271" t="s">
        <v>169</v>
      </c>
      <c r="D271" s="217" t="s">
        <v>170</v>
      </c>
    </row>
    <row r="272" spans="1:4" x14ac:dyDescent="0.25">
      <c r="A272" t="s">
        <v>450</v>
      </c>
      <c r="B272" s="250" t="s">
        <v>183</v>
      </c>
      <c r="C272" t="s">
        <v>184</v>
      </c>
      <c r="D272" s="217" t="s">
        <v>185</v>
      </c>
    </row>
    <row r="273" spans="1:4" x14ac:dyDescent="0.25">
      <c r="A273" t="s">
        <v>451</v>
      </c>
      <c r="B273" s="250" t="s">
        <v>172</v>
      </c>
      <c r="C273" t="s">
        <v>173</v>
      </c>
      <c r="D273" s="217" t="s">
        <v>174</v>
      </c>
    </row>
    <row r="274" spans="1:4" x14ac:dyDescent="0.25">
      <c r="A274" t="s">
        <v>452</v>
      </c>
      <c r="B274" s="250" t="s">
        <v>168</v>
      </c>
      <c r="C274" t="s">
        <v>169</v>
      </c>
      <c r="D274" s="217" t="s">
        <v>170</v>
      </c>
    </row>
    <row r="275" spans="1:4" x14ac:dyDescent="0.25">
      <c r="A275" t="s">
        <v>453</v>
      </c>
      <c r="B275" s="250" t="s">
        <v>168</v>
      </c>
      <c r="C275" t="s">
        <v>169</v>
      </c>
      <c r="D275" s="217" t="s">
        <v>170</v>
      </c>
    </row>
    <row r="276" spans="1:4" x14ac:dyDescent="0.25">
      <c r="A276" t="s">
        <v>454</v>
      </c>
      <c r="B276" s="250" t="s">
        <v>160</v>
      </c>
      <c r="C276" t="s">
        <v>161</v>
      </c>
      <c r="D276" s="217" t="s">
        <v>162</v>
      </c>
    </row>
    <row r="277" spans="1:4" x14ac:dyDescent="0.25">
      <c r="A277" t="s">
        <v>455</v>
      </c>
      <c r="B277" s="250" t="s">
        <v>168</v>
      </c>
      <c r="C277" t="s">
        <v>169</v>
      </c>
      <c r="D277" s="217" t="s">
        <v>170</v>
      </c>
    </row>
    <row r="278" spans="1:4" x14ac:dyDescent="0.25">
      <c r="A278" t="s">
        <v>456</v>
      </c>
      <c r="B278" s="250" t="s">
        <v>160</v>
      </c>
      <c r="C278" t="s">
        <v>161</v>
      </c>
      <c r="D278" s="217" t="s">
        <v>162</v>
      </c>
    </row>
    <row r="279" spans="1:4" x14ac:dyDescent="0.25">
      <c r="A279" t="s">
        <v>457</v>
      </c>
      <c r="B279" s="250" t="s">
        <v>164</v>
      </c>
      <c r="C279" t="s">
        <v>165</v>
      </c>
      <c r="D279" s="217" t="s">
        <v>166</v>
      </c>
    </row>
    <row r="280" spans="1:4" x14ac:dyDescent="0.25">
      <c r="A280" t="s">
        <v>458</v>
      </c>
      <c r="B280" s="250" t="s">
        <v>164</v>
      </c>
      <c r="C280" t="s">
        <v>165</v>
      </c>
      <c r="D280" s="217" t="s">
        <v>166</v>
      </c>
    </row>
    <row r="281" spans="1:4" x14ac:dyDescent="0.25">
      <c r="A281" t="s">
        <v>459</v>
      </c>
      <c r="B281" s="250" t="s">
        <v>164</v>
      </c>
      <c r="C281" t="s">
        <v>165</v>
      </c>
      <c r="D281" s="217" t="s">
        <v>166</v>
      </c>
    </row>
    <row r="282" spans="1:4" x14ac:dyDescent="0.25">
      <c r="A282" t="s">
        <v>460</v>
      </c>
      <c r="B282" s="250" t="s">
        <v>168</v>
      </c>
      <c r="C282" t="s">
        <v>169</v>
      </c>
      <c r="D282" s="217" t="s">
        <v>170</v>
      </c>
    </row>
    <row r="283" spans="1:4" x14ac:dyDescent="0.25">
      <c r="A283" t="s">
        <v>461</v>
      </c>
      <c r="B283" s="250" t="s">
        <v>164</v>
      </c>
      <c r="C283" t="s">
        <v>165</v>
      </c>
      <c r="D283" s="217" t="s">
        <v>166</v>
      </c>
    </row>
    <row r="284" spans="1:4" x14ac:dyDescent="0.25">
      <c r="A284" t="s">
        <v>462</v>
      </c>
      <c r="B284" s="250" t="s">
        <v>168</v>
      </c>
      <c r="C284" t="s">
        <v>169</v>
      </c>
      <c r="D284" t="s">
        <v>170</v>
      </c>
    </row>
    <row r="285" spans="1:4" x14ac:dyDescent="0.25">
      <c r="A285" t="s">
        <v>463</v>
      </c>
      <c r="B285" s="250" t="s">
        <v>168</v>
      </c>
      <c r="C285" t="s">
        <v>169</v>
      </c>
      <c r="D285" t="s">
        <v>170</v>
      </c>
    </row>
    <row r="286" spans="1:4" x14ac:dyDescent="0.25">
      <c r="A286" t="s">
        <v>464</v>
      </c>
      <c r="B286" s="250" t="s">
        <v>164</v>
      </c>
      <c r="C286" t="s">
        <v>165</v>
      </c>
      <c r="D286" s="217" t="s">
        <v>166</v>
      </c>
    </row>
    <row r="287" spans="1:4" x14ac:dyDescent="0.25">
      <c r="A287" t="s">
        <v>465</v>
      </c>
      <c r="B287" s="250" t="s">
        <v>164</v>
      </c>
      <c r="C287" t="s">
        <v>165</v>
      </c>
      <c r="D287" s="217" t="s">
        <v>166</v>
      </c>
    </row>
    <row r="288" spans="1:4" x14ac:dyDescent="0.25">
      <c r="A288" t="s">
        <v>466</v>
      </c>
      <c r="B288" s="250" t="s">
        <v>168</v>
      </c>
      <c r="C288" t="s">
        <v>169</v>
      </c>
      <c r="D288" s="217" t="s">
        <v>170</v>
      </c>
    </row>
    <row r="289" spans="1:4" x14ac:dyDescent="0.25">
      <c r="A289" t="s">
        <v>467</v>
      </c>
      <c r="B289" s="250" t="s">
        <v>172</v>
      </c>
      <c r="C289" t="s">
        <v>173</v>
      </c>
      <c r="D289" s="217" t="s">
        <v>174</v>
      </c>
    </row>
    <row r="290" spans="1:4" x14ac:dyDescent="0.25">
      <c r="A290" t="s">
        <v>468</v>
      </c>
      <c r="B290" s="250" t="s">
        <v>164</v>
      </c>
      <c r="C290" t="s">
        <v>165</v>
      </c>
      <c r="D290" s="217" t="s">
        <v>166</v>
      </c>
    </row>
    <row r="291" spans="1:4" x14ac:dyDescent="0.25">
      <c r="A291" t="s">
        <v>469</v>
      </c>
      <c r="B291" t="s">
        <v>470</v>
      </c>
      <c r="C291" t="s">
        <v>249</v>
      </c>
      <c r="D291" s="217" t="s">
        <v>250</v>
      </c>
    </row>
    <row r="292" spans="1:4" x14ac:dyDescent="0.25">
      <c r="A292" t="s">
        <v>471</v>
      </c>
      <c r="B292" s="250" t="s">
        <v>168</v>
      </c>
      <c r="C292" t="s">
        <v>169</v>
      </c>
      <c r="D292" s="217" t="s">
        <v>170</v>
      </c>
    </row>
    <row r="293" spans="1:4" x14ac:dyDescent="0.25">
      <c r="A293" t="s">
        <v>472</v>
      </c>
      <c r="B293" t="s">
        <v>473</v>
      </c>
      <c r="C293" t="s">
        <v>249</v>
      </c>
      <c r="D293" s="217" t="s">
        <v>250</v>
      </c>
    </row>
    <row r="294" spans="1:4" x14ac:dyDescent="0.25">
      <c r="A294" t="s">
        <v>474</v>
      </c>
      <c r="B294" s="250" t="s">
        <v>183</v>
      </c>
      <c r="C294" t="s">
        <v>184</v>
      </c>
      <c r="D294" s="217" t="s">
        <v>185</v>
      </c>
    </row>
    <row r="295" spans="1:4" x14ac:dyDescent="0.25">
      <c r="A295" t="s">
        <v>475</v>
      </c>
      <c r="B295" s="250" t="s">
        <v>168</v>
      </c>
      <c r="C295" t="s">
        <v>169</v>
      </c>
      <c r="D295" s="217" t="s">
        <v>170</v>
      </c>
    </row>
    <row r="296" spans="1:4" x14ac:dyDescent="0.25">
      <c r="A296" t="s">
        <v>476</v>
      </c>
      <c r="B296" t="s">
        <v>477</v>
      </c>
      <c r="C296" t="s">
        <v>14</v>
      </c>
    </row>
    <row r="297" spans="1:4" x14ac:dyDescent="0.25">
      <c r="A297" t="s">
        <v>478</v>
      </c>
      <c r="B297" s="250" t="s">
        <v>164</v>
      </c>
      <c r="C297" t="s">
        <v>165</v>
      </c>
      <c r="D297" s="217" t="s">
        <v>166</v>
      </c>
    </row>
    <row r="298" spans="1:4" x14ac:dyDescent="0.25">
      <c r="A298" t="s">
        <v>479</v>
      </c>
      <c r="B298" s="250" t="s">
        <v>183</v>
      </c>
      <c r="C298" t="s">
        <v>184</v>
      </c>
      <c r="D298" s="217" t="s">
        <v>185</v>
      </c>
    </row>
    <row r="299" spans="1:4" x14ac:dyDescent="0.25">
      <c r="A299" t="s">
        <v>480</v>
      </c>
      <c r="B299" s="250" t="s">
        <v>160</v>
      </c>
      <c r="C299" t="s">
        <v>161</v>
      </c>
      <c r="D299" s="217" t="s">
        <v>162</v>
      </c>
    </row>
    <row r="300" spans="1:4" x14ac:dyDescent="0.25">
      <c r="A300" t="s">
        <v>481</v>
      </c>
      <c r="B300" s="250" t="s">
        <v>168</v>
      </c>
      <c r="C300" t="s">
        <v>169</v>
      </c>
      <c r="D300" s="217" t="s">
        <v>170</v>
      </c>
    </row>
    <row r="301" spans="1:4" x14ac:dyDescent="0.25">
      <c r="A301" t="s">
        <v>482</v>
      </c>
      <c r="B301" s="250" t="s">
        <v>168</v>
      </c>
      <c r="C301" t="s">
        <v>169</v>
      </c>
      <c r="D301" s="217" t="s">
        <v>170</v>
      </c>
    </row>
    <row r="302" spans="1:4" x14ac:dyDescent="0.25">
      <c r="A302" t="s">
        <v>483</v>
      </c>
      <c r="B302" s="250" t="s">
        <v>164</v>
      </c>
      <c r="C302" t="s">
        <v>165</v>
      </c>
      <c r="D302" s="217" t="s">
        <v>166</v>
      </c>
    </row>
    <row r="303" spans="1:4" x14ac:dyDescent="0.25">
      <c r="A303" t="s">
        <v>484</v>
      </c>
      <c r="B303" s="250" t="s">
        <v>172</v>
      </c>
      <c r="C303" t="s">
        <v>173</v>
      </c>
      <c r="D303" s="217" t="s">
        <v>174</v>
      </c>
    </row>
    <row r="304" spans="1:4" x14ac:dyDescent="0.25">
      <c r="A304" t="s">
        <v>485</v>
      </c>
      <c r="B304" s="250" t="s">
        <v>168</v>
      </c>
      <c r="C304" t="s">
        <v>169</v>
      </c>
      <c r="D304" s="217" t="s">
        <v>170</v>
      </c>
    </row>
    <row r="305" spans="1:4" x14ac:dyDescent="0.25">
      <c r="A305" t="s">
        <v>486</v>
      </c>
      <c r="B305" s="250" t="s">
        <v>164</v>
      </c>
      <c r="C305" t="s">
        <v>165</v>
      </c>
      <c r="D305" s="217" t="s">
        <v>166</v>
      </c>
    </row>
    <row r="306" spans="1:4" x14ac:dyDescent="0.25">
      <c r="A306" t="s">
        <v>487</v>
      </c>
      <c r="B306" s="250" t="s">
        <v>183</v>
      </c>
      <c r="C306" t="s">
        <v>184</v>
      </c>
      <c r="D306" s="217" t="s">
        <v>185</v>
      </c>
    </row>
    <row r="307" spans="1:4" x14ac:dyDescent="0.25">
      <c r="A307" t="s">
        <v>488</v>
      </c>
      <c r="B307" s="250" t="s">
        <v>168</v>
      </c>
      <c r="C307" t="s">
        <v>169</v>
      </c>
      <c r="D307" s="217" t="s">
        <v>170</v>
      </c>
    </row>
    <row r="308" spans="1:4" x14ac:dyDescent="0.25">
      <c r="A308" t="s">
        <v>489</v>
      </c>
      <c r="B308" s="250" t="s">
        <v>172</v>
      </c>
      <c r="C308" t="s">
        <v>173</v>
      </c>
      <c r="D308" s="217" t="s">
        <v>174</v>
      </c>
    </row>
    <row r="309" spans="1:4" x14ac:dyDescent="0.25">
      <c r="A309" t="s">
        <v>490</v>
      </c>
      <c r="B309" t="s">
        <v>491</v>
      </c>
      <c r="C309" t="s">
        <v>249</v>
      </c>
      <c r="D309" s="217" t="s">
        <v>250</v>
      </c>
    </row>
    <row r="310" spans="1:4" x14ac:dyDescent="0.25">
      <c r="A310" t="s">
        <v>492</v>
      </c>
      <c r="B310" s="250" t="s">
        <v>172</v>
      </c>
      <c r="C310" t="s">
        <v>173</v>
      </c>
      <c r="D310" s="217" t="s">
        <v>174</v>
      </c>
    </row>
    <row r="311" spans="1:4" x14ac:dyDescent="0.25">
      <c r="A311" t="s">
        <v>493</v>
      </c>
      <c r="B311" s="250" t="s">
        <v>160</v>
      </c>
      <c r="C311" t="s">
        <v>161</v>
      </c>
      <c r="D311" s="217" t="s">
        <v>162</v>
      </c>
    </row>
    <row r="312" spans="1:4" x14ac:dyDescent="0.25">
      <c r="A312" t="s">
        <v>494</v>
      </c>
      <c r="B312" s="250" t="s">
        <v>168</v>
      </c>
      <c r="C312" t="s">
        <v>169</v>
      </c>
      <c r="D312" s="217" t="s">
        <v>170</v>
      </c>
    </row>
    <row r="313" spans="1:4" x14ac:dyDescent="0.25">
      <c r="A313" t="s">
        <v>495</v>
      </c>
      <c r="B313" s="250" t="s">
        <v>168</v>
      </c>
      <c r="C313" t="s">
        <v>169</v>
      </c>
      <c r="D313" s="217" t="s">
        <v>170</v>
      </c>
    </row>
    <row r="314" spans="1:4" x14ac:dyDescent="0.25">
      <c r="A314" t="s">
        <v>496</v>
      </c>
      <c r="B314" s="250" t="s">
        <v>172</v>
      </c>
      <c r="C314" t="s">
        <v>173</v>
      </c>
      <c r="D314" s="217" t="s">
        <v>174</v>
      </c>
    </row>
    <row r="315" spans="1:4" x14ac:dyDescent="0.25">
      <c r="A315" t="s">
        <v>497</v>
      </c>
      <c r="B315" s="250" t="s">
        <v>160</v>
      </c>
      <c r="C315" t="s">
        <v>161</v>
      </c>
      <c r="D315" s="217" t="s">
        <v>162</v>
      </c>
    </row>
    <row r="316" spans="1:4" x14ac:dyDescent="0.25">
      <c r="A316" t="s">
        <v>498</v>
      </c>
      <c r="B316" s="250" t="s">
        <v>160</v>
      </c>
      <c r="C316" t="s">
        <v>161</v>
      </c>
      <c r="D316" s="217" t="s">
        <v>162</v>
      </c>
    </row>
    <row r="317" spans="1:4" x14ac:dyDescent="0.25">
      <c r="A317" t="s">
        <v>499</v>
      </c>
      <c r="B317" s="250" t="s">
        <v>160</v>
      </c>
      <c r="C317" t="s">
        <v>161</v>
      </c>
      <c r="D317" s="217" t="s">
        <v>162</v>
      </c>
    </row>
    <row r="318" spans="1:4" x14ac:dyDescent="0.25">
      <c r="A318" t="s">
        <v>500</v>
      </c>
      <c r="B318" s="250" t="s">
        <v>168</v>
      </c>
      <c r="C318" t="s">
        <v>169</v>
      </c>
      <c r="D318" s="217" t="s">
        <v>170</v>
      </c>
    </row>
    <row r="319" spans="1:4" x14ac:dyDescent="0.25">
      <c r="A319" t="s">
        <v>501</v>
      </c>
      <c r="B319" s="250" t="s">
        <v>160</v>
      </c>
      <c r="C319" t="s">
        <v>161</v>
      </c>
      <c r="D319" s="217" t="s">
        <v>162</v>
      </c>
    </row>
    <row r="320" spans="1:4" x14ac:dyDescent="0.25">
      <c r="A320" t="s">
        <v>502</v>
      </c>
      <c r="B320" s="250" t="s">
        <v>160</v>
      </c>
      <c r="C320" t="s">
        <v>161</v>
      </c>
      <c r="D320" t="s">
        <v>162</v>
      </c>
    </row>
    <row r="321" spans="1:4" x14ac:dyDescent="0.25">
      <c r="A321" t="s">
        <v>503</v>
      </c>
      <c r="B321" s="250" t="s">
        <v>183</v>
      </c>
      <c r="C321" t="s">
        <v>184</v>
      </c>
      <c r="D321" s="217" t="s">
        <v>185</v>
      </c>
    </row>
    <row r="322" spans="1:4" x14ac:dyDescent="0.25">
      <c r="A322" t="s">
        <v>504</v>
      </c>
      <c r="B322" s="250" t="s">
        <v>183</v>
      </c>
      <c r="C322" t="s">
        <v>184</v>
      </c>
      <c r="D322" s="217" t="s">
        <v>185</v>
      </c>
    </row>
    <row r="323" spans="1:4" x14ac:dyDescent="0.25">
      <c r="A323" t="s">
        <v>505</v>
      </c>
      <c r="B323" s="250" t="s">
        <v>183</v>
      </c>
      <c r="C323" t="s">
        <v>184</v>
      </c>
      <c r="D323" s="217" t="s">
        <v>185</v>
      </c>
    </row>
    <row r="324" spans="1:4" x14ac:dyDescent="0.25">
      <c r="A324" t="s">
        <v>506</v>
      </c>
      <c r="B324" s="250" t="s">
        <v>160</v>
      </c>
      <c r="C324" t="s">
        <v>161</v>
      </c>
      <c r="D324" s="217" t="s">
        <v>162</v>
      </c>
    </row>
    <row r="325" spans="1:4" x14ac:dyDescent="0.25">
      <c r="A325" t="s">
        <v>507</v>
      </c>
      <c r="B325" s="250" t="s">
        <v>183</v>
      </c>
      <c r="C325" t="s">
        <v>184</v>
      </c>
      <c r="D325" s="217" t="s">
        <v>185</v>
      </c>
    </row>
    <row r="326" spans="1:4" x14ac:dyDescent="0.25">
      <c r="A326" t="s">
        <v>508</v>
      </c>
      <c r="B326" s="250" t="s">
        <v>183</v>
      </c>
      <c r="C326" t="s">
        <v>184</v>
      </c>
      <c r="D326" s="217" t="s">
        <v>185</v>
      </c>
    </row>
    <row r="327" spans="1:4" x14ac:dyDescent="0.25">
      <c r="A327" t="s">
        <v>509</v>
      </c>
      <c r="B327" s="250" t="s">
        <v>172</v>
      </c>
      <c r="C327" t="s">
        <v>173</v>
      </c>
      <c r="D327" s="217" t="s">
        <v>174</v>
      </c>
    </row>
    <row r="328" spans="1:4" x14ac:dyDescent="0.25">
      <c r="A328" t="s">
        <v>510</v>
      </c>
      <c r="B328" s="250" t="s">
        <v>160</v>
      </c>
      <c r="C328" t="s">
        <v>161</v>
      </c>
      <c r="D328" s="217" t="s">
        <v>162</v>
      </c>
    </row>
    <row r="329" spans="1:4" x14ac:dyDescent="0.25">
      <c r="A329" t="s">
        <v>511</v>
      </c>
      <c r="B329" s="250" t="s">
        <v>160</v>
      </c>
      <c r="C329" t="s">
        <v>161</v>
      </c>
      <c r="D329" s="217" t="s">
        <v>162</v>
      </c>
    </row>
    <row r="330" spans="1:4" x14ac:dyDescent="0.25">
      <c r="A330" t="s">
        <v>512</v>
      </c>
      <c r="B330" s="250" t="s">
        <v>168</v>
      </c>
      <c r="C330" t="s">
        <v>169</v>
      </c>
      <c r="D330" s="217" t="s">
        <v>170</v>
      </c>
    </row>
    <row r="331" spans="1:4" x14ac:dyDescent="0.25">
      <c r="A331" t="s">
        <v>513</v>
      </c>
      <c r="B331" s="250" t="s">
        <v>172</v>
      </c>
      <c r="C331" t="s">
        <v>173</v>
      </c>
      <c r="D331" s="217" t="s">
        <v>174</v>
      </c>
    </row>
    <row r="332" spans="1:4" x14ac:dyDescent="0.25">
      <c r="A332" t="s">
        <v>514</v>
      </c>
      <c r="B332" s="250" t="s">
        <v>172</v>
      </c>
      <c r="C332" t="s">
        <v>173</v>
      </c>
      <c r="D332" s="217" t="s">
        <v>174</v>
      </c>
    </row>
    <row r="333" spans="1:4" x14ac:dyDescent="0.25">
      <c r="A333" t="s">
        <v>515</v>
      </c>
      <c r="B333" s="250" t="s">
        <v>168</v>
      </c>
      <c r="C333" t="s">
        <v>169</v>
      </c>
      <c r="D333" s="217" t="s">
        <v>170</v>
      </c>
    </row>
    <row r="334" spans="1:4" x14ac:dyDescent="0.25">
      <c r="A334" t="s">
        <v>516</v>
      </c>
      <c r="B334" s="250" t="s">
        <v>183</v>
      </c>
      <c r="C334" t="s">
        <v>184</v>
      </c>
      <c r="D334" s="217" t="s">
        <v>185</v>
      </c>
    </row>
    <row r="335" spans="1:4" x14ac:dyDescent="0.25">
      <c r="A335" t="s">
        <v>517</v>
      </c>
      <c r="B335" s="250" t="s">
        <v>164</v>
      </c>
      <c r="C335" t="s">
        <v>165</v>
      </c>
      <c r="D335" s="217" t="s">
        <v>166</v>
      </c>
    </row>
    <row r="336" spans="1:4" x14ac:dyDescent="0.25">
      <c r="A336" t="s">
        <v>518</v>
      </c>
      <c r="B336" s="250" t="s">
        <v>160</v>
      </c>
      <c r="C336" t="s">
        <v>161</v>
      </c>
      <c r="D336" s="217" t="s">
        <v>162</v>
      </c>
    </row>
    <row r="337" spans="1:4" x14ac:dyDescent="0.25">
      <c r="A337" t="s">
        <v>519</v>
      </c>
      <c r="B337" s="250" t="s">
        <v>172</v>
      </c>
      <c r="C337" t="s">
        <v>173</v>
      </c>
      <c r="D337" s="217" t="s">
        <v>174</v>
      </c>
    </row>
    <row r="338" spans="1:4" x14ac:dyDescent="0.25">
      <c r="A338" t="s">
        <v>520</v>
      </c>
      <c r="B338" s="250" t="s">
        <v>160</v>
      </c>
      <c r="C338" t="s">
        <v>161</v>
      </c>
      <c r="D338" s="217" t="s">
        <v>162</v>
      </c>
    </row>
    <row r="339" spans="1:4" x14ac:dyDescent="0.25">
      <c r="A339" t="s">
        <v>521</v>
      </c>
      <c r="B339" s="250" t="s">
        <v>160</v>
      </c>
      <c r="C339" t="s">
        <v>161</v>
      </c>
      <c r="D339" s="217" t="s">
        <v>162</v>
      </c>
    </row>
    <row r="340" spans="1:4" x14ac:dyDescent="0.25">
      <c r="A340" t="s">
        <v>522</v>
      </c>
      <c r="B340" s="250" t="s">
        <v>164</v>
      </c>
      <c r="C340" t="s">
        <v>165</v>
      </c>
      <c r="D340" s="217" t="s">
        <v>166</v>
      </c>
    </row>
    <row r="341" spans="1:4" x14ac:dyDescent="0.25">
      <c r="A341" t="s">
        <v>523</v>
      </c>
      <c r="B341" s="250" t="s">
        <v>160</v>
      </c>
      <c r="C341" t="s">
        <v>161</v>
      </c>
      <c r="D341" s="217" t="s">
        <v>162</v>
      </c>
    </row>
    <row r="342" spans="1:4" x14ac:dyDescent="0.25">
      <c r="A342" t="s">
        <v>524</v>
      </c>
      <c r="B342" s="250" t="s">
        <v>164</v>
      </c>
      <c r="C342" t="s">
        <v>165</v>
      </c>
      <c r="D342" s="217" t="s">
        <v>166</v>
      </c>
    </row>
    <row r="343" spans="1:4" x14ac:dyDescent="0.25">
      <c r="A343" t="s">
        <v>525</v>
      </c>
      <c r="B343" s="250" t="s">
        <v>160</v>
      </c>
      <c r="C343" t="s">
        <v>161</v>
      </c>
      <c r="D343" s="217" t="s">
        <v>162</v>
      </c>
    </row>
    <row r="344" spans="1:4" x14ac:dyDescent="0.25">
      <c r="A344" t="s">
        <v>526</v>
      </c>
      <c r="B344" s="250" t="s">
        <v>160</v>
      </c>
      <c r="C344" t="s">
        <v>161</v>
      </c>
      <c r="D344" s="217" t="s">
        <v>162</v>
      </c>
    </row>
    <row r="345" spans="1:4" x14ac:dyDescent="0.25">
      <c r="A345" t="s">
        <v>527</v>
      </c>
      <c r="B345" s="250" t="s">
        <v>160</v>
      </c>
      <c r="C345" t="s">
        <v>161</v>
      </c>
      <c r="D345" s="217" t="s">
        <v>162</v>
      </c>
    </row>
    <row r="346" spans="1:4" x14ac:dyDescent="0.25">
      <c r="A346" t="s">
        <v>528</v>
      </c>
      <c r="B346" s="250" t="s">
        <v>172</v>
      </c>
      <c r="C346" t="s">
        <v>173</v>
      </c>
      <c r="D346" s="217" t="s">
        <v>174</v>
      </c>
    </row>
    <row r="347" spans="1:4" x14ac:dyDescent="0.25">
      <c r="A347" t="s">
        <v>529</v>
      </c>
      <c r="B347" s="250" t="s">
        <v>168</v>
      </c>
      <c r="C347" t="s">
        <v>169</v>
      </c>
      <c r="D347" s="217" t="s">
        <v>170</v>
      </c>
    </row>
    <row r="348" spans="1:4" x14ac:dyDescent="0.25">
      <c r="A348" t="s">
        <v>530</v>
      </c>
      <c r="B348" s="250" t="s">
        <v>164</v>
      </c>
      <c r="C348" t="s">
        <v>165</v>
      </c>
      <c r="D348" s="217" t="s">
        <v>166</v>
      </c>
    </row>
    <row r="349" spans="1:4" x14ac:dyDescent="0.25">
      <c r="A349" t="s">
        <v>531</v>
      </c>
      <c r="B349" s="250" t="s">
        <v>172</v>
      </c>
      <c r="C349" t="s">
        <v>173</v>
      </c>
      <c r="D349" s="217" t="s">
        <v>174</v>
      </c>
    </row>
    <row r="350" spans="1:4" x14ac:dyDescent="0.25">
      <c r="A350" t="s">
        <v>532</v>
      </c>
      <c r="B350" s="250" t="s">
        <v>164</v>
      </c>
      <c r="C350" t="s">
        <v>165</v>
      </c>
      <c r="D350" s="217" t="s">
        <v>166</v>
      </c>
    </row>
    <row r="351" spans="1:4" x14ac:dyDescent="0.25">
      <c r="A351" t="s">
        <v>533</v>
      </c>
      <c r="B351" s="250" t="s">
        <v>183</v>
      </c>
      <c r="C351" t="s">
        <v>184</v>
      </c>
      <c r="D351" s="217" t="s">
        <v>185</v>
      </c>
    </row>
    <row r="352" spans="1:4" x14ac:dyDescent="0.25">
      <c r="A352" t="s">
        <v>534</v>
      </c>
      <c r="B352" s="250" t="s">
        <v>172</v>
      </c>
      <c r="C352" t="s">
        <v>173</v>
      </c>
      <c r="D352" s="217" t="s">
        <v>174</v>
      </c>
    </row>
    <row r="353" spans="1:4" x14ac:dyDescent="0.25">
      <c r="A353" t="s">
        <v>535</v>
      </c>
      <c r="B353" s="250" t="s">
        <v>160</v>
      </c>
      <c r="C353" t="s">
        <v>161</v>
      </c>
      <c r="D353" s="217" t="s">
        <v>162</v>
      </c>
    </row>
    <row r="354" spans="1:4" x14ac:dyDescent="0.25">
      <c r="A354" t="s">
        <v>536</v>
      </c>
      <c r="B354" s="250" t="s">
        <v>160</v>
      </c>
      <c r="C354" t="s">
        <v>161</v>
      </c>
      <c r="D354" s="217" t="s">
        <v>162</v>
      </c>
    </row>
    <row r="355" spans="1:4" x14ac:dyDescent="0.25">
      <c r="A355" t="s">
        <v>537</v>
      </c>
      <c r="B355" s="250" t="s">
        <v>183</v>
      </c>
      <c r="C355" t="s">
        <v>184</v>
      </c>
      <c r="D355" s="217" t="s">
        <v>185</v>
      </c>
    </row>
    <row r="356" spans="1:4" x14ac:dyDescent="0.25">
      <c r="A356" t="s">
        <v>538</v>
      </c>
      <c r="B356" s="250" t="s">
        <v>183</v>
      </c>
      <c r="C356" t="s">
        <v>184</v>
      </c>
      <c r="D356" s="217" t="s">
        <v>185</v>
      </c>
    </row>
    <row r="357" spans="1:4" x14ac:dyDescent="0.25">
      <c r="A357" t="s">
        <v>539</v>
      </c>
      <c r="B357" s="250" t="s">
        <v>160</v>
      </c>
      <c r="C357" t="s">
        <v>161</v>
      </c>
      <c r="D357" s="217" t="s">
        <v>162</v>
      </c>
    </row>
    <row r="358" spans="1:4" x14ac:dyDescent="0.25">
      <c r="A358" t="s">
        <v>540</v>
      </c>
      <c r="B358" s="250" t="s">
        <v>183</v>
      </c>
      <c r="C358" t="s">
        <v>184</v>
      </c>
      <c r="D358" s="217" t="s">
        <v>185</v>
      </c>
    </row>
    <row r="359" spans="1:4" x14ac:dyDescent="0.25">
      <c r="A359" t="s">
        <v>541</v>
      </c>
      <c r="B359" s="250" t="s">
        <v>183</v>
      </c>
      <c r="C359" t="s">
        <v>184</v>
      </c>
      <c r="D359" s="217" t="s">
        <v>185</v>
      </c>
    </row>
    <row r="360" spans="1:4" x14ac:dyDescent="0.25">
      <c r="A360" t="s">
        <v>542</v>
      </c>
      <c r="B360" s="250" t="s">
        <v>164</v>
      </c>
      <c r="C360" t="s">
        <v>165</v>
      </c>
      <c r="D360" s="217" t="s">
        <v>166</v>
      </c>
    </row>
    <row r="361" spans="1:4" x14ac:dyDescent="0.25">
      <c r="A361" t="s">
        <v>543</v>
      </c>
      <c r="B361" s="250" t="s">
        <v>164</v>
      </c>
      <c r="C361" t="s">
        <v>165</v>
      </c>
      <c r="D361" s="217" t="s">
        <v>166</v>
      </c>
    </row>
    <row r="362" spans="1:4" x14ac:dyDescent="0.25">
      <c r="A362" t="s">
        <v>544</v>
      </c>
      <c r="B362" s="250" t="s">
        <v>160</v>
      </c>
      <c r="C362" t="s">
        <v>161</v>
      </c>
      <c r="D362" s="217" t="s">
        <v>162</v>
      </c>
    </row>
    <row r="363" spans="1:4" x14ac:dyDescent="0.25">
      <c r="A363" t="s">
        <v>545</v>
      </c>
      <c r="B363" s="250" t="s">
        <v>183</v>
      </c>
      <c r="C363" t="s">
        <v>184</v>
      </c>
      <c r="D363" s="217" t="s">
        <v>185</v>
      </c>
    </row>
    <row r="364" spans="1:4" x14ac:dyDescent="0.25">
      <c r="A364" t="s">
        <v>546</v>
      </c>
      <c r="B364" s="250" t="s">
        <v>160</v>
      </c>
      <c r="C364" t="s">
        <v>161</v>
      </c>
      <c r="D364" s="217" t="s">
        <v>162</v>
      </c>
    </row>
    <row r="365" spans="1:4" x14ac:dyDescent="0.25">
      <c r="A365" t="s">
        <v>547</v>
      </c>
      <c r="B365" s="250" t="s">
        <v>172</v>
      </c>
      <c r="C365" t="s">
        <v>173</v>
      </c>
      <c r="D365" s="217" t="s">
        <v>174</v>
      </c>
    </row>
    <row r="366" spans="1:4" x14ac:dyDescent="0.25">
      <c r="A366" t="s">
        <v>548</v>
      </c>
      <c r="B366" s="250" t="s">
        <v>172</v>
      </c>
      <c r="C366" t="s">
        <v>173</v>
      </c>
      <c r="D366" s="217" t="s">
        <v>174</v>
      </c>
    </row>
    <row r="367" spans="1:4" x14ac:dyDescent="0.25">
      <c r="A367" t="s">
        <v>549</v>
      </c>
      <c r="B367" s="250" t="s">
        <v>160</v>
      </c>
      <c r="C367" t="s">
        <v>161</v>
      </c>
      <c r="D367" s="217" t="s">
        <v>162</v>
      </c>
    </row>
    <row r="368" spans="1:4" x14ac:dyDescent="0.25">
      <c r="A368" t="s">
        <v>550</v>
      </c>
      <c r="B368" s="250" t="s">
        <v>160</v>
      </c>
      <c r="C368" t="s">
        <v>161</v>
      </c>
      <c r="D368" s="217" t="s">
        <v>162</v>
      </c>
    </row>
    <row r="369" spans="1:4" x14ac:dyDescent="0.25">
      <c r="A369" t="s">
        <v>551</v>
      </c>
      <c r="B369" s="250" t="s">
        <v>183</v>
      </c>
      <c r="C369" t="s">
        <v>184</v>
      </c>
      <c r="D369" s="217" t="s">
        <v>185</v>
      </c>
    </row>
    <row r="370" spans="1:4" x14ac:dyDescent="0.25">
      <c r="A370" t="s">
        <v>552</v>
      </c>
      <c r="B370" s="250" t="s">
        <v>183</v>
      </c>
      <c r="C370" t="s">
        <v>184</v>
      </c>
      <c r="D370" s="217" t="s">
        <v>185</v>
      </c>
    </row>
    <row r="371" spans="1:4" x14ac:dyDescent="0.25">
      <c r="A371" t="s">
        <v>553</v>
      </c>
      <c r="B371" s="250" t="s">
        <v>164</v>
      </c>
      <c r="C371" t="s">
        <v>165</v>
      </c>
      <c r="D371" s="217" t="s">
        <v>166</v>
      </c>
    </row>
    <row r="372" spans="1:4" x14ac:dyDescent="0.25">
      <c r="A372" t="s">
        <v>554</v>
      </c>
      <c r="B372" s="250" t="s">
        <v>172</v>
      </c>
      <c r="C372" t="s">
        <v>173</v>
      </c>
      <c r="D372" s="217" t="s">
        <v>174</v>
      </c>
    </row>
    <row r="373" spans="1:4" x14ac:dyDescent="0.25">
      <c r="A373" t="s">
        <v>555</v>
      </c>
      <c r="B373" s="250" t="s">
        <v>183</v>
      </c>
      <c r="C373" t="s">
        <v>184</v>
      </c>
      <c r="D373" s="217" t="s">
        <v>185</v>
      </c>
    </row>
    <row r="374" spans="1:4" x14ac:dyDescent="0.25">
      <c r="A374" t="s">
        <v>556</v>
      </c>
      <c r="B374" s="250" t="s">
        <v>183</v>
      </c>
      <c r="C374" t="s">
        <v>184</v>
      </c>
      <c r="D374" s="217" t="s">
        <v>185</v>
      </c>
    </row>
    <row r="375" spans="1:4" x14ac:dyDescent="0.25">
      <c r="A375" t="s">
        <v>557</v>
      </c>
      <c r="B375" s="250" t="s">
        <v>164</v>
      </c>
      <c r="C375" t="s">
        <v>165</v>
      </c>
      <c r="D375" s="217" t="s">
        <v>166</v>
      </c>
    </row>
    <row r="376" spans="1:4" x14ac:dyDescent="0.25">
      <c r="A376" t="s">
        <v>558</v>
      </c>
      <c r="B376" s="250" t="s">
        <v>183</v>
      </c>
      <c r="C376" t="s">
        <v>184</v>
      </c>
      <c r="D376" s="217" t="s">
        <v>185</v>
      </c>
    </row>
    <row r="377" spans="1:4" x14ac:dyDescent="0.25">
      <c r="A377" t="s">
        <v>559</v>
      </c>
      <c r="B377" s="250" t="s">
        <v>183</v>
      </c>
      <c r="C377" t="s">
        <v>184</v>
      </c>
      <c r="D377" s="217" t="s">
        <v>185</v>
      </c>
    </row>
    <row r="378" spans="1:4" x14ac:dyDescent="0.25">
      <c r="A378" t="s">
        <v>560</v>
      </c>
      <c r="B378" s="250" t="s">
        <v>168</v>
      </c>
      <c r="C378" t="s">
        <v>169</v>
      </c>
      <c r="D378" s="217" t="s">
        <v>170</v>
      </c>
    </row>
    <row r="379" spans="1:4" x14ac:dyDescent="0.25">
      <c r="A379" t="s">
        <v>561</v>
      </c>
      <c r="B379" s="250" t="s">
        <v>164</v>
      </c>
      <c r="C379" t="s">
        <v>165</v>
      </c>
      <c r="D379" s="217" t="s">
        <v>166</v>
      </c>
    </row>
    <row r="380" spans="1:4" x14ac:dyDescent="0.25">
      <c r="A380" t="s">
        <v>562</v>
      </c>
      <c r="B380" s="250" t="s">
        <v>164</v>
      </c>
      <c r="C380" t="s">
        <v>165</v>
      </c>
      <c r="D380" s="217" t="s">
        <v>166</v>
      </c>
    </row>
    <row r="381" spans="1:4" x14ac:dyDescent="0.25">
      <c r="A381" t="s">
        <v>563</v>
      </c>
      <c r="B381" s="250" t="s">
        <v>164</v>
      </c>
      <c r="C381" t="s">
        <v>165</v>
      </c>
      <c r="D381" s="217" t="s">
        <v>166</v>
      </c>
    </row>
    <row r="382" spans="1:4" x14ac:dyDescent="0.25">
      <c r="A382" t="s">
        <v>564</v>
      </c>
      <c r="B382" s="250" t="s">
        <v>160</v>
      </c>
      <c r="C382" t="s">
        <v>161</v>
      </c>
      <c r="D382" s="217" t="s">
        <v>162</v>
      </c>
    </row>
    <row r="383" spans="1:4" x14ac:dyDescent="0.25">
      <c r="A383" t="s">
        <v>565</v>
      </c>
      <c r="B383" s="250" t="s">
        <v>164</v>
      </c>
      <c r="C383" t="s">
        <v>165</v>
      </c>
      <c r="D383" s="217" t="s">
        <v>166</v>
      </c>
    </row>
    <row r="384" spans="1:4" x14ac:dyDescent="0.25">
      <c r="A384" t="s">
        <v>566</v>
      </c>
      <c r="B384" s="250" t="s">
        <v>164</v>
      </c>
      <c r="C384" t="s">
        <v>165</v>
      </c>
      <c r="D384" s="217" t="s">
        <v>166</v>
      </c>
    </row>
    <row r="385" spans="1:4" x14ac:dyDescent="0.25">
      <c r="A385" t="s">
        <v>567</v>
      </c>
      <c r="B385" s="250" t="s">
        <v>164</v>
      </c>
      <c r="C385" t="s">
        <v>165</v>
      </c>
      <c r="D385" s="217" t="s">
        <v>166</v>
      </c>
    </row>
    <row r="386" spans="1:4" x14ac:dyDescent="0.25">
      <c r="A386" t="s">
        <v>568</v>
      </c>
      <c r="B386" s="250" t="s">
        <v>164</v>
      </c>
      <c r="C386" t="s">
        <v>165</v>
      </c>
      <c r="D386" s="217" t="s">
        <v>166</v>
      </c>
    </row>
    <row r="387" spans="1:4" x14ac:dyDescent="0.25">
      <c r="A387" t="s">
        <v>569</v>
      </c>
      <c r="B387" s="250" t="s">
        <v>168</v>
      </c>
      <c r="C387" t="s">
        <v>169</v>
      </c>
      <c r="D387" s="217" t="s">
        <v>170</v>
      </c>
    </row>
    <row r="388" spans="1:4" x14ac:dyDescent="0.25">
      <c r="A388" t="s">
        <v>570</v>
      </c>
      <c r="B388" s="250" t="s">
        <v>168</v>
      </c>
      <c r="C388" t="s">
        <v>169</v>
      </c>
      <c r="D388" s="217" t="s">
        <v>170</v>
      </c>
    </row>
    <row r="389" spans="1:4" x14ac:dyDescent="0.25">
      <c r="A389" t="s">
        <v>571</v>
      </c>
      <c r="B389" s="250" t="s">
        <v>183</v>
      </c>
      <c r="C389" t="s">
        <v>184</v>
      </c>
      <c r="D389" s="217" t="s">
        <v>185</v>
      </c>
    </row>
    <row r="390" spans="1:4" x14ac:dyDescent="0.25">
      <c r="A390" t="s">
        <v>572</v>
      </c>
      <c r="B390" s="250" t="s">
        <v>160</v>
      </c>
      <c r="C390" t="s">
        <v>161</v>
      </c>
      <c r="D390" s="217" t="s">
        <v>162</v>
      </c>
    </row>
    <row r="391" spans="1:4" x14ac:dyDescent="0.25">
      <c r="A391" t="s">
        <v>573</v>
      </c>
      <c r="B391" s="250" t="s">
        <v>164</v>
      </c>
      <c r="C391" t="s">
        <v>165</v>
      </c>
      <c r="D391" s="217" t="s">
        <v>166</v>
      </c>
    </row>
    <row r="392" spans="1:4" x14ac:dyDescent="0.25">
      <c r="A392" t="s">
        <v>574</v>
      </c>
      <c r="B392" s="250" t="s">
        <v>168</v>
      </c>
      <c r="C392" t="s">
        <v>169</v>
      </c>
      <c r="D392" s="217" t="s">
        <v>170</v>
      </c>
    </row>
    <row r="393" spans="1:4" x14ac:dyDescent="0.25">
      <c r="A393" t="s">
        <v>575</v>
      </c>
      <c r="B393" s="250" t="s">
        <v>164</v>
      </c>
      <c r="C393" t="s">
        <v>165</v>
      </c>
      <c r="D393" s="217" t="s">
        <v>166</v>
      </c>
    </row>
    <row r="394" spans="1:4" x14ac:dyDescent="0.25">
      <c r="A394" t="s">
        <v>576</v>
      </c>
      <c r="B394" s="250" t="s">
        <v>160</v>
      </c>
      <c r="C394" t="s">
        <v>161</v>
      </c>
      <c r="D394" s="217" t="s">
        <v>162</v>
      </c>
    </row>
    <row r="395" spans="1:4" x14ac:dyDescent="0.25">
      <c r="A395" t="s">
        <v>577</v>
      </c>
      <c r="B395" s="250" t="s">
        <v>164</v>
      </c>
      <c r="C395" t="s">
        <v>165</v>
      </c>
      <c r="D395" s="217" t="s">
        <v>166</v>
      </c>
    </row>
    <row r="396" spans="1:4" x14ac:dyDescent="0.25">
      <c r="A396" t="s">
        <v>578</v>
      </c>
      <c r="B396" s="250" t="s">
        <v>164</v>
      </c>
      <c r="C396" t="s">
        <v>165</v>
      </c>
      <c r="D396" s="217" t="s">
        <v>166</v>
      </c>
    </row>
    <row r="397" spans="1:4" x14ac:dyDescent="0.25">
      <c r="A397" t="s">
        <v>579</v>
      </c>
      <c r="B397" s="250" t="s">
        <v>164</v>
      </c>
      <c r="C397" t="s">
        <v>165</v>
      </c>
      <c r="D397" s="217" t="s">
        <v>166</v>
      </c>
    </row>
    <row r="398" spans="1:4" x14ac:dyDescent="0.25">
      <c r="A398" t="s">
        <v>580</v>
      </c>
      <c r="B398" s="250" t="s">
        <v>183</v>
      </c>
      <c r="C398" t="s">
        <v>184</v>
      </c>
      <c r="D398" s="217" t="s">
        <v>185</v>
      </c>
    </row>
    <row r="399" spans="1:4" x14ac:dyDescent="0.25">
      <c r="A399" t="s">
        <v>581</v>
      </c>
      <c r="B399" s="250" t="s">
        <v>164</v>
      </c>
      <c r="C399" t="s">
        <v>165</v>
      </c>
      <c r="D399" s="217" t="s">
        <v>166</v>
      </c>
    </row>
    <row r="400" spans="1:4" x14ac:dyDescent="0.25">
      <c r="A400" t="s">
        <v>582</v>
      </c>
      <c r="B400" s="250" t="s">
        <v>164</v>
      </c>
      <c r="C400" t="s">
        <v>165</v>
      </c>
      <c r="D400" s="217" t="s">
        <v>166</v>
      </c>
    </row>
    <row r="401" spans="1:4" x14ac:dyDescent="0.25">
      <c r="A401" t="s">
        <v>583</v>
      </c>
      <c r="B401" s="250" t="s">
        <v>164</v>
      </c>
      <c r="C401" t="s">
        <v>165</v>
      </c>
      <c r="D401" s="217" t="s">
        <v>166</v>
      </c>
    </row>
    <row r="402" spans="1:4" x14ac:dyDescent="0.25">
      <c r="A402" t="s">
        <v>584</v>
      </c>
      <c r="B402" s="250" t="s">
        <v>164</v>
      </c>
      <c r="C402" t="s">
        <v>165</v>
      </c>
      <c r="D402" s="217" t="s">
        <v>166</v>
      </c>
    </row>
    <row r="403" spans="1:4" x14ac:dyDescent="0.25">
      <c r="A403" t="s">
        <v>585</v>
      </c>
      <c r="B403" s="250" t="s">
        <v>164</v>
      </c>
      <c r="C403" t="s">
        <v>165</v>
      </c>
      <c r="D403" s="217" t="s">
        <v>166</v>
      </c>
    </row>
    <row r="404" spans="1:4" x14ac:dyDescent="0.25">
      <c r="A404" t="s">
        <v>586</v>
      </c>
      <c r="B404" s="250" t="s">
        <v>160</v>
      </c>
      <c r="C404" t="s">
        <v>161</v>
      </c>
      <c r="D404" s="217" t="s">
        <v>162</v>
      </c>
    </row>
    <row r="405" spans="1:4" x14ac:dyDescent="0.25">
      <c r="A405" t="s">
        <v>587</v>
      </c>
      <c r="B405" s="250" t="s">
        <v>160</v>
      </c>
      <c r="C405" t="s">
        <v>161</v>
      </c>
      <c r="D405" s="217" t="s">
        <v>162</v>
      </c>
    </row>
    <row r="406" spans="1:4" x14ac:dyDescent="0.25">
      <c r="A406" t="s">
        <v>588</v>
      </c>
      <c r="B406" s="250" t="s">
        <v>164</v>
      </c>
      <c r="C406" t="s">
        <v>165</v>
      </c>
      <c r="D406" s="217" t="s">
        <v>166</v>
      </c>
    </row>
    <row r="407" spans="1:4" x14ac:dyDescent="0.25">
      <c r="A407" t="s">
        <v>589</v>
      </c>
      <c r="B407" s="250" t="s">
        <v>168</v>
      </c>
      <c r="C407" t="s">
        <v>169</v>
      </c>
      <c r="D407" s="217" t="s">
        <v>170</v>
      </c>
    </row>
    <row r="408" spans="1:4" x14ac:dyDescent="0.25">
      <c r="A408" t="s">
        <v>590</v>
      </c>
      <c r="B408" s="250" t="s">
        <v>168</v>
      </c>
      <c r="C408" t="s">
        <v>169</v>
      </c>
      <c r="D408" s="217" t="s">
        <v>170</v>
      </c>
    </row>
    <row r="409" spans="1:4" x14ac:dyDescent="0.25">
      <c r="A409" t="s">
        <v>591</v>
      </c>
      <c r="B409" s="250" t="s">
        <v>168</v>
      </c>
      <c r="C409" t="s">
        <v>169</v>
      </c>
      <c r="D409" s="217" t="s">
        <v>170</v>
      </c>
    </row>
    <row r="410" spans="1:4" x14ac:dyDescent="0.25">
      <c r="A410" t="s">
        <v>592</v>
      </c>
      <c r="B410" s="250" t="s">
        <v>168</v>
      </c>
      <c r="C410" t="s">
        <v>169</v>
      </c>
      <c r="D410" s="217" t="s">
        <v>170</v>
      </c>
    </row>
    <row r="411" spans="1:4" x14ac:dyDescent="0.25">
      <c r="A411" t="s">
        <v>593</v>
      </c>
      <c r="B411" s="250" t="s">
        <v>168</v>
      </c>
      <c r="C411" t="s">
        <v>169</v>
      </c>
      <c r="D411" s="217" t="s">
        <v>170</v>
      </c>
    </row>
    <row r="412" spans="1:4" x14ac:dyDescent="0.25">
      <c r="A412" t="s">
        <v>594</v>
      </c>
      <c r="B412" s="250" t="s">
        <v>172</v>
      </c>
      <c r="C412" t="s">
        <v>173</v>
      </c>
      <c r="D412" s="217" t="s">
        <v>174</v>
      </c>
    </row>
    <row r="413" spans="1:4" x14ac:dyDescent="0.25">
      <c r="A413" t="s">
        <v>595</v>
      </c>
      <c r="B413" s="250" t="s">
        <v>160</v>
      </c>
      <c r="C413" t="s">
        <v>161</v>
      </c>
      <c r="D413" s="217" t="s">
        <v>162</v>
      </c>
    </row>
    <row r="414" spans="1:4" x14ac:dyDescent="0.25">
      <c r="A414" t="s">
        <v>596</v>
      </c>
      <c r="B414" s="250" t="s">
        <v>168</v>
      </c>
      <c r="C414" t="s">
        <v>169</v>
      </c>
      <c r="D414" s="217" t="s">
        <v>170</v>
      </c>
    </row>
    <row r="415" spans="1:4" x14ac:dyDescent="0.25">
      <c r="A415" s="218" t="s">
        <v>597</v>
      </c>
      <c r="B415" s="250" t="s">
        <v>160</v>
      </c>
      <c r="C415" t="s">
        <v>161</v>
      </c>
      <c r="D415" t="s">
        <v>162</v>
      </c>
    </row>
    <row r="416" spans="1:4" x14ac:dyDescent="0.25">
      <c r="A416" s="218" t="s">
        <v>598</v>
      </c>
      <c r="B416" s="251" t="s">
        <v>160</v>
      </c>
      <c r="C416" t="s">
        <v>161</v>
      </c>
      <c r="D416" t="s">
        <v>162</v>
      </c>
    </row>
    <row r="417" spans="1:4" x14ac:dyDescent="0.25">
      <c r="A417" s="218" t="s">
        <v>599</v>
      </c>
      <c r="B417" s="251" t="s">
        <v>164</v>
      </c>
      <c r="C417" t="s">
        <v>165</v>
      </c>
      <c r="D417" t="s">
        <v>166</v>
      </c>
    </row>
    <row r="418" spans="1:4" x14ac:dyDescent="0.25">
      <c r="A418" s="218" t="s">
        <v>600</v>
      </c>
      <c r="B418" s="250" t="s">
        <v>164</v>
      </c>
      <c r="C418" t="s">
        <v>165</v>
      </c>
      <c r="D418" t="s">
        <v>166</v>
      </c>
    </row>
    <row r="419" spans="1:4" x14ac:dyDescent="0.25">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5" customWidth="1"/>
    <col min="2" max="2" width="12" style="75" customWidth="1"/>
    <col min="3" max="3" width="48.85546875" style="75" customWidth="1"/>
    <col min="4" max="4" width="9.140625" style="75"/>
    <col min="5" max="5" width="29.42578125" style="75" customWidth="1"/>
    <col min="6" max="16384" width="9.140625" style="75"/>
  </cols>
  <sheetData>
    <row r="1" spans="1:5" x14ac:dyDescent="0.25">
      <c r="A1" s="75" t="s">
        <v>602</v>
      </c>
      <c r="B1" s="75" t="str">
        <f>VLOOKUP(valDistr,dataDistr,3,FALSE)</f>
        <v>Org Name</v>
      </c>
      <c r="C1" s="75" t="s">
        <v>156</v>
      </c>
      <c r="D1" s="75" t="str">
        <f>LEFT(VLOOKUP(valDistr,dataDistr,2,FALSE),4)</f>
        <v xml:space="preserve">Org </v>
      </c>
    </row>
    <row r="2" spans="1:5" x14ac:dyDescent="0.25">
      <c r="A2" s="75" t="s">
        <v>603</v>
      </c>
      <c r="B2" s="75" t="str">
        <f>VLOOKUP(valDistr,dataDistr,7,FALSE)</f>
        <v>Address 1</v>
      </c>
      <c r="C2" s="75" t="s">
        <v>604</v>
      </c>
      <c r="D2" s="75" t="str">
        <f>VLOOKUP(valDistr,dataDistr,12,FALSE)</f>
        <v>2015 Level</v>
      </c>
    </row>
    <row r="3" spans="1:5" x14ac:dyDescent="0.25">
      <c r="A3" s="75" t="s">
        <v>605</v>
      </c>
      <c r="B3" s="75" t="str">
        <f>IF(VLOOKUP(valDistr,dataDistr,8,FALSE)=0,"",VLOOKUP(valDistr,dataDistr,8,FALSE))</f>
        <v>Address 2</v>
      </c>
    </row>
    <row r="4" spans="1:5" x14ac:dyDescent="0.25">
      <c r="A4" s="358" t="s">
        <v>606</v>
      </c>
      <c r="B4" s="358" t="str">
        <f>VLOOKUP(valDistr,dataDistr,9,FALSE)&amp;", "&amp;VLOOKUP(valDistr,dataDistr,10,FALSE)&amp;" "&amp;VLOOKUP(valDistr,dataDistr,11,FALSE)</f>
        <v>Town, State  Zip</v>
      </c>
      <c r="C4" s="358"/>
      <c r="D4" s="358"/>
      <c r="E4" s="358"/>
    </row>
    <row r="7" spans="1:5" x14ac:dyDescent="0.25">
      <c r="A7" s="76" t="s">
        <v>607</v>
      </c>
      <c r="B7" s="76" t="s">
        <v>608</v>
      </c>
    </row>
    <row r="8" spans="1:5" x14ac:dyDescent="0.25">
      <c r="D8" s="75" t="s">
        <v>609</v>
      </c>
    </row>
    <row r="9" spans="1:5" x14ac:dyDescent="0.25">
      <c r="A9" s="75" t="s">
        <v>610</v>
      </c>
      <c r="B9" s="75" t="s">
        <v>611</v>
      </c>
      <c r="D9" s="75">
        <v>1</v>
      </c>
    </row>
    <row r="10" spans="1:5" x14ac:dyDescent="0.25">
      <c r="A10" s="91" t="s">
        <v>612</v>
      </c>
      <c r="B10" s="75">
        <v>1</v>
      </c>
      <c r="C10" s="75" t="s">
        <v>612</v>
      </c>
      <c r="D10" s="75">
        <v>2</v>
      </c>
      <c r="E10" s="75" t="s">
        <v>613</v>
      </c>
    </row>
    <row r="11" spans="1:5" x14ac:dyDescent="0.25">
      <c r="A11" s="245" t="s">
        <v>614</v>
      </c>
      <c r="B11" s="75">
        <v>2</v>
      </c>
      <c r="C11" s="75" t="s">
        <v>615</v>
      </c>
      <c r="D11" s="75">
        <v>3</v>
      </c>
      <c r="E11" s="75" t="s">
        <v>616</v>
      </c>
    </row>
    <row r="12" spans="1:5" x14ac:dyDescent="0.25">
      <c r="A12" s="245" t="s">
        <v>617</v>
      </c>
      <c r="B12" s="75">
        <v>3</v>
      </c>
      <c r="C12" s="75" t="s">
        <v>618</v>
      </c>
      <c r="D12" s="75">
        <v>4</v>
      </c>
      <c r="E12" s="75" t="s">
        <v>619</v>
      </c>
    </row>
    <row r="13" spans="1:5" x14ac:dyDescent="0.25">
      <c r="A13" s="245" t="s">
        <v>620</v>
      </c>
      <c r="B13" s="75">
        <v>4</v>
      </c>
      <c r="C13" s="223" t="s">
        <v>621</v>
      </c>
      <c r="D13" s="75">
        <v>5</v>
      </c>
      <c r="E13" s="75" t="s">
        <v>622</v>
      </c>
    </row>
    <row r="14" spans="1:5" x14ac:dyDescent="0.25">
      <c r="A14" s="246" t="s">
        <v>623</v>
      </c>
      <c r="B14" s="75">
        <v>5</v>
      </c>
      <c r="C14" s="75" t="s">
        <v>624</v>
      </c>
      <c r="D14" s="75">
        <v>6</v>
      </c>
    </row>
    <row r="15" spans="1:5" x14ac:dyDescent="0.25">
      <c r="A15" s="246" t="s">
        <v>625</v>
      </c>
      <c r="B15" s="75">
        <v>6</v>
      </c>
      <c r="C15" s="75" t="s">
        <v>626</v>
      </c>
    </row>
    <row r="16" spans="1:5" x14ac:dyDescent="0.25">
      <c r="C16" s="75" t="s">
        <v>627</v>
      </c>
    </row>
    <row r="17" spans="1:4" x14ac:dyDescent="0.25">
      <c r="C17" s="75" t="s">
        <v>628</v>
      </c>
    </row>
    <row r="19" spans="1:4" x14ac:dyDescent="0.25">
      <c r="A19" s="77" t="s">
        <v>629</v>
      </c>
    </row>
    <row r="20" spans="1:4" x14ac:dyDescent="0.25">
      <c r="A20" s="78" t="s">
        <v>610</v>
      </c>
      <c r="B20" s="75">
        <v>1</v>
      </c>
    </row>
    <row r="21" spans="1:4" x14ac:dyDescent="0.25">
      <c r="A21" s="78" t="s">
        <v>630</v>
      </c>
      <c r="B21" s="75">
        <v>1</v>
      </c>
    </row>
    <row r="22" spans="1:4" x14ac:dyDescent="0.25">
      <c r="A22" s="78" t="s">
        <v>631</v>
      </c>
    </row>
    <row r="23" spans="1:4" x14ac:dyDescent="0.25">
      <c r="A23" s="78"/>
    </row>
    <row r="24" spans="1:4" x14ac:dyDescent="0.25">
      <c r="A24" s="78"/>
    </row>
    <row r="25" spans="1:4" x14ac:dyDescent="0.25">
      <c r="A25" s="78"/>
    </row>
    <row r="26" spans="1:4" x14ac:dyDescent="0.25">
      <c r="A26" s="76" t="s">
        <v>607</v>
      </c>
      <c r="B26" s="76" t="s">
        <v>632</v>
      </c>
    </row>
    <row r="27" spans="1:4" x14ac:dyDescent="0.25">
      <c r="A27" s="78"/>
    </row>
    <row r="28" spans="1:4" x14ac:dyDescent="0.25">
      <c r="A28" s="78" t="s">
        <v>633</v>
      </c>
      <c r="B28" s="75">
        <v>1</v>
      </c>
      <c r="C28" s="75" t="s">
        <v>634</v>
      </c>
    </row>
    <row r="29" spans="1:4" x14ac:dyDescent="0.25">
      <c r="A29" s="78"/>
      <c r="C29" s="75" t="s">
        <v>635</v>
      </c>
      <c r="D29" s="75" t="s">
        <v>636</v>
      </c>
    </row>
    <row r="30" spans="1:4" x14ac:dyDescent="0.25">
      <c r="A30" s="78"/>
      <c r="C30" s="75" t="s">
        <v>637</v>
      </c>
      <c r="D30" s="75" t="s">
        <v>635</v>
      </c>
    </row>
    <row r="31" spans="1:4" x14ac:dyDescent="0.25">
      <c r="A31" s="78"/>
      <c r="C31" s="75" t="s">
        <v>638</v>
      </c>
      <c r="D31" s="75" t="s">
        <v>637</v>
      </c>
    </row>
    <row r="32" spans="1:4" x14ac:dyDescent="0.25">
      <c r="A32" s="78"/>
      <c r="C32" s="75" t="s">
        <v>639</v>
      </c>
      <c r="D32" s="75" t="s">
        <v>638</v>
      </c>
    </row>
    <row r="33" spans="1:5" x14ac:dyDescent="0.25">
      <c r="A33" s="78"/>
      <c r="C33" s="75" t="s">
        <v>640</v>
      </c>
      <c r="D33" s="75" t="s">
        <v>639</v>
      </c>
    </row>
    <row r="34" spans="1:5" x14ac:dyDescent="0.25">
      <c r="A34" s="78"/>
      <c r="D34" s="75" t="s">
        <v>640</v>
      </c>
    </row>
    <row r="36" spans="1:5" x14ac:dyDescent="0.25">
      <c r="A36" s="76" t="s">
        <v>607</v>
      </c>
      <c r="B36" s="76" t="s">
        <v>641</v>
      </c>
    </row>
    <row r="38" spans="1:5" x14ac:dyDescent="0.25">
      <c r="A38" s="75" t="s">
        <v>642</v>
      </c>
    </row>
    <row r="39" spans="1:5" x14ac:dyDescent="0.25">
      <c r="B39" s="79" t="s">
        <v>643</v>
      </c>
      <c r="C39" s="75" t="s">
        <v>644</v>
      </c>
    </row>
    <row r="40" spans="1:5" x14ac:dyDescent="0.25">
      <c r="B40" s="79" t="s">
        <v>645</v>
      </c>
    </row>
    <row r="41" spans="1:5" x14ac:dyDescent="0.25">
      <c r="B41" s="79" t="s">
        <v>646</v>
      </c>
    </row>
    <row r="42" spans="1:5" x14ac:dyDescent="0.25">
      <c r="B42" s="79" t="s">
        <v>647</v>
      </c>
    </row>
    <row r="44" spans="1:5" x14ac:dyDescent="0.25">
      <c r="A44" s="75" t="s">
        <v>648</v>
      </c>
    </row>
    <row r="45" spans="1:5" x14ac:dyDescent="0.25">
      <c r="B45" s="80" t="s">
        <v>649</v>
      </c>
      <c r="C45" s="75" t="s">
        <v>650</v>
      </c>
      <c r="E45" s="75" t="s">
        <v>651</v>
      </c>
    </row>
    <row r="46" spans="1:5" x14ac:dyDescent="0.25">
      <c r="B46" s="80" t="s">
        <v>652</v>
      </c>
    </row>
    <row r="47" spans="1:5" x14ac:dyDescent="0.25">
      <c r="B47" s="75" t="s">
        <v>653</v>
      </c>
      <c r="E47" s="75" t="s">
        <v>646</v>
      </c>
    </row>
    <row r="48" spans="1:5" x14ac:dyDescent="0.25">
      <c r="E48" s="75" t="s">
        <v>654</v>
      </c>
    </row>
    <row r="49" spans="1:5" x14ac:dyDescent="0.25">
      <c r="A49" s="76" t="s">
        <v>607</v>
      </c>
      <c r="B49" s="76" t="s">
        <v>655</v>
      </c>
      <c r="E49" s="75" t="s">
        <v>656</v>
      </c>
    </row>
    <row r="50" spans="1:5" x14ac:dyDescent="0.25">
      <c r="E50" s="75" t="s">
        <v>647</v>
      </c>
    </row>
    <row r="51" spans="1:5" ht="15.75" thickBot="1" x14ac:dyDescent="0.3">
      <c r="A51" s="75" t="s">
        <v>642</v>
      </c>
      <c r="E51" s="75" t="s">
        <v>657</v>
      </c>
    </row>
    <row r="52" spans="1:5" x14ac:dyDescent="0.25">
      <c r="A52" s="81" t="s">
        <v>642</v>
      </c>
      <c r="E52" s="75" t="s">
        <v>658</v>
      </c>
    </row>
    <row r="53" spans="1:5" x14ac:dyDescent="0.25">
      <c r="A53" s="82"/>
      <c r="E53" s="75" t="s">
        <v>645</v>
      </c>
    </row>
    <row r="54" spans="1:5" x14ac:dyDescent="0.25">
      <c r="A54" s="83" t="s">
        <v>659</v>
      </c>
    </row>
    <row r="55" spans="1:5" x14ac:dyDescent="0.25">
      <c r="A55" s="83" t="s">
        <v>660</v>
      </c>
    </row>
    <row r="56" spans="1:5" x14ac:dyDescent="0.25">
      <c r="A56" s="83" t="s">
        <v>661</v>
      </c>
    </row>
    <row r="57" spans="1:5" x14ac:dyDescent="0.25">
      <c r="A57" s="83" t="s">
        <v>662</v>
      </c>
    </row>
    <row r="58" spans="1:5" x14ac:dyDescent="0.25">
      <c r="A58" s="83" t="s">
        <v>663</v>
      </c>
    </row>
    <row r="59" spans="1:5" x14ac:dyDescent="0.25">
      <c r="A59" s="83" t="s">
        <v>664</v>
      </c>
    </row>
    <row r="60" spans="1:5" x14ac:dyDescent="0.25">
      <c r="A60" s="83" t="s">
        <v>665</v>
      </c>
    </row>
    <row r="61" spans="1:5" x14ac:dyDescent="0.25">
      <c r="A61" s="83" t="s">
        <v>666</v>
      </c>
    </row>
    <row r="62" spans="1:5" x14ac:dyDescent="0.25">
      <c r="A62" s="83" t="s">
        <v>667</v>
      </c>
    </row>
    <row r="63" spans="1:5" x14ac:dyDescent="0.25">
      <c r="A63" s="83" t="s">
        <v>668</v>
      </c>
    </row>
    <row r="64" spans="1:5" x14ac:dyDescent="0.25">
      <c r="A64" s="83" t="s">
        <v>669</v>
      </c>
    </row>
    <row r="65" spans="1:2" x14ac:dyDescent="0.25">
      <c r="A65" s="83" t="s">
        <v>670</v>
      </c>
    </row>
    <row r="66" spans="1:2" x14ac:dyDescent="0.25">
      <c r="A66" s="83" t="s">
        <v>671</v>
      </c>
    </row>
    <row r="67" spans="1:2" ht="15.75" thickBot="1" x14ac:dyDescent="0.3">
      <c r="A67" s="84" t="s">
        <v>645</v>
      </c>
      <c r="B67" s="79"/>
    </row>
    <row r="68" spans="1:2" x14ac:dyDescent="0.25">
      <c r="B68" s="79"/>
    </row>
    <row r="69" spans="1:2" x14ac:dyDescent="0.25">
      <c r="B69" s="79"/>
    </row>
    <row r="71" spans="1:2" ht="15.75" thickBot="1" x14ac:dyDescent="0.3"/>
    <row r="72" spans="1:2" x14ac:dyDescent="0.25">
      <c r="A72" s="85" t="s">
        <v>672</v>
      </c>
    </row>
    <row r="73" spans="1:2" x14ac:dyDescent="0.25">
      <c r="A73" s="86"/>
    </row>
    <row r="74" spans="1:2" x14ac:dyDescent="0.25">
      <c r="A74" s="83" t="s">
        <v>673</v>
      </c>
    </row>
    <row r="75" spans="1:2" ht="15.75" thickBot="1" x14ac:dyDescent="0.3">
      <c r="A75" s="84" t="s">
        <v>674</v>
      </c>
    </row>
    <row r="76" spans="1:2" ht="15.75" thickBot="1" x14ac:dyDescent="0.3"/>
    <row r="77" spans="1:2" x14ac:dyDescent="0.25">
      <c r="A77" s="85" t="s">
        <v>675</v>
      </c>
    </row>
    <row r="78" spans="1:2" x14ac:dyDescent="0.25">
      <c r="A78" s="86"/>
    </row>
    <row r="79" spans="1:2" x14ac:dyDescent="0.25">
      <c r="A79" s="87" t="s">
        <v>676</v>
      </c>
    </row>
    <row r="80" spans="1:2" x14ac:dyDescent="0.25">
      <c r="A80" s="87" t="s">
        <v>677</v>
      </c>
    </row>
    <row r="81" spans="1:1" x14ac:dyDescent="0.25">
      <c r="A81" s="83" t="s">
        <v>678</v>
      </c>
    </row>
    <row r="82" spans="1:1" x14ac:dyDescent="0.25">
      <c r="A82" s="83" t="s">
        <v>679</v>
      </c>
    </row>
    <row r="83" spans="1:1" x14ac:dyDescent="0.25">
      <c r="A83" s="83" t="s">
        <v>680</v>
      </c>
    </row>
    <row r="84" spans="1:1" x14ac:dyDescent="0.25">
      <c r="A84" s="83" t="s">
        <v>681</v>
      </c>
    </row>
    <row r="85" spans="1:1" x14ac:dyDescent="0.25">
      <c r="A85" s="83" t="s">
        <v>682</v>
      </c>
    </row>
    <row r="86" spans="1:1" x14ac:dyDescent="0.25">
      <c r="A86" s="83" t="s">
        <v>683</v>
      </c>
    </row>
    <row r="87" spans="1:1" x14ac:dyDescent="0.25">
      <c r="A87" s="83" t="s">
        <v>684</v>
      </c>
    </row>
    <row r="88" spans="1:1" x14ac:dyDescent="0.25">
      <c r="A88" s="83" t="s">
        <v>685</v>
      </c>
    </row>
    <row r="89" spans="1:1" ht="15.75" thickBot="1" x14ac:dyDescent="0.3">
      <c r="A89" s="84" t="s">
        <v>674</v>
      </c>
    </row>
    <row r="91" spans="1:1" ht="15.75" thickBot="1" x14ac:dyDescent="0.3"/>
    <row r="92" spans="1:1" x14ac:dyDescent="0.25">
      <c r="A92" s="85" t="s">
        <v>686</v>
      </c>
    </row>
    <row r="93" spans="1:1" x14ac:dyDescent="0.25">
      <c r="A93" s="88"/>
    </row>
    <row r="94" spans="1:1" x14ac:dyDescent="0.25">
      <c r="A94" s="83" t="s">
        <v>687</v>
      </c>
    </row>
    <row r="95" spans="1:1" x14ac:dyDescent="0.25">
      <c r="A95" s="87" t="s">
        <v>688</v>
      </c>
    </row>
    <row r="96" spans="1:1" x14ac:dyDescent="0.25">
      <c r="A96" s="83" t="s">
        <v>689</v>
      </c>
    </row>
    <row r="97" spans="1:1" ht="15.75" thickBot="1" x14ac:dyDescent="0.3">
      <c r="A97" s="84" t="s">
        <v>674</v>
      </c>
    </row>
    <row r="98" spans="1:1" ht="15.75" thickBot="1" x14ac:dyDescent="0.3"/>
    <row r="99" spans="1:1" x14ac:dyDescent="0.25">
      <c r="A99" s="85" t="s">
        <v>690</v>
      </c>
    </row>
    <row r="100" spans="1:1" x14ac:dyDescent="0.25">
      <c r="A100" s="88"/>
    </row>
    <row r="101" spans="1:1" x14ac:dyDescent="0.25">
      <c r="A101" s="87" t="s">
        <v>691</v>
      </c>
    </row>
    <row r="102" spans="1:1" x14ac:dyDescent="0.25">
      <c r="A102" s="87" t="s">
        <v>98</v>
      </c>
    </row>
    <row r="103" spans="1:1" x14ac:dyDescent="0.25">
      <c r="A103" s="87" t="s">
        <v>692</v>
      </c>
    </row>
    <row r="104" spans="1:1" x14ac:dyDescent="0.25">
      <c r="A104" s="87" t="s">
        <v>674</v>
      </c>
    </row>
    <row r="105" spans="1:1" x14ac:dyDescent="0.25">
      <c r="A105" s="87"/>
    </row>
    <row r="106" spans="1:1" x14ac:dyDescent="0.25">
      <c r="A106" s="87"/>
    </row>
    <row r="107" spans="1:1" x14ac:dyDescent="0.25">
      <c r="A107" s="87"/>
    </row>
    <row r="108" spans="1:1" ht="15.75" thickBot="1" x14ac:dyDescent="0.3">
      <c r="A108" s="84"/>
    </row>
    <row r="109" spans="1:1" ht="15.75" thickBot="1" x14ac:dyDescent="0.3"/>
    <row r="110" spans="1:1" x14ac:dyDescent="0.25">
      <c r="A110" s="85" t="s">
        <v>693</v>
      </c>
    </row>
    <row r="111" spans="1:1" x14ac:dyDescent="0.25">
      <c r="A111" s="83"/>
    </row>
    <row r="112" spans="1:1" x14ac:dyDescent="0.25">
      <c r="A112" s="83"/>
    </row>
    <row r="113" spans="1:1" ht="15.75" thickBot="1" x14ac:dyDescent="0.3">
      <c r="A113" s="84"/>
    </row>
    <row r="115" spans="1:1" ht="15.75" thickBot="1" x14ac:dyDescent="0.3"/>
    <row r="116" spans="1:1" x14ac:dyDescent="0.25">
      <c r="A116" s="85" t="s">
        <v>694</v>
      </c>
    </row>
    <row r="117" spans="1:1" x14ac:dyDescent="0.25">
      <c r="A117" s="88"/>
    </row>
    <row r="118" spans="1:1" x14ac:dyDescent="0.25">
      <c r="A118" s="83" t="s">
        <v>695</v>
      </c>
    </row>
    <row r="119" spans="1:1" x14ac:dyDescent="0.25">
      <c r="A119" s="83" t="s">
        <v>687</v>
      </c>
    </row>
    <row r="120" spans="1:1" x14ac:dyDescent="0.25">
      <c r="A120" s="83" t="s">
        <v>696</v>
      </c>
    </row>
    <row r="121" spans="1:1" x14ac:dyDescent="0.25">
      <c r="A121" s="83" t="s">
        <v>697</v>
      </c>
    </row>
    <row r="122" spans="1:1" x14ac:dyDescent="0.25">
      <c r="A122" s="83" t="s">
        <v>698</v>
      </c>
    </row>
    <row r="123" spans="1:1" x14ac:dyDescent="0.25">
      <c r="A123" s="83" t="s">
        <v>689</v>
      </c>
    </row>
    <row r="124" spans="1:1" x14ac:dyDescent="0.25">
      <c r="A124" s="83" t="s">
        <v>699</v>
      </c>
    </row>
    <row r="125" spans="1:1" ht="15.75" thickBot="1" x14ac:dyDescent="0.3">
      <c r="A125" s="84" t="s">
        <v>674</v>
      </c>
    </row>
    <row r="126" spans="1:1" ht="15.75" thickBot="1" x14ac:dyDescent="0.3"/>
    <row r="127" spans="1:1" x14ac:dyDescent="0.25">
      <c r="A127" s="85" t="s">
        <v>700</v>
      </c>
    </row>
    <row r="128" spans="1:1" x14ac:dyDescent="0.25">
      <c r="A128" s="88"/>
    </row>
    <row r="129" spans="1:1" x14ac:dyDescent="0.25">
      <c r="A129" s="83" t="s">
        <v>701</v>
      </c>
    </row>
    <row r="130" spans="1:1" x14ac:dyDescent="0.25">
      <c r="A130" s="83" t="s">
        <v>666</v>
      </c>
    </row>
    <row r="131" spans="1:1" x14ac:dyDescent="0.25">
      <c r="A131" s="83" t="s">
        <v>702</v>
      </c>
    </row>
    <row r="132" spans="1:1" x14ac:dyDescent="0.25">
      <c r="A132" s="83" t="s">
        <v>703</v>
      </c>
    </row>
    <row r="133" spans="1:1" x14ac:dyDescent="0.25">
      <c r="A133" s="83" t="s">
        <v>704</v>
      </c>
    </row>
    <row r="134" spans="1:1" x14ac:dyDescent="0.25">
      <c r="A134" s="83" t="s">
        <v>705</v>
      </c>
    </row>
    <row r="135" spans="1:1" x14ac:dyDescent="0.25">
      <c r="A135" s="83" t="s">
        <v>674</v>
      </c>
    </row>
    <row r="136" spans="1:1" ht="15.75" thickBot="1" x14ac:dyDescent="0.3"/>
    <row r="137" spans="1:1" x14ac:dyDescent="0.25">
      <c r="A137" s="85" t="s">
        <v>706</v>
      </c>
    </row>
    <row r="138" spans="1:1" x14ac:dyDescent="0.25">
      <c r="A138" s="88"/>
    </row>
    <row r="139" spans="1:1" x14ac:dyDescent="0.25">
      <c r="A139" s="83" t="s">
        <v>707</v>
      </c>
    </row>
    <row r="140" spans="1:1" x14ac:dyDescent="0.25">
      <c r="A140" s="83" t="s">
        <v>677</v>
      </c>
    </row>
    <row r="141" spans="1:1" x14ac:dyDescent="0.25">
      <c r="A141" s="83" t="s">
        <v>708</v>
      </c>
    </row>
    <row r="142" spans="1:1" x14ac:dyDescent="0.25">
      <c r="A142" s="83" t="s">
        <v>687</v>
      </c>
    </row>
    <row r="143" spans="1:1" ht="15.75" thickBot="1" x14ac:dyDescent="0.3">
      <c r="A143" s="84" t="s">
        <v>674</v>
      </c>
    </row>
    <row r="144" spans="1:1" ht="15.75" thickBot="1" x14ac:dyDescent="0.3"/>
    <row r="145" spans="1:1" x14ac:dyDescent="0.25">
      <c r="A145" s="85" t="s">
        <v>709</v>
      </c>
    </row>
    <row r="146" spans="1:1" x14ac:dyDescent="0.25">
      <c r="A146" s="88"/>
    </row>
    <row r="147" spans="1:1" x14ac:dyDescent="0.25">
      <c r="A147" s="83" t="s">
        <v>710</v>
      </c>
    </row>
    <row r="148" spans="1:1" x14ac:dyDescent="0.25">
      <c r="A148" s="83" t="s">
        <v>711</v>
      </c>
    </row>
    <row r="149" spans="1:1" x14ac:dyDescent="0.25">
      <c r="A149" s="83" t="s">
        <v>712</v>
      </c>
    </row>
    <row r="150" spans="1:1" x14ac:dyDescent="0.25">
      <c r="A150" s="83" t="s">
        <v>713</v>
      </c>
    </row>
    <row r="151" spans="1:1" x14ac:dyDescent="0.25">
      <c r="A151" s="87" t="s">
        <v>714</v>
      </c>
    </row>
    <row r="152" spans="1:1" x14ac:dyDescent="0.25">
      <c r="A152" s="83" t="s">
        <v>715</v>
      </c>
    </row>
    <row r="153" spans="1:1" x14ac:dyDescent="0.25">
      <c r="A153" s="83" t="s">
        <v>716</v>
      </c>
    </row>
    <row r="154" spans="1:1" x14ac:dyDescent="0.25">
      <c r="A154" s="87" t="s">
        <v>674</v>
      </c>
    </row>
    <row r="157" spans="1:1" x14ac:dyDescent="0.25">
      <c r="A157" s="359" t="s">
        <v>717</v>
      </c>
    </row>
    <row r="158" spans="1:1" x14ac:dyDescent="0.25">
      <c r="A158" s="211"/>
    </row>
    <row r="159" spans="1:1" x14ac:dyDescent="0.25">
      <c r="A159" s="210" t="s">
        <v>718</v>
      </c>
    </row>
    <row r="160" spans="1:1" x14ac:dyDescent="0.25">
      <c r="A160" s="360" t="s">
        <v>719</v>
      </c>
    </row>
    <row r="163" spans="1:3" x14ac:dyDescent="0.25">
      <c r="A163" s="75" t="s">
        <v>720</v>
      </c>
    </row>
    <row r="164" spans="1:3" ht="15.75" x14ac:dyDescent="0.25">
      <c r="A164" s="89" t="s">
        <v>721</v>
      </c>
    </row>
    <row r="165" spans="1:3" ht="15.75" thickBot="1" x14ac:dyDescent="0.3"/>
    <row r="166" spans="1:3" x14ac:dyDescent="0.25">
      <c r="A166" s="90" t="s">
        <v>722</v>
      </c>
      <c r="C166" s="91"/>
    </row>
    <row r="167" spans="1:3" x14ac:dyDescent="0.25">
      <c r="A167" s="82"/>
      <c r="C167" s="91"/>
    </row>
    <row r="168" spans="1:3" x14ac:dyDescent="0.25">
      <c r="A168" s="83" t="s">
        <v>723</v>
      </c>
    </row>
    <row r="169" spans="1:3" ht="15.75" thickBot="1" x14ac:dyDescent="0.3">
      <c r="A169" s="84" t="s">
        <v>724</v>
      </c>
    </row>
    <row r="170" spans="1:3" ht="15.75" thickBot="1" x14ac:dyDescent="0.3"/>
    <row r="171" spans="1:3" x14ac:dyDescent="0.25">
      <c r="A171" s="90" t="s">
        <v>725</v>
      </c>
    </row>
    <row r="172" spans="1:3" x14ac:dyDescent="0.25">
      <c r="A172" s="82"/>
    </row>
    <row r="173" spans="1:3" x14ac:dyDescent="0.25">
      <c r="A173" s="83" t="s">
        <v>676</v>
      </c>
    </row>
    <row r="174" spans="1:3" ht="15.75" thickBot="1" x14ac:dyDescent="0.3">
      <c r="A174" s="84" t="s">
        <v>679</v>
      </c>
    </row>
    <row r="175" spans="1:3" ht="15.75" thickBot="1" x14ac:dyDescent="0.3"/>
    <row r="176" spans="1:3" x14ac:dyDescent="0.25">
      <c r="A176" s="90" t="s">
        <v>726</v>
      </c>
    </row>
    <row r="177" spans="1:1" x14ac:dyDescent="0.25">
      <c r="A177" s="82"/>
    </row>
    <row r="178" spans="1:1" ht="15.75" thickBot="1" x14ac:dyDescent="0.3">
      <c r="A178" s="84" t="s">
        <v>727</v>
      </c>
    </row>
    <row r="179" spans="1:1" ht="15.75" thickBot="1" x14ac:dyDescent="0.3">
      <c r="A179" s="83"/>
    </row>
    <row r="180" spans="1:1" x14ac:dyDescent="0.25">
      <c r="A180" s="90" t="s">
        <v>728</v>
      </c>
    </row>
    <row r="181" spans="1:1" x14ac:dyDescent="0.25">
      <c r="A181" s="82"/>
    </row>
    <row r="182" spans="1:1" x14ac:dyDescent="0.25">
      <c r="A182" s="83" t="s">
        <v>94</v>
      </c>
    </row>
    <row r="183" spans="1:1" ht="15.75" thickBot="1" x14ac:dyDescent="0.3">
      <c r="A183" s="84" t="s">
        <v>729</v>
      </c>
    </row>
    <row r="184" spans="1:1" ht="15.75" thickBot="1" x14ac:dyDescent="0.3"/>
    <row r="185" spans="1:1" x14ac:dyDescent="0.25">
      <c r="A185" s="90" t="s">
        <v>730</v>
      </c>
    </row>
    <row r="186" spans="1:1" x14ac:dyDescent="0.25">
      <c r="A186" s="82"/>
    </row>
    <row r="187" spans="1:1" x14ac:dyDescent="0.25">
      <c r="A187" s="83" t="s">
        <v>731</v>
      </c>
    </row>
    <row r="188" spans="1:1" x14ac:dyDescent="0.25">
      <c r="A188" s="83" t="s">
        <v>732</v>
      </c>
    </row>
    <row r="189" spans="1:1" ht="15.75" thickBot="1" x14ac:dyDescent="0.3">
      <c r="A189" s="84" t="s">
        <v>733</v>
      </c>
    </row>
    <row r="191" spans="1:1" ht="15.75" thickBot="1" x14ac:dyDescent="0.3"/>
    <row r="192" spans="1:1" x14ac:dyDescent="0.25">
      <c r="A192" s="90" t="s">
        <v>734</v>
      </c>
    </row>
    <row r="193" spans="1:1" x14ac:dyDescent="0.25">
      <c r="A193" s="82"/>
    </row>
    <row r="194" spans="1:1" x14ac:dyDescent="0.25">
      <c r="A194" s="83" t="s">
        <v>735</v>
      </c>
    </row>
    <row r="195" spans="1:1" x14ac:dyDescent="0.25">
      <c r="A195" s="83" t="s">
        <v>736</v>
      </c>
    </row>
    <row r="196" spans="1:1" ht="15.75" thickBot="1" x14ac:dyDescent="0.3">
      <c r="A196" s="84" t="s">
        <v>737</v>
      </c>
    </row>
    <row r="197" spans="1:1" ht="15.75" thickBot="1" x14ac:dyDescent="0.3"/>
    <row r="198" spans="1:1" x14ac:dyDescent="0.25">
      <c r="A198" s="90" t="s">
        <v>738</v>
      </c>
    </row>
    <row r="199" spans="1:1" x14ac:dyDescent="0.25">
      <c r="A199" s="82"/>
    </row>
    <row r="200" spans="1:1" x14ac:dyDescent="0.25">
      <c r="A200" s="83" t="s">
        <v>729</v>
      </c>
    </row>
    <row r="201" spans="1:1" x14ac:dyDescent="0.25">
      <c r="A201" s="83" t="s">
        <v>732</v>
      </c>
    </row>
    <row r="202" spans="1:1" ht="15.75" thickBot="1" x14ac:dyDescent="0.3">
      <c r="A202" s="84" t="s">
        <v>739</v>
      </c>
    </row>
    <row r="203" spans="1:1" ht="15.75" thickBot="1" x14ac:dyDescent="0.3"/>
    <row r="204" spans="1:1" x14ac:dyDescent="0.25">
      <c r="A204" s="90" t="s">
        <v>740</v>
      </c>
    </row>
    <row r="205" spans="1:1" x14ac:dyDescent="0.25">
      <c r="A205" s="82"/>
    </row>
    <row r="206" spans="1:1" x14ac:dyDescent="0.25">
      <c r="A206" s="83" t="s">
        <v>711</v>
      </c>
    </row>
    <row r="207" spans="1:1" x14ac:dyDescent="0.25">
      <c r="A207" s="83" t="s">
        <v>741</v>
      </c>
    </row>
    <row r="208" spans="1:1" x14ac:dyDescent="0.25">
      <c r="A208" s="83" t="s">
        <v>742</v>
      </c>
    </row>
    <row r="209" spans="1:2" x14ac:dyDescent="0.25">
      <c r="A209" s="83" t="s">
        <v>743</v>
      </c>
    </row>
    <row r="210" spans="1:2" x14ac:dyDescent="0.25">
      <c r="A210" s="83" t="s">
        <v>744</v>
      </c>
    </row>
    <row r="211" spans="1:2" ht="15.75" thickBot="1" x14ac:dyDescent="0.3">
      <c r="A211" s="84" t="s">
        <v>745</v>
      </c>
    </row>
    <row r="213" spans="1:2" x14ac:dyDescent="0.25">
      <c r="A213" s="75" t="s">
        <v>746</v>
      </c>
    </row>
    <row r="216" spans="1:2" x14ac:dyDescent="0.25">
      <c r="A216" s="55" t="s">
        <v>747</v>
      </c>
      <c r="B216" s="75"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5" t="s">
        <v>754</v>
      </c>
    </row>
    <row r="229" spans="1:1" ht="15.75" thickBot="1" x14ac:dyDescent="0.3"/>
    <row r="230" spans="1:1" x14ac:dyDescent="0.25">
      <c r="A230" s="122" t="s">
        <v>755</v>
      </c>
    </row>
    <row r="231" spans="1:1" x14ac:dyDescent="0.25">
      <c r="A231" s="127" t="s">
        <v>756</v>
      </c>
    </row>
    <row r="232" spans="1:1" x14ac:dyDescent="0.25">
      <c r="A232" s="123" t="s">
        <v>659</v>
      </c>
    </row>
    <row r="233" spans="1:1" x14ac:dyDescent="0.25">
      <c r="A233" s="123" t="s">
        <v>757</v>
      </c>
    </row>
    <row r="234" spans="1:1" x14ac:dyDescent="0.25">
      <c r="A234" s="123" t="s">
        <v>661</v>
      </c>
    </row>
    <row r="235" spans="1:1" x14ac:dyDescent="0.25">
      <c r="A235" s="123" t="s">
        <v>758</v>
      </c>
    </row>
    <row r="236" spans="1:1" x14ac:dyDescent="0.25">
      <c r="A236" s="123" t="s">
        <v>759</v>
      </c>
    </row>
    <row r="237" spans="1:1" x14ac:dyDescent="0.25">
      <c r="A237" s="123" t="s">
        <v>666</v>
      </c>
    </row>
    <row r="238" spans="1:1" x14ac:dyDescent="0.25">
      <c r="A238" s="123" t="s">
        <v>760</v>
      </c>
    </row>
    <row r="239" spans="1:1" x14ac:dyDescent="0.25">
      <c r="A239" s="123" t="s">
        <v>670</v>
      </c>
    </row>
    <row r="240" spans="1:1" x14ac:dyDescent="0.25">
      <c r="A240" s="123" t="s">
        <v>671</v>
      </c>
    </row>
    <row r="241" spans="1:1" x14ac:dyDescent="0.25">
      <c r="A241" s="121"/>
    </row>
    <row r="242" spans="1:1" x14ac:dyDescent="0.25">
      <c r="A242" s="121"/>
    </row>
    <row r="243" spans="1:1" x14ac:dyDescent="0.25">
      <c r="A243" s="121" t="s">
        <v>761</v>
      </c>
    </row>
    <row r="244" spans="1:1" x14ac:dyDescent="0.25">
      <c r="A244" s="121" t="s">
        <v>762</v>
      </c>
    </row>
    <row r="245" spans="1:1" x14ac:dyDescent="0.25">
      <c r="A245" s="121"/>
    </row>
    <row r="246" spans="1:1" x14ac:dyDescent="0.25">
      <c r="A246" s="121"/>
    </row>
    <row r="247" spans="1:1" x14ac:dyDescent="0.25">
      <c r="A247" s="121"/>
    </row>
    <row r="248" spans="1:1" x14ac:dyDescent="0.25">
      <c r="A248" s="121"/>
    </row>
    <row r="251" spans="1:1" x14ac:dyDescent="0.25">
      <c r="A251" s="126" t="s">
        <v>763</v>
      </c>
    </row>
    <row r="252" spans="1:1" x14ac:dyDescent="0.25">
      <c r="A252" s="126" t="s">
        <v>756</v>
      </c>
    </row>
    <row r="253" spans="1:1" x14ac:dyDescent="0.25">
      <c r="A253" s="121" t="s">
        <v>764</v>
      </c>
    </row>
    <row r="254" spans="1:1" x14ac:dyDescent="0.25">
      <c r="A254" s="121" t="s">
        <v>765</v>
      </c>
    </row>
    <row r="255" spans="1:1" x14ac:dyDescent="0.25">
      <c r="A255" s="121" t="s">
        <v>766</v>
      </c>
    </row>
    <row r="256" spans="1:1" x14ac:dyDescent="0.25">
      <c r="A256" s="121" t="s">
        <v>767</v>
      </c>
    </row>
    <row r="257" spans="1:1" x14ac:dyDescent="0.25">
      <c r="A257" s="121" t="s">
        <v>768</v>
      </c>
    </row>
    <row r="258" spans="1:1" x14ac:dyDescent="0.25">
      <c r="A258" s="121" t="s">
        <v>769</v>
      </c>
    </row>
    <row r="259" spans="1:1" x14ac:dyDescent="0.25">
      <c r="A259" s="121" t="s">
        <v>770</v>
      </c>
    </row>
    <row r="260" spans="1:1" x14ac:dyDescent="0.25">
      <c r="A260" s="121"/>
    </row>
    <row r="261" spans="1:1" x14ac:dyDescent="0.25">
      <c r="A261" s="126" t="s">
        <v>771</v>
      </c>
    </row>
    <row r="262" spans="1:1" x14ac:dyDescent="0.25">
      <c r="A262" s="126" t="s">
        <v>756</v>
      </c>
    </row>
    <row r="263" spans="1:1" x14ac:dyDescent="0.25">
      <c r="A263" s="121" t="s">
        <v>772</v>
      </c>
    </row>
    <row r="264" spans="1:1" x14ac:dyDescent="0.25">
      <c r="A264" s="121" t="s">
        <v>773</v>
      </c>
    </row>
    <row r="265" spans="1:1" x14ac:dyDescent="0.25">
      <c r="A265" s="121" t="s">
        <v>774</v>
      </c>
    </row>
    <row r="266" spans="1:1" x14ac:dyDescent="0.25">
      <c r="A266" s="121" t="s">
        <v>104</v>
      </c>
    </row>
    <row r="269" spans="1:1" x14ac:dyDescent="0.25">
      <c r="A269" s="75" t="s">
        <v>775</v>
      </c>
    </row>
    <row r="270" spans="1:1" x14ac:dyDescent="0.25">
      <c r="A270" s="75" t="s">
        <v>754</v>
      </c>
    </row>
    <row r="271" spans="1:1" x14ac:dyDescent="0.25">
      <c r="A271" s="75" t="s">
        <v>776</v>
      </c>
    </row>
    <row r="274" spans="1:1" ht="18.75" x14ac:dyDescent="0.3">
      <c r="A274" s="232" t="s">
        <v>754</v>
      </c>
    </row>
    <row r="275" spans="1:1" ht="18.75" x14ac:dyDescent="0.3">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17"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17"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17"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18" t="s">
        <v>970</v>
      </c>
      <c r="C35" t="s">
        <v>971</v>
      </c>
      <c r="D35" t="s">
        <v>790</v>
      </c>
      <c r="E35" t="s">
        <v>791</v>
      </c>
      <c r="F35" t="s">
        <v>972</v>
      </c>
      <c r="G35" t="s">
        <v>973</v>
      </c>
      <c r="I35" t="s">
        <v>974</v>
      </c>
      <c r="J35" t="s">
        <v>795</v>
      </c>
      <c r="K35" s="218" t="s">
        <v>975</v>
      </c>
      <c r="L35" s="217"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17"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17" t="s">
        <v>846</v>
      </c>
    </row>
    <row r="64" spans="1:12" x14ac:dyDescent="0.25">
      <c r="A64">
        <v>64</v>
      </c>
      <c r="B64" t="s">
        <v>1123</v>
      </c>
      <c r="C64" t="s">
        <v>1124</v>
      </c>
      <c r="D64" t="s">
        <v>790</v>
      </c>
      <c r="E64" t="s">
        <v>791</v>
      </c>
      <c r="F64" t="s">
        <v>1119</v>
      </c>
      <c r="G64" t="s">
        <v>1125</v>
      </c>
      <c r="H64">
        <v>0</v>
      </c>
      <c r="I64" t="s">
        <v>1032</v>
      </c>
      <c r="J64" t="s">
        <v>795</v>
      </c>
      <c r="K64" t="s">
        <v>1126</v>
      </c>
      <c r="L64" s="217"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17" t="s">
        <v>846</v>
      </c>
    </row>
    <row r="83" spans="1:12" x14ac:dyDescent="0.25">
      <c r="A83">
        <v>83</v>
      </c>
      <c r="B83" t="s">
        <v>1215</v>
      </c>
      <c r="C83" t="s">
        <v>1216</v>
      </c>
      <c r="D83" t="s">
        <v>790</v>
      </c>
      <c r="E83" t="s">
        <v>791</v>
      </c>
      <c r="F83" t="s">
        <v>1209</v>
      </c>
      <c r="G83" t="s">
        <v>1210</v>
      </c>
      <c r="H83" t="s">
        <v>1211</v>
      </c>
      <c r="I83" t="s">
        <v>1032</v>
      </c>
      <c r="J83" t="s">
        <v>795</v>
      </c>
      <c r="K83" t="s">
        <v>1212</v>
      </c>
      <c r="L83" s="217"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17"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17"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17"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17"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17"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17"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17"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17"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17"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18" t="s">
        <v>2009</v>
      </c>
      <c r="C251" t="s">
        <v>2010</v>
      </c>
      <c r="D251" t="s">
        <v>790</v>
      </c>
      <c r="E251" t="s">
        <v>791</v>
      </c>
      <c r="F251" t="s">
        <v>2011</v>
      </c>
      <c r="G251" t="s">
        <v>2012</v>
      </c>
      <c r="I251" t="s">
        <v>1113</v>
      </c>
      <c r="J251" t="s">
        <v>795</v>
      </c>
      <c r="K251" s="218" t="s">
        <v>1116</v>
      </c>
      <c r="L251" s="217" t="s">
        <v>846</v>
      </c>
    </row>
    <row r="252" spans="1:12" x14ac:dyDescent="0.25">
      <c r="A252">
        <v>252</v>
      </c>
      <c r="B252" t="s">
        <v>2013</v>
      </c>
      <c r="C252" t="s">
        <v>2014</v>
      </c>
      <c r="D252" t="s">
        <v>790</v>
      </c>
      <c r="E252" t="s">
        <v>791</v>
      </c>
      <c r="F252" t="s">
        <v>2015</v>
      </c>
      <c r="G252" t="s">
        <v>2016</v>
      </c>
      <c r="H252" t="s">
        <v>2017</v>
      </c>
      <c r="I252" t="s">
        <v>974</v>
      </c>
      <c r="J252" t="s">
        <v>795</v>
      </c>
      <c r="K252" t="s">
        <v>975</v>
      </c>
      <c r="L252" s="217"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17"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17"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17"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17"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17"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17"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2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25">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25">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25">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25">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25">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25">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25">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25">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25">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25">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25">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25">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25">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25">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25">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25">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25">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25">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25">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25">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25">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25">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25">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25">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25">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25">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25">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25">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25">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25">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25">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25">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25">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25">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25">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25">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25">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25">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25">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25">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25">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25">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25">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25">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25">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25">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25">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25">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25">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25">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25">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25">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25">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25">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25">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25">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25">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25">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25">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25">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25">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25">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25">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25">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25">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25">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25">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25">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25">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25">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25">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25">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25">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25">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25">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25">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25">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25">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25">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25">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25">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25">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25">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25">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25">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25">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25">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25">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25">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25">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25">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25">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25">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25">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25">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25">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25">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25">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25">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25">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25">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25">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25">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25">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25">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25">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25">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25">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25">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25">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25">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25">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25">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25">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25">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25">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25">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25">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25">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25">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25">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25">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25">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25">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25">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25">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25">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25">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25">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25">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25">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25">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25">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25">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25">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25">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25">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25">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25">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25">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25">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25">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25">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25">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25">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25">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25">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25">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25">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25">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25">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25">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25">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25">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25">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25">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25">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25">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25">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25">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25">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25">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25">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25">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25">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25">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25">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25">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25">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25">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25">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25">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25">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25">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25">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25">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25">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25">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25">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25">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25">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25">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25">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25">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25">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25">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25">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25">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25">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25">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25">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25">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25">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25">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25">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25">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25">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25">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25">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25">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25">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25">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25">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25">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25">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25">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25">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25">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25">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25">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25">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25">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25">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25">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25">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25">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25">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25">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25">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25">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25">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25">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25">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25">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25">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25">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25">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25">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25">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25">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25">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25">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25">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25">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25">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25">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25">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25">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25">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25">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25">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25">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25">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25">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25">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25">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25">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25">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25">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25">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25">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25">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25">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25">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25">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25">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25">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25">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25">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25">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25">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25">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25">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25">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25">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25">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25">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25">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25">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25">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25">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25">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25">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25">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25">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25">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25">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25">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25">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25">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25">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25">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25">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25">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25">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25">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25">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25">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25">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25">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25">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25">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25">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25">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25">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25">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25">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25">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25">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25">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25">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25">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25">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25">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25">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25">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25">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25">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25">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25">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25">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25">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25">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25">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25">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25">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25">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25">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25">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25">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25">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25">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25">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25">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25">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25">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25">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25">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25">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25">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25">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25">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25">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25">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25">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25">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25">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25">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25">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25">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25">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25">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25">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25">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25">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25">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25">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25">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25">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25">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25">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25">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25">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25">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25">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25">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25">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25">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25">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25">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25">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25">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25">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25">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25">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25">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25">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25">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25">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25">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25">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25">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25">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25">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25">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25">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25">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25">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25">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25">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25">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25">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25">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25">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25">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25">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25">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25">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25">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25">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25">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25">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25">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25">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25">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25">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25">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25">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25">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25">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25">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25">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25">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25">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25">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25">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25">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25">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25">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25">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25">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25">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25">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25">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25">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25">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25">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25">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25">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25">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25">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25">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25">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25">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25">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25">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25">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25">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25">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25">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25">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25">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25">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25">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25">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25">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25">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25">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25">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25">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25">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25">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25">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25">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25">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25">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25">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25">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25">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25">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25">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25">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25">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25">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25">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25">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25">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25">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25">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25">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25">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25">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25">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25">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25">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25">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25">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25">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25">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25">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25">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25">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25">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25">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25">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25">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25">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25">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25">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25">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25">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25">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25">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25">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25">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25">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25">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25">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25">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25">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25">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25">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25">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25">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25">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25">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25">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25">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25">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25">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25">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25">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25">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25">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25">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25">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25">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25">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25">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25">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25">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25">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25">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25">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25">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25">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25">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25">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25">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25">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25">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25">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25">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25">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25">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25">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25">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25">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25">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25">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25">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25">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25">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25">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25">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25">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25">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25">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25">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25">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25">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25">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25">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25">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25">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25">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25">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25">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25">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25">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25">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25">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25">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25">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25">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25">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25">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25">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25">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25">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25">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25">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25">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25">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25">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25">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25">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25">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25">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25">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25">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25">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25">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25">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25">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25">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25">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25">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25">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25">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25">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25">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25">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25">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25">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25">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25">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25">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25">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25">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25">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25">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25">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25">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25">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25">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25">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25">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25">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25">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25">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25">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25">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25">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25">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25">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25">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25">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25">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25">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25">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25">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25">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25">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25">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25">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25">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25">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25">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25">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25">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25">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25">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25">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25">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25">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25">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25">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25">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25">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25">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25">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25">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25">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25">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25">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25">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25">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25">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25">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25">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25">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25">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25">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25">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25">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25">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25">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25">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25">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25">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25">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25">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25">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25">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25">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25">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25">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25">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25">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25">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25">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25">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25">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25">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25">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25">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25">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25">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25">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25">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25">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25">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25">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25">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25">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25">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25">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25">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25">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25">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25">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25">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25">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25">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25">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25">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25">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25">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25">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25">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25">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25">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25">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25">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25">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25">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25">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25">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25">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25">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25">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25">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25">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25">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25">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25">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25">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25">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25">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25">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25">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25">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25">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25">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25">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25">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25">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25">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25">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25">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25">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25">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25">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25">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25">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25">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25">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25">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25">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25">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25">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25">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25">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25">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25">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25">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25">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25">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25">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25">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25">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25">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25">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25">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25">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25">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25">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25">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25">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25">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25">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25">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25">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25">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25">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25">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25">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25">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25">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25">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25">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25">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25">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25">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25">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25">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25">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25">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25">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25">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25">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25">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25">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25">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25">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25">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25">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25">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25">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25">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25">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25">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25">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25">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25">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25">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25">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25">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25">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25">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25">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25">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25">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25">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25">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25">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25">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25">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25">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25">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25">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25">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25">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25">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25">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25">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25">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25">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25">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25">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25">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25">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25">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25">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25">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25">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25">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25">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25">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25">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25">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25">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25">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25">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25">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25">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25">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25">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25">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25">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25">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25">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25">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25">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25">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25">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25">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25">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25">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25">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25">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25">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25">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25">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25">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25">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25">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25">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25">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25">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25">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25">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25">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25">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25">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25">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25">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25">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25">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25">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25">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25">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25">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25">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25">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25">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25">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25">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25">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25">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25">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25">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25">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25">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25">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25">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25">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25">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25">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25">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25">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25">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25">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25">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25">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25">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25">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25">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25">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25">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25">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25">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25">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25">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25">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25">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25">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25">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25">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25">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25">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25">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25">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25">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25">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25">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25">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25">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25">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25">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25">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25">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25">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25">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25">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25">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25">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25">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25">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25">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25">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25">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25">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25">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25">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25">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25">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25">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25">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25">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25">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25">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25">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25">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25">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25">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25">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25">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25">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25">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25">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25">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25">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25">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25">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25">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25">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25">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25">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25">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25">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25">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25">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25">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25">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25">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25">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25">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25">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25">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25">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25">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25">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25">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25">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25">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25">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25">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25">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25">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25">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25">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25">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25">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25">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25">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25">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25">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25">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25">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25">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25">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25">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25">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25">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25">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25">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25">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25">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25">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25">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25">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25">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25">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25">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25">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25">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25">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25">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25">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25">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25">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25">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25">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25">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25">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25">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25">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25">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25">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25">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25">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25">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25">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25">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25">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25">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25">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25">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25">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25">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25">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25">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25">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25">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25">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25">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25">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25">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25">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25">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25">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25">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25">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25">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25">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25">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25">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25">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25">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25">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25">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25">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25">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25">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25">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25">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25">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25">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25">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25">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25">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25">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25">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25">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25">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25">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25">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25">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25">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25">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25">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25">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25">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25">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25">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25">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25">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25">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25">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25">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25">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25">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25">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25">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25">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25">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25">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25">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25">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25">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25">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25">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25">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25">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25">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25">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25">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25">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25">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25">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25">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25">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25">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25">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25">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25">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25">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25">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25">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25">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25">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25">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25">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25">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25">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25">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25">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25">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25">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25">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25">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25">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25">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25">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25">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25">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25">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25">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25">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25">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25">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25">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25">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25">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25">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25">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25">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25">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25">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25">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25">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25">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25">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25">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25">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25">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25">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25">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25">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25">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25">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25">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25">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25">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25">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25">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25">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25">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25">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25">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25">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25">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25">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25">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25">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25">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25">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25">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25">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25">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25">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25">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25">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25">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25">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25">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25">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25">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25">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25">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25">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25">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25">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25">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25">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25">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25">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25">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25">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25">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25">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25">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25">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25">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25">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25">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25">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25">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25">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25">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25">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25">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25">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25">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25">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25">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25">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25">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25">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25">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25">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25">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25">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25">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25">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25">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25">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25">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25">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25">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25">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25">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25">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25">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25">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25">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25">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25">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25">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25">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25">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25">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25">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25">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25">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25">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25">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25">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25">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25">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25">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25">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25">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25">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25">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25">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25">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25">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25">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25">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25">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25">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25">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25">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25">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25">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25">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25">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25">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25">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25">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25">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25">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25">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25">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25">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25">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25">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25">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25">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25">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25">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25">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25">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25">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25">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25">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25">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25">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25">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25">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25">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25">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25">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25">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25">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25">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25">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25">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25">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25">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25">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25">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25">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25">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25">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25">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25">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25">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25">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25">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25">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25">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25">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25">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25">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25">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25">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25">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25">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25">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25">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25">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25">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25">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25">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25">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25">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25">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25">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25">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25">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25">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25">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25">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25">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25">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25">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25">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25">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25">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25">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25">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25">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25">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25">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25">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25">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25">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25">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25">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25">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25">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25">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25">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25">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25">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25">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25">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25">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25">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25">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25">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25">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25">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25">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25">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25">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25">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25">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25">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25">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25">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25">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25">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25">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25">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25">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25">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25">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25">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25">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25">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25">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25">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25">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25">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25">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25">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25">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25">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25">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25">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25">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25">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25">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25">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25">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25">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25">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25">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25">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25">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25">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25">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25">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25">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25">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25">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25">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25">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25">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25">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25">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25">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25">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25">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25">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25">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25">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25">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25">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25">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25">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25">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25">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25">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25">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25">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25">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25">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25">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25">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25">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25">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25">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25">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25">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25">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25">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25">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25">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25">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25">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25">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25">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25">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25">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25">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25">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25">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25">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25">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25">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25">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25">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25">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25">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25">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25">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25">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25">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25">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25">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25">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25">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25">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25">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25">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25">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25">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25">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25">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25">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25">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25">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25">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25">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25">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25">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25">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25">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25">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25">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25">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25">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25">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25">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25">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25">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25">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25">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25">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25">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25">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25">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25">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25">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25">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25">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25">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25">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25">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25">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25">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25">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25">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25">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25">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25">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25">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25">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25">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25">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25">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25">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25">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25">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25">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25">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25">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25">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25">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25">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25">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25">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25">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25">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25">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25">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25">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25">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25">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25">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25">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25">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25">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25">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25">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25">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25">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25">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25">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25">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25">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25">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25">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25">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25">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25">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25">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25">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25">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25">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25">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25">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25">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25">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25">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25">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25">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25">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25">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25">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25">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25">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25">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25">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25">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25">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25">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25">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25">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25">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25">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25">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25">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25">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25">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25">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25">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25">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25">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25">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25">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25">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25">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25">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25">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25">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25">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25">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25">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25">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25">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25">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25">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25">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25">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25">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25">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25">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25">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25">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25">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25">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25">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25">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25">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25">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25">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25">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25">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25">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25">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25">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25">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25">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25">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25">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25">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25">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25">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25">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25">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25">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25">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25">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25">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25">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25">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25">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25">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25">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25">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25">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25">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25">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25">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25">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25">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25">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25">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25">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25">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25">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25">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25">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25">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25">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25">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25">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25">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25">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25">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25">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25">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25">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25">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25">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25">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25">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25">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25">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25">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25">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25">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25">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25">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25">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25">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25">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25">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25">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25">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25">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25">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25">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25">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25">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25">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25">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25">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25">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25">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25">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25">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25">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25">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25">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25">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25">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25">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25">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25">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25">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25">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25">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25">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25">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25">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25">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25">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25">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25">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25">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25">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25">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25">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25">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25">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25">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25">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25">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25">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25">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25">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25">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25">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25">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25">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25">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25">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25">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25">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25">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25">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25">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25">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25">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25">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25">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25">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25">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25">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25">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25">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25">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25">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25">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25">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25">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25">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25">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25">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25">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25">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25">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25">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25">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25">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25">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25">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25">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25">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25">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25">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25">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25">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25">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25">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25">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25">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25">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25">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25">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25">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25">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25">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25">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25">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25">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25">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25">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25">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25">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25">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25">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25">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25">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25">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25">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25">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25">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25">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25">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25">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25">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25">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25">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25">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25">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25">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25">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25">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25">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25">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25">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25">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25">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25">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25">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25">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25">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25">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25">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25">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25">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25">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25">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25">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25">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25">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25">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25">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25">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25">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25">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25">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25">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25">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25">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25">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25">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25">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25">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25">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25">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25">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25">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25">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25">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25">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25">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25">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25">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25">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25">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25">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25">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25">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25">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25">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25">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25">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25">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25">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25">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25">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25">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25">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25">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25">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25">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25">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25">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25">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25">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25">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25">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25">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25">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25">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25">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25">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25">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25">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25">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25">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25">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25">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25">
      <c r="L1855" s="217"/>
      <c r="M1855" s="219"/>
      <c r="N1855" s="222"/>
      <c r="O1855" s="222"/>
    </row>
    <row r="1856" spans="1:16" x14ac:dyDescent="0.25">
      <c r="L1856" s="217"/>
      <c r="M1856" s="219"/>
      <c r="N1856" s="222"/>
      <c r="O1856" s="222"/>
    </row>
    <row r="1857" spans="3:15" x14ac:dyDescent="0.25">
      <c r="L1857" s="217"/>
      <c r="M1857" s="219"/>
      <c r="N1857" s="222"/>
      <c r="O1857" s="222"/>
    </row>
    <row r="1858" spans="3:15" x14ac:dyDescent="0.25">
      <c r="M1858" s="219"/>
      <c r="N1858" s="222"/>
      <c r="O1858" s="222"/>
    </row>
    <row r="1859" spans="3:15" x14ac:dyDescent="0.25">
      <c r="L1859" s="217"/>
      <c r="M1859" s="219"/>
      <c r="N1859" s="222"/>
      <c r="O1859" s="222"/>
    </row>
    <row r="1860" spans="3:15" x14ac:dyDescent="0.25">
      <c r="L1860" s="217"/>
      <c r="M1860" s="219"/>
      <c r="N1860" s="222"/>
      <c r="O1860" s="222"/>
    </row>
    <row r="1861" spans="3:15" x14ac:dyDescent="0.25">
      <c r="L1861" s="217"/>
      <c r="M1861" s="219"/>
      <c r="N1861" s="222"/>
      <c r="O1861" s="222"/>
    </row>
    <row r="1862" spans="3:15" x14ac:dyDescent="0.25">
      <c r="L1862" s="217"/>
      <c r="M1862" s="219"/>
      <c r="N1862" s="222"/>
      <c r="O1862" s="222"/>
    </row>
    <row r="1863" spans="3:15" x14ac:dyDescent="0.25">
      <c r="C1863" s="218"/>
      <c r="N1863" s="221"/>
      <c r="O1863" s="221"/>
    </row>
    <row r="1864" spans="3:15" x14ac:dyDescent="0.25">
      <c r="M1864" s="219"/>
      <c r="N1864" s="222"/>
      <c r="O1864" s="222"/>
    </row>
    <row r="1865" spans="3:15" x14ac:dyDescent="0.2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4" t="s">
        <v>777</v>
      </c>
      <c r="B1" s="234" t="s">
        <v>6511</v>
      </c>
      <c r="C1" s="235" t="s">
        <v>6512</v>
      </c>
      <c r="E1" s="234" t="s">
        <v>777</v>
      </c>
      <c r="F1" s="234" t="s">
        <v>6511</v>
      </c>
      <c r="G1" s="237" t="s">
        <v>6513</v>
      </c>
      <c r="J1" s="361" t="s">
        <v>777</v>
      </c>
      <c r="K1" s="362" t="s">
        <v>6511</v>
      </c>
      <c r="L1" s="363" t="s">
        <v>6514</v>
      </c>
    </row>
    <row r="2" spans="1:12" x14ac:dyDescent="0.25">
      <c r="A2" t="s">
        <v>163</v>
      </c>
      <c r="B2" t="s">
        <v>798</v>
      </c>
      <c r="C2" s="236" t="s">
        <v>2835</v>
      </c>
      <c r="E2" t="s">
        <v>163</v>
      </c>
      <c r="F2" t="s">
        <v>798</v>
      </c>
      <c r="G2" s="238" t="s">
        <v>2835</v>
      </c>
      <c r="J2" s="198" t="s">
        <v>163</v>
      </c>
      <c r="K2" s="198" t="s">
        <v>798</v>
      </c>
      <c r="L2" s="199">
        <v>0.2</v>
      </c>
    </row>
    <row r="3" spans="1:12" x14ac:dyDescent="0.25">
      <c r="A3" t="s">
        <v>171</v>
      </c>
      <c r="B3" t="s">
        <v>817</v>
      </c>
      <c r="C3" s="236" t="s">
        <v>3613</v>
      </c>
      <c r="E3" t="s">
        <v>171</v>
      </c>
      <c r="F3" t="s">
        <v>817</v>
      </c>
      <c r="G3" s="238" t="s">
        <v>2835</v>
      </c>
      <c r="J3" s="200" t="s">
        <v>167</v>
      </c>
      <c r="K3" s="200" t="s">
        <v>814</v>
      </c>
      <c r="L3" s="201">
        <v>0.05</v>
      </c>
    </row>
    <row r="4" spans="1:12" x14ac:dyDescent="0.25">
      <c r="A4" t="s">
        <v>175</v>
      </c>
      <c r="B4" t="s">
        <v>835</v>
      </c>
      <c r="C4" s="236" t="s">
        <v>3613</v>
      </c>
      <c r="E4" t="s">
        <v>175</v>
      </c>
      <c r="F4" t="s">
        <v>835</v>
      </c>
      <c r="G4" s="238" t="s">
        <v>2835</v>
      </c>
      <c r="J4" s="200" t="s">
        <v>171</v>
      </c>
      <c r="K4" s="200" t="s">
        <v>817</v>
      </c>
      <c r="L4" s="201">
        <v>0.2</v>
      </c>
    </row>
    <row r="5" spans="1:12" x14ac:dyDescent="0.25">
      <c r="A5" t="s">
        <v>176</v>
      </c>
      <c r="B5" t="s">
        <v>848</v>
      </c>
      <c r="C5" s="236" t="s">
        <v>3613</v>
      </c>
      <c r="E5" t="s">
        <v>176</v>
      </c>
      <c r="F5" t="s">
        <v>848</v>
      </c>
      <c r="G5" s="238" t="s">
        <v>3613</v>
      </c>
      <c r="J5" s="200" t="s">
        <v>175</v>
      </c>
      <c r="K5" s="200" t="s">
        <v>835</v>
      </c>
      <c r="L5" s="201">
        <v>0.2</v>
      </c>
    </row>
    <row r="6" spans="1:12" x14ac:dyDescent="0.25">
      <c r="A6" t="s">
        <v>177</v>
      </c>
      <c r="B6" t="s">
        <v>853</v>
      </c>
      <c r="C6" s="236" t="s">
        <v>2835</v>
      </c>
      <c r="E6" t="s">
        <v>177</v>
      </c>
      <c r="F6" t="s">
        <v>853</v>
      </c>
      <c r="G6" s="238" t="s">
        <v>3613</v>
      </c>
      <c r="J6" s="200" t="s">
        <v>176</v>
      </c>
      <c r="K6" s="200" t="s">
        <v>848</v>
      </c>
      <c r="L6" s="201">
        <v>0.15</v>
      </c>
    </row>
    <row r="7" spans="1:12" x14ac:dyDescent="0.25">
      <c r="A7" t="s">
        <v>178</v>
      </c>
      <c r="B7" t="s">
        <v>860</v>
      </c>
      <c r="C7" s="236" t="s">
        <v>4221</v>
      </c>
      <c r="E7" t="s">
        <v>178</v>
      </c>
      <c r="F7" t="s">
        <v>860</v>
      </c>
      <c r="G7" s="238" t="s">
        <v>4221</v>
      </c>
      <c r="J7" s="200" t="s">
        <v>177</v>
      </c>
      <c r="K7" s="200" t="s">
        <v>853</v>
      </c>
      <c r="L7" s="201">
        <v>0.15</v>
      </c>
    </row>
    <row r="8" spans="1:12" x14ac:dyDescent="0.25">
      <c r="A8" t="s">
        <v>179</v>
      </c>
      <c r="B8" t="s">
        <v>871</v>
      </c>
      <c r="C8" s="236" t="s">
        <v>4048</v>
      </c>
      <c r="E8" t="s">
        <v>179</v>
      </c>
      <c r="F8" t="s">
        <v>871</v>
      </c>
      <c r="G8" s="238" t="s">
        <v>4048</v>
      </c>
      <c r="J8" s="200" t="s">
        <v>178</v>
      </c>
      <c r="K8" s="200" t="s">
        <v>860</v>
      </c>
      <c r="L8" s="201">
        <v>0.05</v>
      </c>
    </row>
    <row r="9" spans="1:12" x14ac:dyDescent="0.25">
      <c r="A9" t="s">
        <v>180</v>
      </c>
      <c r="B9" t="s">
        <v>882</v>
      </c>
      <c r="C9" s="236" t="s">
        <v>4221</v>
      </c>
      <c r="E9" t="s">
        <v>180</v>
      </c>
      <c r="F9" t="s">
        <v>882</v>
      </c>
      <c r="G9" s="238" t="s">
        <v>3613</v>
      </c>
      <c r="J9" s="200" t="s">
        <v>179</v>
      </c>
      <c r="K9" s="200" t="s">
        <v>871</v>
      </c>
      <c r="L9" s="201">
        <v>0.05</v>
      </c>
    </row>
    <row r="10" spans="1:12" x14ac:dyDescent="0.25">
      <c r="A10" t="s">
        <v>181</v>
      </c>
      <c r="B10" t="s">
        <v>902</v>
      </c>
      <c r="C10" s="236" t="s">
        <v>2835</v>
      </c>
      <c r="E10" t="s">
        <v>181</v>
      </c>
      <c r="F10" t="s">
        <v>902</v>
      </c>
      <c r="G10" s="238" t="s">
        <v>3613</v>
      </c>
      <c r="J10" s="200" t="s">
        <v>180</v>
      </c>
      <c r="K10" s="200" t="s">
        <v>882</v>
      </c>
      <c r="L10" s="201">
        <v>0.15</v>
      </c>
    </row>
    <row r="11" spans="1:12" x14ac:dyDescent="0.25">
      <c r="A11" t="s">
        <v>182</v>
      </c>
      <c r="B11" t="s">
        <v>907</v>
      </c>
      <c r="C11" s="236" t="s">
        <v>3613</v>
      </c>
      <c r="E11" t="s">
        <v>182</v>
      </c>
      <c r="F11" t="s">
        <v>907</v>
      </c>
      <c r="G11" s="238" t="s">
        <v>3613</v>
      </c>
      <c r="J11" s="200" t="s">
        <v>181</v>
      </c>
      <c r="K11" s="200" t="s">
        <v>902</v>
      </c>
      <c r="L11" s="201">
        <v>0.15</v>
      </c>
    </row>
    <row r="12" spans="1:12" x14ac:dyDescent="0.25">
      <c r="A12" t="s">
        <v>186</v>
      </c>
      <c r="B12" t="s">
        <v>912</v>
      </c>
      <c r="C12" s="236" t="s">
        <v>2835</v>
      </c>
      <c r="E12" t="s">
        <v>186</v>
      </c>
      <c r="F12" t="s">
        <v>912</v>
      </c>
      <c r="G12" s="238" t="s">
        <v>3613</v>
      </c>
      <c r="J12" s="200" t="s">
        <v>182</v>
      </c>
      <c r="K12" s="200" t="s">
        <v>907</v>
      </c>
      <c r="L12" s="201">
        <v>0.15</v>
      </c>
    </row>
    <row r="13" spans="1:12" x14ac:dyDescent="0.25">
      <c r="A13" t="s">
        <v>187</v>
      </c>
      <c r="B13" t="s">
        <v>923</v>
      </c>
      <c r="C13" s="236" t="s">
        <v>2835</v>
      </c>
      <c r="E13" t="s">
        <v>187</v>
      </c>
      <c r="F13" t="s">
        <v>923</v>
      </c>
      <c r="G13" s="238" t="s">
        <v>2835</v>
      </c>
      <c r="J13" s="200" t="s">
        <v>186</v>
      </c>
      <c r="K13" s="200" t="s">
        <v>912</v>
      </c>
      <c r="L13" s="201">
        <v>0.15</v>
      </c>
    </row>
    <row r="14" spans="1:12" x14ac:dyDescent="0.25">
      <c r="A14" t="s">
        <v>188</v>
      </c>
      <c r="B14" t="s">
        <v>939</v>
      </c>
      <c r="C14" s="236" t="s">
        <v>4221</v>
      </c>
      <c r="E14" t="s">
        <v>188</v>
      </c>
      <c r="F14" t="s">
        <v>939</v>
      </c>
      <c r="G14" s="238" t="s">
        <v>4221</v>
      </c>
      <c r="J14" s="200" t="s">
        <v>187</v>
      </c>
      <c r="K14" s="200" t="s">
        <v>923</v>
      </c>
      <c r="L14" s="201">
        <v>0.15</v>
      </c>
    </row>
    <row r="15" spans="1:12" x14ac:dyDescent="0.25">
      <c r="A15" t="s">
        <v>189</v>
      </c>
      <c r="B15" t="s">
        <v>944</v>
      </c>
      <c r="C15" s="236" t="s">
        <v>3613</v>
      </c>
      <c r="E15" t="s">
        <v>189</v>
      </c>
      <c r="F15" t="s">
        <v>944</v>
      </c>
      <c r="G15" s="238" t="s">
        <v>3613</v>
      </c>
      <c r="J15" s="200" t="s">
        <v>188</v>
      </c>
      <c r="K15" s="200" t="s">
        <v>939</v>
      </c>
      <c r="L15" s="201">
        <v>0.1</v>
      </c>
    </row>
    <row r="16" spans="1:12" x14ac:dyDescent="0.25">
      <c r="A16" t="s">
        <v>190</v>
      </c>
      <c r="B16" t="s">
        <v>949</v>
      </c>
      <c r="C16" s="236" t="s">
        <v>2835</v>
      </c>
      <c r="E16" t="s">
        <v>190</v>
      </c>
      <c r="F16" t="s">
        <v>949</v>
      </c>
      <c r="G16" s="238" t="s">
        <v>2835</v>
      </c>
      <c r="J16" s="200" t="s">
        <v>189</v>
      </c>
      <c r="K16" s="200" t="s">
        <v>944</v>
      </c>
      <c r="L16" s="201">
        <v>0.15</v>
      </c>
    </row>
    <row r="17" spans="1:12" x14ac:dyDescent="0.25">
      <c r="A17" t="s">
        <v>191</v>
      </c>
      <c r="B17" t="s">
        <v>954</v>
      </c>
      <c r="C17" s="236" t="s">
        <v>3272</v>
      </c>
      <c r="E17" t="s">
        <v>191</v>
      </c>
      <c r="F17" t="s">
        <v>954</v>
      </c>
      <c r="G17" s="238" t="s">
        <v>3272</v>
      </c>
      <c r="J17" s="200" t="s">
        <v>190</v>
      </c>
      <c r="K17" s="200" t="s">
        <v>949</v>
      </c>
      <c r="L17" s="201">
        <v>0.2</v>
      </c>
    </row>
    <row r="18" spans="1:12" x14ac:dyDescent="0.25">
      <c r="A18" t="s">
        <v>192</v>
      </c>
      <c r="B18" t="s">
        <v>977</v>
      </c>
      <c r="C18" s="236" t="s">
        <v>2835</v>
      </c>
      <c r="E18" t="s">
        <v>192</v>
      </c>
      <c r="F18" t="s">
        <v>977</v>
      </c>
      <c r="G18" s="238" t="s">
        <v>2835</v>
      </c>
      <c r="J18" s="200" t="s">
        <v>191</v>
      </c>
      <c r="K18" s="200" t="s">
        <v>954</v>
      </c>
      <c r="L18" s="201">
        <v>0</v>
      </c>
    </row>
    <row r="19" spans="1:12" x14ac:dyDescent="0.25">
      <c r="A19" t="s">
        <v>193</v>
      </c>
      <c r="B19" t="s">
        <v>996</v>
      </c>
      <c r="C19" s="236" t="s">
        <v>2835</v>
      </c>
      <c r="E19" t="s">
        <v>193</v>
      </c>
      <c r="F19" t="s">
        <v>996</v>
      </c>
      <c r="G19" s="238" t="s">
        <v>2835</v>
      </c>
      <c r="J19" s="200" t="s">
        <v>192</v>
      </c>
      <c r="K19" s="200" t="s">
        <v>977</v>
      </c>
      <c r="L19" s="201">
        <v>0.2</v>
      </c>
    </row>
    <row r="20" spans="1:12" x14ac:dyDescent="0.25">
      <c r="A20" t="s">
        <v>194</v>
      </c>
      <c r="B20" t="s">
        <v>1004</v>
      </c>
      <c r="C20" s="236" t="s">
        <v>3613</v>
      </c>
      <c r="E20" t="s">
        <v>194</v>
      </c>
      <c r="F20" t="s">
        <v>1004</v>
      </c>
      <c r="G20" s="238" t="s">
        <v>3613</v>
      </c>
      <c r="J20" s="200" t="s">
        <v>193</v>
      </c>
      <c r="K20" s="200" t="s">
        <v>996</v>
      </c>
      <c r="L20" s="201">
        <v>0.2</v>
      </c>
    </row>
    <row r="21" spans="1:12" x14ac:dyDescent="0.25">
      <c r="A21" t="s">
        <v>195</v>
      </c>
      <c r="B21" t="s">
        <v>1009</v>
      </c>
      <c r="C21" s="236" t="s">
        <v>2835</v>
      </c>
      <c r="E21" t="s">
        <v>195</v>
      </c>
      <c r="F21" t="s">
        <v>1009</v>
      </c>
      <c r="G21" s="238" t="s">
        <v>2835</v>
      </c>
      <c r="J21" s="200" t="s">
        <v>194</v>
      </c>
      <c r="K21" s="200" t="s">
        <v>1004</v>
      </c>
      <c r="L21" s="201">
        <v>0.15</v>
      </c>
    </row>
    <row r="22" spans="1:12" x14ac:dyDescent="0.25">
      <c r="A22" t="s">
        <v>196</v>
      </c>
      <c r="B22" t="s">
        <v>1032</v>
      </c>
      <c r="C22" s="236" t="s">
        <v>2965</v>
      </c>
      <c r="E22" t="s">
        <v>196</v>
      </c>
      <c r="F22" t="s">
        <v>1032</v>
      </c>
      <c r="G22" s="238" t="s">
        <v>2965</v>
      </c>
      <c r="J22" s="200" t="s">
        <v>195</v>
      </c>
      <c r="K22" s="200" t="s">
        <v>1009</v>
      </c>
      <c r="L22" s="201">
        <v>0.2</v>
      </c>
    </row>
    <row r="23" spans="1:12" x14ac:dyDescent="0.25">
      <c r="A23" t="s">
        <v>197</v>
      </c>
      <c r="B23" t="s">
        <v>1062</v>
      </c>
      <c r="C23" s="236" t="s">
        <v>2835</v>
      </c>
      <c r="E23" t="s">
        <v>197</v>
      </c>
      <c r="F23" t="s">
        <v>1062</v>
      </c>
      <c r="G23" s="238" t="s">
        <v>2835</v>
      </c>
      <c r="J23" s="200" t="s">
        <v>196</v>
      </c>
      <c r="K23" s="200" t="s">
        <v>1032</v>
      </c>
      <c r="L23" s="201">
        <v>0.25</v>
      </c>
    </row>
    <row r="24" spans="1:12" x14ac:dyDescent="0.25">
      <c r="A24" t="s">
        <v>199</v>
      </c>
      <c r="B24" t="s">
        <v>1067</v>
      </c>
      <c r="C24" s="236" t="s">
        <v>3272</v>
      </c>
      <c r="E24" t="s">
        <v>199</v>
      </c>
      <c r="F24" t="s">
        <v>1067</v>
      </c>
      <c r="G24" s="238" t="s">
        <v>3272</v>
      </c>
      <c r="J24" s="200" t="s">
        <v>197</v>
      </c>
      <c r="K24" s="200" t="s">
        <v>1062</v>
      </c>
      <c r="L24" s="201">
        <v>0.2</v>
      </c>
    </row>
    <row r="25" spans="1:12" x14ac:dyDescent="0.25">
      <c r="A25" t="s">
        <v>200</v>
      </c>
      <c r="B25" t="s">
        <v>999</v>
      </c>
      <c r="C25" s="236" t="s">
        <v>3613</v>
      </c>
      <c r="E25" t="s">
        <v>200</v>
      </c>
      <c r="F25" t="s">
        <v>999</v>
      </c>
      <c r="G25" s="238" t="s">
        <v>3613</v>
      </c>
      <c r="J25" s="200" t="s">
        <v>198</v>
      </c>
      <c r="K25" s="200" t="s">
        <v>6515</v>
      </c>
      <c r="L25" s="201">
        <v>0</v>
      </c>
    </row>
    <row r="26" spans="1:12" x14ac:dyDescent="0.25">
      <c r="A26" t="s">
        <v>201</v>
      </c>
      <c r="B26" t="s">
        <v>1073</v>
      </c>
      <c r="C26" s="236" t="s">
        <v>4221</v>
      </c>
      <c r="E26" t="s">
        <v>201</v>
      </c>
      <c r="F26" t="s">
        <v>1073</v>
      </c>
      <c r="G26" s="238" t="s">
        <v>4221</v>
      </c>
      <c r="J26" s="200" t="s">
        <v>199</v>
      </c>
      <c r="K26" s="200" t="s">
        <v>1067</v>
      </c>
      <c r="L26" s="201">
        <v>0</v>
      </c>
    </row>
    <row r="27" spans="1:12" x14ac:dyDescent="0.25">
      <c r="A27" t="s">
        <v>202</v>
      </c>
      <c r="B27" t="s">
        <v>1078</v>
      </c>
      <c r="C27" s="236" t="s">
        <v>3613</v>
      </c>
      <c r="E27" t="s">
        <v>202</v>
      </c>
      <c r="F27" t="s">
        <v>1078</v>
      </c>
      <c r="G27" s="238" t="s">
        <v>3613</v>
      </c>
      <c r="J27" s="200" t="s">
        <v>200</v>
      </c>
      <c r="K27" s="200" t="s">
        <v>999</v>
      </c>
      <c r="L27" s="201">
        <v>0</v>
      </c>
    </row>
    <row r="28" spans="1:12" x14ac:dyDescent="0.25">
      <c r="A28" t="s">
        <v>203</v>
      </c>
      <c r="B28" t="s">
        <v>1095</v>
      </c>
      <c r="C28" s="236" t="s">
        <v>4221</v>
      </c>
      <c r="E28" t="s">
        <v>203</v>
      </c>
      <c r="F28" t="s">
        <v>1095</v>
      </c>
      <c r="G28" s="238" t="s">
        <v>4221</v>
      </c>
      <c r="J28" s="200" t="s">
        <v>201</v>
      </c>
      <c r="K28" s="200" t="s">
        <v>1073</v>
      </c>
      <c r="L28" s="201">
        <v>0.1</v>
      </c>
    </row>
    <row r="29" spans="1:12" x14ac:dyDescent="0.25">
      <c r="A29" t="s">
        <v>204</v>
      </c>
      <c r="B29" t="s">
        <v>1113</v>
      </c>
      <c r="C29" s="236" t="s">
        <v>2835</v>
      </c>
      <c r="E29" t="s">
        <v>204</v>
      </c>
      <c r="F29" t="s">
        <v>1113</v>
      </c>
      <c r="G29" s="238" t="s">
        <v>2835</v>
      </c>
      <c r="J29" s="200" t="s">
        <v>202</v>
      </c>
      <c r="K29" s="200" t="s">
        <v>1078</v>
      </c>
      <c r="L29" s="201">
        <v>0.1</v>
      </c>
    </row>
    <row r="30" spans="1:12" x14ac:dyDescent="0.25">
      <c r="A30" t="s">
        <v>205</v>
      </c>
      <c r="B30" t="s">
        <v>1133</v>
      </c>
      <c r="C30" s="236" t="s">
        <v>3613</v>
      </c>
      <c r="E30" t="s">
        <v>205</v>
      </c>
      <c r="F30" t="s">
        <v>1133</v>
      </c>
      <c r="G30" s="238" t="s">
        <v>3613</v>
      </c>
      <c r="J30" s="200" t="s">
        <v>203</v>
      </c>
      <c r="K30" s="200" t="s">
        <v>1095</v>
      </c>
      <c r="L30" s="201">
        <v>0.1</v>
      </c>
    </row>
    <row r="31" spans="1:12" x14ac:dyDescent="0.25">
      <c r="A31" t="s">
        <v>206</v>
      </c>
      <c r="B31" t="s">
        <v>1136</v>
      </c>
      <c r="C31" s="236" t="s">
        <v>4221</v>
      </c>
      <c r="E31" t="s">
        <v>206</v>
      </c>
      <c r="F31" t="s">
        <v>1136</v>
      </c>
      <c r="G31" s="238" t="s">
        <v>4221</v>
      </c>
      <c r="J31" s="200" t="s">
        <v>204</v>
      </c>
      <c r="K31" s="200" t="s">
        <v>1113</v>
      </c>
      <c r="L31" s="201">
        <v>0.2</v>
      </c>
    </row>
    <row r="32" spans="1:12" x14ac:dyDescent="0.25">
      <c r="A32" t="s">
        <v>207</v>
      </c>
      <c r="B32" t="s">
        <v>1141</v>
      </c>
      <c r="C32" s="236" t="s">
        <v>2835</v>
      </c>
      <c r="E32" t="s">
        <v>207</v>
      </c>
      <c r="F32" t="s">
        <v>1141</v>
      </c>
      <c r="G32" s="238" t="s">
        <v>4221</v>
      </c>
      <c r="J32" s="200" t="s">
        <v>205</v>
      </c>
      <c r="K32" s="200" t="s">
        <v>1133</v>
      </c>
      <c r="L32" s="201">
        <v>0.15</v>
      </c>
    </row>
    <row r="33" spans="1:12" x14ac:dyDescent="0.25">
      <c r="A33" t="s">
        <v>208</v>
      </c>
      <c r="B33" t="s">
        <v>962</v>
      </c>
      <c r="C33" s="236" t="s">
        <v>3613</v>
      </c>
      <c r="E33" t="s">
        <v>208</v>
      </c>
      <c r="F33" t="s">
        <v>962</v>
      </c>
      <c r="G33" s="238" t="s">
        <v>2835</v>
      </c>
      <c r="J33" s="200" t="s">
        <v>206</v>
      </c>
      <c r="K33" s="200" t="s">
        <v>1136</v>
      </c>
      <c r="L33" s="201">
        <v>0.1</v>
      </c>
    </row>
    <row r="34" spans="1:12" x14ac:dyDescent="0.25">
      <c r="A34" t="s">
        <v>209</v>
      </c>
      <c r="B34" t="s">
        <v>1029</v>
      </c>
      <c r="C34" s="236" t="s">
        <v>4221</v>
      </c>
      <c r="E34" t="s">
        <v>209</v>
      </c>
      <c r="F34" t="s">
        <v>1029</v>
      </c>
      <c r="G34" s="238" t="s">
        <v>4221</v>
      </c>
      <c r="J34" s="200" t="s">
        <v>207</v>
      </c>
      <c r="K34" s="200" t="s">
        <v>1141</v>
      </c>
      <c r="L34" s="201">
        <v>0.15</v>
      </c>
    </row>
    <row r="35" spans="1:12" x14ac:dyDescent="0.25">
      <c r="A35" t="s">
        <v>210</v>
      </c>
      <c r="B35" t="s">
        <v>1163</v>
      </c>
      <c r="C35" s="236" t="s">
        <v>3272</v>
      </c>
      <c r="E35" t="s">
        <v>210</v>
      </c>
      <c r="F35" t="s">
        <v>1163</v>
      </c>
      <c r="G35" s="238" t="s">
        <v>3272</v>
      </c>
      <c r="J35" s="200" t="s">
        <v>208</v>
      </c>
      <c r="K35" s="200" t="s">
        <v>962</v>
      </c>
      <c r="L35" s="201">
        <v>0.2</v>
      </c>
    </row>
    <row r="36" spans="1:12" x14ac:dyDescent="0.25">
      <c r="A36" t="s">
        <v>211</v>
      </c>
      <c r="B36" t="s">
        <v>1168</v>
      </c>
      <c r="C36" s="236" t="s">
        <v>2835</v>
      </c>
      <c r="E36" t="s">
        <v>211</v>
      </c>
      <c r="F36" t="s">
        <v>1168</v>
      </c>
      <c r="G36" s="238" t="s">
        <v>2835</v>
      </c>
      <c r="J36" s="200" t="s">
        <v>209</v>
      </c>
      <c r="K36" s="200" t="s">
        <v>1029</v>
      </c>
      <c r="L36" s="201">
        <v>0.1</v>
      </c>
    </row>
    <row r="37" spans="1:12" x14ac:dyDescent="0.25">
      <c r="A37" t="s">
        <v>212</v>
      </c>
      <c r="B37" t="s">
        <v>1180</v>
      </c>
      <c r="C37" s="236" t="s">
        <v>4221</v>
      </c>
      <c r="E37" t="s">
        <v>212</v>
      </c>
      <c r="F37" t="s">
        <v>1180</v>
      </c>
      <c r="G37" s="238" t="s">
        <v>4221</v>
      </c>
      <c r="J37" s="200" t="s">
        <v>210</v>
      </c>
      <c r="K37" s="200" t="s">
        <v>1163</v>
      </c>
      <c r="L37" s="201">
        <v>0</v>
      </c>
    </row>
    <row r="38" spans="1:12" x14ac:dyDescent="0.25">
      <c r="A38" t="s">
        <v>213</v>
      </c>
      <c r="B38" t="s">
        <v>1185</v>
      </c>
      <c r="C38" s="236" t="s">
        <v>2835</v>
      </c>
      <c r="E38" t="s">
        <v>213</v>
      </c>
      <c r="F38" t="s">
        <v>1185</v>
      </c>
      <c r="G38" s="238" t="s">
        <v>2835</v>
      </c>
      <c r="J38" s="200" t="s">
        <v>211</v>
      </c>
      <c r="K38" s="200" t="s">
        <v>1168</v>
      </c>
      <c r="L38" s="201">
        <v>0.2</v>
      </c>
    </row>
    <row r="39" spans="1:12" x14ac:dyDescent="0.25">
      <c r="A39" t="s">
        <v>214</v>
      </c>
      <c r="B39" t="s">
        <v>1197</v>
      </c>
      <c r="C39" s="236" t="s">
        <v>2835</v>
      </c>
      <c r="E39" t="s">
        <v>214</v>
      </c>
      <c r="F39" t="s">
        <v>1197</v>
      </c>
      <c r="G39" s="238" t="s">
        <v>2835</v>
      </c>
      <c r="J39" s="200" t="s">
        <v>212</v>
      </c>
      <c r="K39" s="200" t="s">
        <v>1180</v>
      </c>
      <c r="L39" s="201">
        <v>0.1</v>
      </c>
    </row>
    <row r="40" spans="1:12" x14ac:dyDescent="0.25">
      <c r="A40" t="s">
        <v>215</v>
      </c>
      <c r="B40" t="s">
        <v>1218</v>
      </c>
      <c r="C40" s="236" t="s">
        <v>2835</v>
      </c>
      <c r="E40" t="s">
        <v>215</v>
      </c>
      <c r="F40" t="s">
        <v>1218</v>
      </c>
      <c r="G40" s="238" t="s">
        <v>2835</v>
      </c>
      <c r="J40" s="200" t="s">
        <v>213</v>
      </c>
      <c r="K40" s="200" t="s">
        <v>1185</v>
      </c>
      <c r="L40" s="201">
        <v>0.2</v>
      </c>
    </row>
    <row r="41" spans="1:12" x14ac:dyDescent="0.25">
      <c r="A41" t="s">
        <v>216</v>
      </c>
      <c r="B41" t="s">
        <v>1223</v>
      </c>
      <c r="C41" s="236" t="s">
        <v>2835</v>
      </c>
      <c r="E41" t="s">
        <v>216</v>
      </c>
      <c r="F41" t="s">
        <v>1223</v>
      </c>
      <c r="G41" s="238" t="s">
        <v>2835</v>
      </c>
      <c r="J41" s="200" t="s">
        <v>214</v>
      </c>
      <c r="K41" s="200" t="s">
        <v>1197</v>
      </c>
      <c r="L41" s="201">
        <v>0.2</v>
      </c>
    </row>
    <row r="42" spans="1:12" x14ac:dyDescent="0.25">
      <c r="A42" t="s">
        <v>217</v>
      </c>
      <c r="B42" t="s">
        <v>1232</v>
      </c>
      <c r="C42" s="236" t="s">
        <v>3272</v>
      </c>
      <c r="E42" t="s">
        <v>217</v>
      </c>
      <c r="F42" t="s">
        <v>1232</v>
      </c>
      <c r="G42" s="238" t="s">
        <v>3272</v>
      </c>
      <c r="J42" s="200" t="s">
        <v>215</v>
      </c>
      <c r="K42" s="200" t="s">
        <v>1218</v>
      </c>
      <c r="L42" s="201">
        <v>0.2</v>
      </c>
    </row>
    <row r="43" spans="1:12" x14ac:dyDescent="0.25">
      <c r="A43" t="s">
        <v>218</v>
      </c>
      <c r="B43" t="s">
        <v>1251</v>
      </c>
      <c r="C43" s="236" t="s">
        <v>4048</v>
      </c>
      <c r="E43" t="s">
        <v>218</v>
      </c>
      <c r="F43" t="s">
        <v>1251</v>
      </c>
      <c r="G43" s="238" t="s">
        <v>4048</v>
      </c>
      <c r="J43" s="200" t="s">
        <v>216</v>
      </c>
      <c r="K43" s="200" t="s">
        <v>1223</v>
      </c>
      <c r="L43" s="201">
        <v>0.2</v>
      </c>
    </row>
    <row r="44" spans="1:12" x14ac:dyDescent="0.25">
      <c r="A44" t="s">
        <v>219</v>
      </c>
      <c r="B44" t="s">
        <v>1262</v>
      </c>
      <c r="C44" s="236" t="s">
        <v>4221</v>
      </c>
      <c r="E44" t="s">
        <v>219</v>
      </c>
      <c r="F44" t="s">
        <v>1262</v>
      </c>
      <c r="G44" s="238" t="s">
        <v>3613</v>
      </c>
      <c r="J44" s="200" t="s">
        <v>217</v>
      </c>
      <c r="K44" s="200" t="s">
        <v>1232</v>
      </c>
      <c r="L44" s="201">
        <v>0.05</v>
      </c>
    </row>
    <row r="45" spans="1:12" x14ac:dyDescent="0.25">
      <c r="A45" t="s">
        <v>220</v>
      </c>
      <c r="B45" t="s">
        <v>1268</v>
      </c>
      <c r="C45" s="236" t="s">
        <v>2835</v>
      </c>
      <c r="E45" t="s">
        <v>220</v>
      </c>
      <c r="F45" t="s">
        <v>1268</v>
      </c>
      <c r="G45" s="238" t="s">
        <v>2835</v>
      </c>
      <c r="J45" s="200" t="s">
        <v>218</v>
      </c>
      <c r="K45" s="200" t="s">
        <v>1251</v>
      </c>
      <c r="L45" s="201">
        <v>0.05</v>
      </c>
    </row>
    <row r="46" spans="1:12" x14ac:dyDescent="0.25">
      <c r="A46" t="s">
        <v>221</v>
      </c>
      <c r="B46" t="s">
        <v>1273</v>
      </c>
      <c r="C46" s="236" t="s">
        <v>3613</v>
      </c>
      <c r="E46" t="s">
        <v>221</v>
      </c>
      <c r="F46" t="s">
        <v>1273</v>
      </c>
      <c r="G46" s="238" t="s">
        <v>3613</v>
      </c>
      <c r="J46" s="200" t="s">
        <v>219</v>
      </c>
      <c r="K46" s="200" t="s">
        <v>1262</v>
      </c>
      <c r="L46" s="201">
        <v>0.15</v>
      </c>
    </row>
    <row r="47" spans="1:12" x14ac:dyDescent="0.25">
      <c r="A47" t="s">
        <v>222</v>
      </c>
      <c r="B47" t="s">
        <v>1278</v>
      </c>
      <c r="C47" s="236" t="s">
        <v>3613</v>
      </c>
      <c r="E47" t="s">
        <v>222</v>
      </c>
      <c r="F47" t="s">
        <v>1278</v>
      </c>
      <c r="G47" s="238" t="s">
        <v>3613</v>
      </c>
      <c r="J47" s="200" t="s">
        <v>220</v>
      </c>
      <c r="K47" s="200" t="s">
        <v>1268</v>
      </c>
      <c r="L47" s="201">
        <v>0.15</v>
      </c>
    </row>
    <row r="48" spans="1:12" x14ac:dyDescent="0.25">
      <c r="A48" t="s">
        <v>223</v>
      </c>
      <c r="B48" t="s">
        <v>1283</v>
      </c>
      <c r="C48" s="236" t="s">
        <v>3613</v>
      </c>
      <c r="E48" t="s">
        <v>223</v>
      </c>
      <c r="F48" t="s">
        <v>1283</v>
      </c>
      <c r="G48" s="238" t="s">
        <v>3613</v>
      </c>
      <c r="J48" s="200" t="s">
        <v>221</v>
      </c>
      <c r="K48" s="200" t="s">
        <v>1273</v>
      </c>
      <c r="L48" s="201">
        <v>0.15</v>
      </c>
    </row>
    <row r="49" spans="1:12" x14ac:dyDescent="0.25">
      <c r="A49" t="s">
        <v>224</v>
      </c>
      <c r="B49" t="s">
        <v>1301</v>
      </c>
      <c r="C49" s="236" t="s">
        <v>2835</v>
      </c>
      <c r="E49" t="s">
        <v>224</v>
      </c>
      <c r="F49" t="s">
        <v>1301</v>
      </c>
      <c r="G49" s="238" t="s">
        <v>2835</v>
      </c>
      <c r="J49" s="200" t="s">
        <v>222</v>
      </c>
      <c r="K49" s="200" t="s">
        <v>1278</v>
      </c>
      <c r="L49" s="201">
        <v>0.15</v>
      </c>
    </row>
    <row r="50" spans="1:12" x14ac:dyDescent="0.25">
      <c r="A50" t="s">
        <v>225</v>
      </c>
      <c r="B50" t="s">
        <v>1306</v>
      </c>
      <c r="C50" s="236" t="s">
        <v>3272</v>
      </c>
      <c r="E50" t="s">
        <v>225</v>
      </c>
      <c r="F50" t="s">
        <v>1306</v>
      </c>
      <c r="G50" s="238" t="s">
        <v>3272</v>
      </c>
      <c r="J50" s="200" t="s">
        <v>223</v>
      </c>
      <c r="K50" s="200" t="s">
        <v>1283</v>
      </c>
      <c r="L50" s="201">
        <v>0.15</v>
      </c>
    </row>
    <row r="51" spans="1:12" x14ac:dyDescent="0.25">
      <c r="A51" t="s">
        <v>226</v>
      </c>
      <c r="B51" t="s">
        <v>1313</v>
      </c>
      <c r="C51" s="236" t="s">
        <v>2835</v>
      </c>
      <c r="E51" t="s">
        <v>226</v>
      </c>
      <c r="F51" t="s">
        <v>1313</v>
      </c>
      <c r="G51" s="238" t="s">
        <v>2835</v>
      </c>
      <c r="J51" s="200" t="s">
        <v>224</v>
      </c>
      <c r="K51" s="200" t="s">
        <v>1301</v>
      </c>
      <c r="L51" s="201">
        <v>0.2</v>
      </c>
    </row>
    <row r="52" spans="1:12" x14ac:dyDescent="0.25">
      <c r="A52" t="s">
        <v>227</v>
      </c>
      <c r="B52" t="s">
        <v>1328</v>
      </c>
      <c r="C52" s="236" t="s">
        <v>4048</v>
      </c>
      <c r="E52" t="s">
        <v>227</v>
      </c>
      <c r="F52" t="s">
        <v>1328</v>
      </c>
      <c r="G52" s="238" t="s">
        <v>3272</v>
      </c>
      <c r="J52" s="200" t="s">
        <v>225</v>
      </c>
      <c r="K52" s="200" t="s">
        <v>1306</v>
      </c>
      <c r="L52" s="201">
        <v>0</v>
      </c>
    </row>
    <row r="53" spans="1:12" x14ac:dyDescent="0.25">
      <c r="A53" t="s">
        <v>228</v>
      </c>
      <c r="B53" t="s">
        <v>1333</v>
      </c>
      <c r="C53" s="236" t="s">
        <v>3613</v>
      </c>
      <c r="E53" t="s">
        <v>228</v>
      </c>
      <c r="F53" t="s">
        <v>1333</v>
      </c>
      <c r="G53" s="238" t="s">
        <v>3613</v>
      </c>
      <c r="J53" s="200" t="s">
        <v>226</v>
      </c>
      <c r="K53" s="200" t="s">
        <v>1313</v>
      </c>
      <c r="L53" s="201">
        <v>0.2</v>
      </c>
    </row>
    <row r="54" spans="1:12" x14ac:dyDescent="0.25">
      <c r="A54" t="s">
        <v>229</v>
      </c>
      <c r="B54" t="s">
        <v>1343</v>
      </c>
      <c r="C54" s="236" t="s">
        <v>4221</v>
      </c>
      <c r="E54" t="s">
        <v>229</v>
      </c>
      <c r="F54" t="s">
        <v>1343</v>
      </c>
      <c r="G54" s="238" t="s">
        <v>3613</v>
      </c>
      <c r="J54" s="200" t="s">
        <v>227</v>
      </c>
      <c r="K54" s="200" t="s">
        <v>1328</v>
      </c>
      <c r="L54" s="201">
        <v>0.1</v>
      </c>
    </row>
    <row r="55" spans="1:12" x14ac:dyDescent="0.25">
      <c r="A55" t="s">
        <v>230</v>
      </c>
      <c r="B55" t="s">
        <v>1345</v>
      </c>
      <c r="C55" s="236" t="s">
        <v>2835</v>
      </c>
      <c r="E55" t="s">
        <v>230</v>
      </c>
      <c r="F55" t="s">
        <v>1345</v>
      </c>
      <c r="G55" s="238" t="s">
        <v>2835</v>
      </c>
      <c r="J55" s="200" t="s">
        <v>228</v>
      </c>
      <c r="K55" s="200" t="s">
        <v>1333</v>
      </c>
      <c r="L55" s="201">
        <v>0.15</v>
      </c>
    </row>
    <row r="56" spans="1:12" x14ac:dyDescent="0.25">
      <c r="A56" t="s">
        <v>231</v>
      </c>
      <c r="B56" t="s">
        <v>1338</v>
      </c>
      <c r="C56" s="236" t="s">
        <v>3613</v>
      </c>
      <c r="E56" t="s">
        <v>231</v>
      </c>
      <c r="F56" t="s">
        <v>1338</v>
      </c>
      <c r="G56" s="238" t="s">
        <v>3613</v>
      </c>
      <c r="J56" s="200" t="s">
        <v>229</v>
      </c>
      <c r="K56" s="200" t="s">
        <v>1343</v>
      </c>
      <c r="L56" s="201">
        <v>0.15</v>
      </c>
    </row>
    <row r="57" spans="1:12" x14ac:dyDescent="0.25">
      <c r="A57" t="s">
        <v>232</v>
      </c>
      <c r="B57" t="s">
        <v>1350</v>
      </c>
      <c r="C57" s="236" t="s">
        <v>4221</v>
      </c>
      <c r="E57" t="s">
        <v>232</v>
      </c>
      <c r="F57" t="s">
        <v>1350</v>
      </c>
      <c r="G57" s="238" t="s">
        <v>3613</v>
      </c>
      <c r="J57" s="200" t="s">
        <v>230</v>
      </c>
      <c r="K57" s="200" t="s">
        <v>1345</v>
      </c>
      <c r="L57" s="201">
        <v>0.2</v>
      </c>
    </row>
    <row r="58" spans="1:12" x14ac:dyDescent="0.25">
      <c r="A58" t="s">
        <v>233</v>
      </c>
      <c r="B58" t="s">
        <v>1356</v>
      </c>
      <c r="C58" s="236" t="s">
        <v>3272</v>
      </c>
      <c r="E58" t="s">
        <v>233</v>
      </c>
      <c r="F58" t="s">
        <v>1356</v>
      </c>
      <c r="G58" s="238" t="s">
        <v>3272</v>
      </c>
      <c r="J58" s="200" t="s">
        <v>231</v>
      </c>
      <c r="K58" s="200" t="s">
        <v>1338</v>
      </c>
      <c r="L58" s="201">
        <v>0.15</v>
      </c>
    </row>
    <row r="59" spans="1:12" x14ac:dyDescent="0.25">
      <c r="A59" t="s">
        <v>234</v>
      </c>
      <c r="B59" t="s">
        <v>1368</v>
      </c>
      <c r="C59" s="236" t="s">
        <v>2835</v>
      </c>
      <c r="E59" t="s">
        <v>234</v>
      </c>
      <c r="F59" t="s">
        <v>1368</v>
      </c>
      <c r="G59" s="238" t="s">
        <v>2835</v>
      </c>
      <c r="J59" s="200" t="s">
        <v>232</v>
      </c>
      <c r="K59" s="200" t="s">
        <v>1350</v>
      </c>
      <c r="L59" s="201">
        <v>0.1</v>
      </c>
    </row>
    <row r="60" spans="1:12" x14ac:dyDescent="0.25">
      <c r="A60" t="s">
        <v>235</v>
      </c>
      <c r="B60" t="s">
        <v>1380</v>
      </c>
      <c r="C60" s="236" t="s">
        <v>2835</v>
      </c>
      <c r="E60" t="s">
        <v>235</v>
      </c>
      <c r="F60" t="s">
        <v>1380</v>
      </c>
      <c r="G60" s="238" t="s">
        <v>2835</v>
      </c>
      <c r="J60" s="200" t="s">
        <v>233</v>
      </c>
      <c r="K60" s="200" t="s">
        <v>1356</v>
      </c>
      <c r="L60" s="201">
        <v>0</v>
      </c>
    </row>
    <row r="61" spans="1:12" x14ac:dyDescent="0.25">
      <c r="A61" t="s">
        <v>236</v>
      </c>
      <c r="B61" t="s">
        <v>1389</v>
      </c>
      <c r="C61" s="236" t="s">
        <v>2835</v>
      </c>
      <c r="E61" t="s">
        <v>236</v>
      </c>
      <c r="F61" t="s">
        <v>1389</v>
      </c>
      <c r="G61" s="238" t="s">
        <v>3613</v>
      </c>
      <c r="J61" s="200" t="s">
        <v>234</v>
      </c>
      <c r="K61" s="200" t="s">
        <v>1368</v>
      </c>
      <c r="L61" s="201">
        <v>0.2</v>
      </c>
    </row>
    <row r="62" spans="1:12" x14ac:dyDescent="0.25">
      <c r="A62" t="s">
        <v>237</v>
      </c>
      <c r="B62" t="s">
        <v>868</v>
      </c>
      <c r="C62" s="236" t="s">
        <v>2965</v>
      </c>
      <c r="E62" t="s">
        <v>237</v>
      </c>
      <c r="F62" t="s">
        <v>868</v>
      </c>
      <c r="G62" s="238" t="s">
        <v>2965</v>
      </c>
      <c r="J62" s="200" t="s">
        <v>235</v>
      </c>
      <c r="K62" s="200" t="s">
        <v>1380</v>
      </c>
      <c r="L62" s="201">
        <v>0.2</v>
      </c>
    </row>
    <row r="63" spans="1:12" x14ac:dyDescent="0.25">
      <c r="A63" t="s">
        <v>238</v>
      </c>
      <c r="B63" t="s">
        <v>1398</v>
      </c>
      <c r="C63" s="236" t="s">
        <v>3613</v>
      </c>
      <c r="E63" t="s">
        <v>238</v>
      </c>
      <c r="F63" t="s">
        <v>1398</v>
      </c>
      <c r="G63" s="238" t="s">
        <v>3613</v>
      </c>
      <c r="J63" s="200" t="s">
        <v>236</v>
      </c>
      <c r="K63" s="200" t="s">
        <v>1389</v>
      </c>
      <c r="L63" s="201">
        <v>0.2</v>
      </c>
    </row>
    <row r="64" spans="1:12" x14ac:dyDescent="0.25">
      <c r="A64" t="s">
        <v>239</v>
      </c>
      <c r="B64" t="s">
        <v>1411</v>
      </c>
      <c r="C64" s="236" t="s">
        <v>2835</v>
      </c>
      <c r="E64" t="s">
        <v>239</v>
      </c>
      <c r="F64" t="s">
        <v>1411</v>
      </c>
      <c r="G64" s="238" t="s">
        <v>2835</v>
      </c>
      <c r="J64" s="200" t="s">
        <v>237</v>
      </c>
      <c r="K64" s="200" t="s">
        <v>868</v>
      </c>
      <c r="L64" s="201">
        <v>0.25</v>
      </c>
    </row>
    <row r="65" spans="1:12" x14ac:dyDescent="0.25">
      <c r="A65" t="s">
        <v>240</v>
      </c>
      <c r="B65" t="s">
        <v>1416</v>
      </c>
      <c r="C65" s="236" t="s">
        <v>2835</v>
      </c>
      <c r="E65" t="s">
        <v>240</v>
      </c>
      <c r="F65" t="s">
        <v>1416</v>
      </c>
      <c r="G65" s="238" t="s">
        <v>2835</v>
      </c>
      <c r="J65" s="200" t="s">
        <v>238</v>
      </c>
      <c r="K65" s="200" t="s">
        <v>1398</v>
      </c>
      <c r="L65" s="201">
        <v>0.15</v>
      </c>
    </row>
    <row r="66" spans="1:12" x14ac:dyDescent="0.25">
      <c r="A66" t="s">
        <v>241</v>
      </c>
      <c r="B66" t="s">
        <v>1425</v>
      </c>
      <c r="C66" s="236" t="s">
        <v>4221</v>
      </c>
      <c r="E66" t="s">
        <v>241</v>
      </c>
      <c r="F66" t="s">
        <v>1425</v>
      </c>
      <c r="G66" s="238" t="s">
        <v>4221</v>
      </c>
      <c r="J66" s="200" t="s">
        <v>239</v>
      </c>
      <c r="K66" s="200" t="s">
        <v>1411</v>
      </c>
      <c r="L66" s="201">
        <v>0.2</v>
      </c>
    </row>
    <row r="67" spans="1:12" x14ac:dyDescent="0.25">
      <c r="A67" t="s">
        <v>242</v>
      </c>
      <c r="B67" t="s">
        <v>1205</v>
      </c>
      <c r="C67" s="236" t="s">
        <v>2835</v>
      </c>
      <c r="E67" t="s">
        <v>242</v>
      </c>
      <c r="F67" t="s">
        <v>1205</v>
      </c>
      <c r="G67" s="238" t="s">
        <v>2835</v>
      </c>
      <c r="J67" s="200" t="s">
        <v>240</v>
      </c>
      <c r="K67" s="200" t="s">
        <v>1416</v>
      </c>
      <c r="L67" s="201">
        <v>0.2</v>
      </c>
    </row>
    <row r="68" spans="1:12" x14ac:dyDescent="0.25">
      <c r="A68" t="s">
        <v>243</v>
      </c>
      <c r="B68" t="s">
        <v>968</v>
      </c>
      <c r="C68" s="236" t="s">
        <v>4221</v>
      </c>
      <c r="E68" t="s">
        <v>243</v>
      </c>
      <c r="F68" t="s">
        <v>968</v>
      </c>
      <c r="G68" s="238" t="s">
        <v>4221</v>
      </c>
      <c r="J68" s="200" t="s">
        <v>241</v>
      </c>
      <c r="K68" s="200" t="s">
        <v>1425</v>
      </c>
      <c r="L68" s="201">
        <v>0.15</v>
      </c>
    </row>
    <row r="69" spans="1:12" x14ac:dyDescent="0.25">
      <c r="A69" t="s">
        <v>244</v>
      </c>
      <c r="B69" t="s">
        <v>1463</v>
      </c>
      <c r="C69" s="236" t="s">
        <v>2835</v>
      </c>
      <c r="E69" t="s">
        <v>244</v>
      </c>
      <c r="F69" t="s">
        <v>1463</v>
      </c>
      <c r="G69" s="238" t="s">
        <v>2835</v>
      </c>
      <c r="J69" s="200" t="s">
        <v>242</v>
      </c>
      <c r="K69" s="200" t="s">
        <v>1205</v>
      </c>
      <c r="L69" s="201">
        <v>0.2</v>
      </c>
    </row>
    <row r="70" spans="1:12" x14ac:dyDescent="0.25">
      <c r="A70" t="s">
        <v>245</v>
      </c>
      <c r="B70" t="s">
        <v>1474</v>
      </c>
      <c r="C70" s="236" t="s">
        <v>2835</v>
      </c>
      <c r="E70" t="s">
        <v>245</v>
      </c>
      <c r="F70" t="s">
        <v>1474</v>
      </c>
      <c r="G70" s="238" t="s">
        <v>3613</v>
      </c>
      <c r="J70" s="200" t="s">
        <v>243</v>
      </c>
      <c r="K70" s="200" t="s">
        <v>968</v>
      </c>
      <c r="L70" s="201">
        <v>0.1</v>
      </c>
    </row>
    <row r="71" spans="1:12" x14ac:dyDescent="0.25">
      <c r="A71" t="s">
        <v>246</v>
      </c>
      <c r="B71" t="s">
        <v>1487</v>
      </c>
      <c r="C71" s="236" t="s">
        <v>2835</v>
      </c>
      <c r="E71" t="s">
        <v>246</v>
      </c>
      <c r="F71" t="s">
        <v>1487</v>
      </c>
      <c r="G71" s="238" t="s">
        <v>2835</v>
      </c>
      <c r="J71" s="200" t="s">
        <v>244</v>
      </c>
      <c r="K71" s="200" t="s">
        <v>1463</v>
      </c>
      <c r="L71" s="201">
        <v>0.2</v>
      </c>
    </row>
    <row r="72" spans="1:12" x14ac:dyDescent="0.25">
      <c r="A72" t="s">
        <v>247</v>
      </c>
      <c r="B72" t="s">
        <v>248</v>
      </c>
      <c r="C72" s="236" t="s">
        <v>3272</v>
      </c>
      <c r="E72" t="s">
        <v>247</v>
      </c>
      <c r="F72" t="s">
        <v>248</v>
      </c>
      <c r="G72" s="238" t="s">
        <v>3272</v>
      </c>
      <c r="J72" s="200" t="s">
        <v>245</v>
      </c>
      <c r="K72" s="200" t="s">
        <v>1474</v>
      </c>
      <c r="L72" s="201">
        <v>0.15</v>
      </c>
    </row>
    <row r="73" spans="1:12" x14ac:dyDescent="0.25">
      <c r="A73" t="s">
        <v>251</v>
      </c>
      <c r="B73" t="s">
        <v>1495</v>
      </c>
      <c r="C73" s="236" t="s">
        <v>4221</v>
      </c>
      <c r="E73" t="s">
        <v>251</v>
      </c>
      <c r="F73" t="s">
        <v>1495</v>
      </c>
      <c r="G73" s="238" t="s">
        <v>4221</v>
      </c>
      <c r="J73" s="200" t="s">
        <v>246</v>
      </c>
      <c r="K73" s="200" t="s">
        <v>1487</v>
      </c>
      <c r="L73" s="201">
        <v>0.2</v>
      </c>
    </row>
    <row r="74" spans="1:12" x14ac:dyDescent="0.25">
      <c r="A74" t="s">
        <v>252</v>
      </c>
      <c r="B74" t="s">
        <v>1500</v>
      </c>
      <c r="C74" s="236" t="s">
        <v>3613</v>
      </c>
      <c r="E74" t="s">
        <v>252</v>
      </c>
      <c r="F74" t="s">
        <v>1500</v>
      </c>
      <c r="G74" s="238" t="s">
        <v>2835</v>
      </c>
      <c r="J74" s="200" t="s">
        <v>247</v>
      </c>
      <c r="K74" s="200" t="s">
        <v>248</v>
      </c>
      <c r="L74" s="201">
        <v>0</v>
      </c>
    </row>
    <row r="75" spans="1:12" x14ac:dyDescent="0.25">
      <c r="A75" t="s">
        <v>253</v>
      </c>
      <c r="B75" t="s">
        <v>1422</v>
      </c>
      <c r="C75" s="236" t="s">
        <v>2835</v>
      </c>
      <c r="E75" t="s">
        <v>253</v>
      </c>
      <c r="F75" t="s">
        <v>1422</v>
      </c>
      <c r="G75" s="238" t="s">
        <v>2835</v>
      </c>
      <c r="J75" s="200" t="s">
        <v>251</v>
      </c>
      <c r="K75" s="200" t="s">
        <v>1495</v>
      </c>
      <c r="L75" s="201">
        <v>0.1</v>
      </c>
    </row>
    <row r="76" spans="1:12" x14ac:dyDescent="0.25">
      <c r="A76" t="s">
        <v>254</v>
      </c>
      <c r="B76" t="s">
        <v>1534</v>
      </c>
      <c r="C76" s="236" t="s">
        <v>3613</v>
      </c>
      <c r="E76" t="s">
        <v>254</v>
      </c>
      <c r="F76" t="s">
        <v>1534</v>
      </c>
      <c r="G76" s="238" t="s">
        <v>2835</v>
      </c>
      <c r="J76" s="200" t="s">
        <v>252</v>
      </c>
      <c r="K76" s="200" t="s">
        <v>1500</v>
      </c>
      <c r="L76" s="201">
        <v>0.15</v>
      </c>
    </row>
    <row r="77" spans="1:12" x14ac:dyDescent="0.25">
      <c r="A77" t="s">
        <v>255</v>
      </c>
      <c r="B77" t="s">
        <v>1539</v>
      </c>
      <c r="C77" s="236" t="s">
        <v>3613</v>
      </c>
      <c r="E77" t="s">
        <v>255</v>
      </c>
      <c r="F77" t="s">
        <v>1539</v>
      </c>
      <c r="G77" s="238" t="s">
        <v>3613</v>
      </c>
      <c r="J77" s="200" t="s">
        <v>253</v>
      </c>
      <c r="K77" s="200" t="s">
        <v>1422</v>
      </c>
      <c r="L77" s="201">
        <v>0.2</v>
      </c>
    </row>
    <row r="78" spans="1:12" x14ac:dyDescent="0.25">
      <c r="A78" t="s">
        <v>256</v>
      </c>
      <c r="B78" t="s">
        <v>1564</v>
      </c>
      <c r="C78" s="236" t="s">
        <v>3272</v>
      </c>
      <c r="E78" t="s">
        <v>256</v>
      </c>
      <c r="F78" t="s">
        <v>1564</v>
      </c>
      <c r="G78" s="238" t="s">
        <v>3272</v>
      </c>
      <c r="J78" s="200" t="s">
        <v>254</v>
      </c>
      <c r="K78" s="200" t="s">
        <v>1534</v>
      </c>
      <c r="L78" s="201">
        <v>0.15</v>
      </c>
    </row>
    <row r="79" spans="1:12" x14ac:dyDescent="0.25">
      <c r="A79" t="s">
        <v>257</v>
      </c>
      <c r="B79" t="s">
        <v>1570</v>
      </c>
      <c r="C79" s="236" t="s">
        <v>4221</v>
      </c>
      <c r="E79" t="s">
        <v>257</v>
      </c>
      <c r="F79" t="s">
        <v>1570</v>
      </c>
      <c r="G79" s="238" t="s">
        <v>4221</v>
      </c>
      <c r="J79" s="200" t="s">
        <v>255</v>
      </c>
      <c r="K79" s="200" t="s">
        <v>1539</v>
      </c>
      <c r="L79" s="201">
        <v>0.1</v>
      </c>
    </row>
    <row r="80" spans="1:12" x14ac:dyDescent="0.25">
      <c r="A80" t="s">
        <v>258</v>
      </c>
      <c r="B80" t="s">
        <v>1575</v>
      </c>
      <c r="C80" s="236" t="s">
        <v>4048</v>
      </c>
      <c r="E80" t="s">
        <v>258</v>
      </c>
      <c r="F80" t="s">
        <v>1575</v>
      </c>
      <c r="G80" s="238" t="s">
        <v>4048</v>
      </c>
      <c r="J80" s="200" t="s">
        <v>256</v>
      </c>
      <c r="K80" s="200" t="s">
        <v>1564</v>
      </c>
      <c r="L80" s="201">
        <v>0</v>
      </c>
    </row>
    <row r="81" spans="1:12" x14ac:dyDescent="0.25">
      <c r="A81" t="s">
        <v>259</v>
      </c>
      <c r="B81" t="s">
        <v>1580</v>
      </c>
      <c r="C81" s="236" t="s">
        <v>3613</v>
      </c>
      <c r="E81" t="s">
        <v>259</v>
      </c>
      <c r="F81" t="s">
        <v>1580</v>
      </c>
      <c r="G81" s="238" t="s">
        <v>3613</v>
      </c>
      <c r="J81" s="200" t="s">
        <v>257</v>
      </c>
      <c r="K81" s="200" t="s">
        <v>1570</v>
      </c>
      <c r="L81" s="201">
        <v>0.1</v>
      </c>
    </row>
    <row r="82" spans="1:12" x14ac:dyDescent="0.25">
      <c r="A82" t="s">
        <v>260</v>
      </c>
      <c r="B82" t="s">
        <v>1585</v>
      </c>
      <c r="C82" s="236" t="s">
        <v>2835</v>
      </c>
      <c r="E82" t="s">
        <v>260</v>
      </c>
      <c r="F82" t="s">
        <v>1585</v>
      </c>
      <c r="G82" s="238" t="s">
        <v>2835</v>
      </c>
      <c r="J82" s="200" t="s">
        <v>258</v>
      </c>
      <c r="K82" s="200" t="s">
        <v>1575</v>
      </c>
      <c r="L82" s="201">
        <v>0.05</v>
      </c>
    </row>
    <row r="83" spans="1:12" x14ac:dyDescent="0.25">
      <c r="A83" t="s">
        <v>261</v>
      </c>
      <c r="B83" t="s">
        <v>1612</v>
      </c>
      <c r="C83" s="236" t="s">
        <v>4048</v>
      </c>
      <c r="E83" t="s">
        <v>261</v>
      </c>
      <c r="F83" t="s">
        <v>1612</v>
      </c>
      <c r="G83" s="238" t="s">
        <v>4048</v>
      </c>
      <c r="J83" s="200" t="s">
        <v>259</v>
      </c>
      <c r="K83" s="200" t="s">
        <v>1580</v>
      </c>
      <c r="L83" s="201">
        <v>0</v>
      </c>
    </row>
    <row r="84" spans="1:12" x14ac:dyDescent="0.25">
      <c r="A84" t="s">
        <v>262</v>
      </c>
      <c r="B84" t="s">
        <v>1617</v>
      </c>
      <c r="C84" s="236" t="s">
        <v>2835</v>
      </c>
      <c r="E84" t="s">
        <v>262</v>
      </c>
      <c r="F84" t="s">
        <v>1617</v>
      </c>
      <c r="G84" s="238" t="s">
        <v>2835</v>
      </c>
      <c r="J84" s="200" t="s">
        <v>260</v>
      </c>
      <c r="K84" s="200" t="s">
        <v>1585</v>
      </c>
      <c r="L84" s="201">
        <v>0.2</v>
      </c>
    </row>
    <row r="85" spans="1:12" x14ac:dyDescent="0.25">
      <c r="A85" t="s">
        <v>263</v>
      </c>
      <c r="B85" t="s">
        <v>1622</v>
      </c>
      <c r="C85" s="236" t="s">
        <v>2835</v>
      </c>
      <c r="E85" t="s">
        <v>263</v>
      </c>
      <c r="F85" t="s">
        <v>1622</v>
      </c>
      <c r="G85" s="238" t="s">
        <v>3613</v>
      </c>
      <c r="J85" s="200" t="s">
        <v>261</v>
      </c>
      <c r="K85" s="200" t="s">
        <v>1612</v>
      </c>
      <c r="L85" s="201">
        <v>0.05</v>
      </c>
    </row>
    <row r="86" spans="1:12" x14ac:dyDescent="0.25">
      <c r="A86" t="s">
        <v>264</v>
      </c>
      <c r="B86" t="s">
        <v>1624</v>
      </c>
      <c r="C86" s="236" t="s">
        <v>4221</v>
      </c>
      <c r="E86" t="s">
        <v>264</v>
      </c>
      <c r="F86" t="s">
        <v>1624</v>
      </c>
      <c r="G86" s="238" t="s">
        <v>4048</v>
      </c>
      <c r="J86" s="200" t="s">
        <v>262</v>
      </c>
      <c r="K86" s="200" t="s">
        <v>1617</v>
      </c>
      <c r="L86" s="201">
        <v>0.2</v>
      </c>
    </row>
    <row r="87" spans="1:12" x14ac:dyDescent="0.25">
      <c r="A87" t="s">
        <v>265</v>
      </c>
      <c r="B87" t="s">
        <v>1629</v>
      </c>
      <c r="C87" s="236" t="s">
        <v>2965</v>
      </c>
      <c r="E87" t="s">
        <v>265</v>
      </c>
      <c r="F87" t="s">
        <v>1629</v>
      </c>
      <c r="G87" s="238" t="s">
        <v>2965</v>
      </c>
      <c r="J87" s="200" t="s">
        <v>263</v>
      </c>
      <c r="K87" s="200" t="s">
        <v>1622</v>
      </c>
      <c r="L87" s="201">
        <v>0</v>
      </c>
    </row>
    <row r="88" spans="1:12" x14ac:dyDescent="0.25">
      <c r="A88" t="s">
        <v>266</v>
      </c>
      <c r="B88" t="s">
        <v>1638</v>
      </c>
      <c r="C88" s="236" t="s">
        <v>4221</v>
      </c>
      <c r="E88" t="s">
        <v>266</v>
      </c>
      <c r="F88" t="s">
        <v>1638</v>
      </c>
      <c r="G88" s="238" t="s">
        <v>4221</v>
      </c>
      <c r="J88" s="200" t="s">
        <v>264</v>
      </c>
      <c r="K88" s="200" t="s">
        <v>1624</v>
      </c>
      <c r="L88" s="201">
        <v>0.1</v>
      </c>
    </row>
    <row r="89" spans="1:12" x14ac:dyDescent="0.25">
      <c r="A89" t="s">
        <v>267</v>
      </c>
      <c r="B89" t="s">
        <v>1643</v>
      </c>
      <c r="C89" s="236" t="s">
        <v>4048</v>
      </c>
      <c r="E89" t="s">
        <v>267</v>
      </c>
      <c r="F89" t="s">
        <v>1643</v>
      </c>
      <c r="G89" s="238" t="s">
        <v>4048</v>
      </c>
      <c r="J89" s="200" t="s">
        <v>265</v>
      </c>
      <c r="K89" s="200" t="s">
        <v>1629</v>
      </c>
      <c r="L89" s="201">
        <v>0.25</v>
      </c>
    </row>
    <row r="90" spans="1:12" x14ac:dyDescent="0.25">
      <c r="A90" t="s">
        <v>268</v>
      </c>
      <c r="B90" t="s">
        <v>1648</v>
      </c>
      <c r="C90" s="236" t="s">
        <v>2835</v>
      </c>
      <c r="E90" t="s">
        <v>268</v>
      </c>
      <c r="F90" t="s">
        <v>1648</v>
      </c>
      <c r="G90" s="238" t="s">
        <v>2835</v>
      </c>
      <c r="J90" s="200" t="s">
        <v>266</v>
      </c>
      <c r="K90" s="200" t="s">
        <v>1638</v>
      </c>
      <c r="L90" s="201">
        <v>0.15</v>
      </c>
    </row>
    <row r="91" spans="1:12" x14ac:dyDescent="0.25">
      <c r="A91" t="s">
        <v>269</v>
      </c>
      <c r="B91" t="s">
        <v>1653</v>
      </c>
      <c r="C91" s="236" t="s">
        <v>2835</v>
      </c>
      <c r="E91" t="s">
        <v>269</v>
      </c>
      <c r="F91" t="s">
        <v>1653</v>
      </c>
      <c r="G91" s="238" t="s">
        <v>2835</v>
      </c>
      <c r="J91" s="200" t="s">
        <v>267</v>
      </c>
      <c r="K91" s="200" t="s">
        <v>1643</v>
      </c>
      <c r="L91" s="201">
        <v>0.05</v>
      </c>
    </row>
    <row r="92" spans="1:12" x14ac:dyDescent="0.25">
      <c r="A92" t="s">
        <v>270</v>
      </c>
      <c r="B92" t="s">
        <v>1662</v>
      </c>
      <c r="C92" s="236" t="s">
        <v>4221</v>
      </c>
      <c r="E92" t="s">
        <v>270</v>
      </c>
      <c r="F92" t="s">
        <v>1662</v>
      </c>
      <c r="G92" s="238" t="s">
        <v>3613</v>
      </c>
      <c r="J92" s="200" t="s">
        <v>268</v>
      </c>
      <c r="K92" s="200" t="s">
        <v>1648</v>
      </c>
      <c r="L92" s="201">
        <v>0.2</v>
      </c>
    </row>
    <row r="93" spans="1:12" x14ac:dyDescent="0.25">
      <c r="A93" t="s">
        <v>271</v>
      </c>
      <c r="B93" t="s">
        <v>1542</v>
      </c>
      <c r="C93" s="236" t="s">
        <v>3613</v>
      </c>
      <c r="E93" t="s">
        <v>271</v>
      </c>
      <c r="F93" t="s">
        <v>1542</v>
      </c>
      <c r="G93" s="238" t="s">
        <v>3613</v>
      </c>
      <c r="J93" s="200" t="s">
        <v>269</v>
      </c>
      <c r="K93" s="200" t="s">
        <v>1653</v>
      </c>
      <c r="L93" s="201">
        <v>0.15</v>
      </c>
    </row>
    <row r="94" spans="1:12" x14ac:dyDescent="0.25">
      <c r="A94" t="s">
        <v>272</v>
      </c>
      <c r="B94" t="s">
        <v>1685</v>
      </c>
      <c r="C94" s="236" t="s">
        <v>3272</v>
      </c>
      <c r="E94" t="s">
        <v>272</v>
      </c>
      <c r="F94" t="s">
        <v>1685</v>
      </c>
      <c r="G94" s="238" t="s">
        <v>3272</v>
      </c>
      <c r="J94" s="200" t="s">
        <v>270</v>
      </c>
      <c r="K94" s="200" t="s">
        <v>1662</v>
      </c>
      <c r="L94" s="201">
        <v>0.15</v>
      </c>
    </row>
    <row r="95" spans="1:12" x14ac:dyDescent="0.25">
      <c r="A95" t="s">
        <v>273</v>
      </c>
      <c r="B95" t="s">
        <v>1244</v>
      </c>
      <c r="C95" s="236" t="s">
        <v>2965</v>
      </c>
      <c r="E95" t="s">
        <v>273</v>
      </c>
      <c r="F95" t="s">
        <v>1244</v>
      </c>
      <c r="G95" s="238" t="s">
        <v>2965</v>
      </c>
      <c r="J95" s="200" t="s">
        <v>271</v>
      </c>
      <c r="K95" s="200" t="s">
        <v>1542</v>
      </c>
      <c r="L95" s="201">
        <v>0.15</v>
      </c>
    </row>
    <row r="96" spans="1:12" x14ac:dyDescent="0.25">
      <c r="A96" t="s">
        <v>274</v>
      </c>
      <c r="B96" t="s">
        <v>1698</v>
      </c>
      <c r="C96" s="236" t="s">
        <v>2835</v>
      </c>
      <c r="E96" t="s">
        <v>274</v>
      </c>
      <c r="F96" t="s">
        <v>1698</v>
      </c>
      <c r="G96" s="238" t="s">
        <v>2835</v>
      </c>
      <c r="J96" s="200" t="s">
        <v>272</v>
      </c>
      <c r="K96" s="200" t="s">
        <v>1685</v>
      </c>
      <c r="L96" s="201">
        <v>0</v>
      </c>
    </row>
    <row r="97" spans="1:12" x14ac:dyDescent="0.25">
      <c r="A97" t="s">
        <v>275</v>
      </c>
      <c r="B97" t="s">
        <v>1703</v>
      </c>
      <c r="C97" s="236" t="s">
        <v>2835</v>
      </c>
      <c r="E97" t="s">
        <v>275</v>
      </c>
      <c r="F97" t="s">
        <v>1703</v>
      </c>
      <c r="G97" s="238" t="s">
        <v>2835</v>
      </c>
      <c r="J97" s="200" t="s">
        <v>273</v>
      </c>
      <c r="K97" s="200" t="s">
        <v>1244</v>
      </c>
      <c r="L97" s="201">
        <v>0.25</v>
      </c>
    </row>
    <row r="98" spans="1:12" x14ac:dyDescent="0.25">
      <c r="A98" t="s">
        <v>276</v>
      </c>
      <c r="B98" t="s">
        <v>1708</v>
      </c>
      <c r="C98" s="236" t="s">
        <v>4221</v>
      </c>
      <c r="E98" t="s">
        <v>276</v>
      </c>
      <c r="F98" t="s">
        <v>1708</v>
      </c>
      <c r="G98" s="238" t="s">
        <v>3272</v>
      </c>
      <c r="J98" s="200" t="s">
        <v>274</v>
      </c>
      <c r="K98" s="200" t="s">
        <v>1698</v>
      </c>
      <c r="L98" s="201">
        <v>0.2</v>
      </c>
    </row>
    <row r="99" spans="1:12" x14ac:dyDescent="0.25">
      <c r="A99" t="s">
        <v>277</v>
      </c>
      <c r="B99" t="s">
        <v>1713</v>
      </c>
      <c r="C99" s="236" t="s">
        <v>2835</v>
      </c>
      <c r="E99" t="s">
        <v>277</v>
      </c>
      <c r="F99" t="s">
        <v>1713</v>
      </c>
      <c r="G99" s="238" t="s">
        <v>2835</v>
      </c>
      <c r="J99" s="200" t="s">
        <v>275</v>
      </c>
      <c r="K99" s="200" t="s">
        <v>1703</v>
      </c>
      <c r="L99" s="201">
        <v>0.2</v>
      </c>
    </row>
    <row r="100" spans="1:12" x14ac:dyDescent="0.25">
      <c r="A100" t="s">
        <v>278</v>
      </c>
      <c r="B100" t="s">
        <v>1718</v>
      </c>
      <c r="C100" s="236" t="s">
        <v>3613</v>
      </c>
      <c r="E100" t="s">
        <v>278</v>
      </c>
      <c r="F100" t="s">
        <v>1718</v>
      </c>
      <c r="G100" s="238" t="s">
        <v>2835</v>
      </c>
      <c r="J100" s="200" t="s">
        <v>276</v>
      </c>
      <c r="K100" s="200" t="s">
        <v>1708</v>
      </c>
      <c r="L100" s="201">
        <v>0.15</v>
      </c>
    </row>
    <row r="101" spans="1:12" x14ac:dyDescent="0.25">
      <c r="A101" t="s">
        <v>279</v>
      </c>
      <c r="B101" t="s">
        <v>1720</v>
      </c>
      <c r="C101" s="236" t="s">
        <v>4048</v>
      </c>
      <c r="E101" t="s">
        <v>279</v>
      </c>
      <c r="F101" t="s">
        <v>1720</v>
      </c>
      <c r="G101" s="238" t="s">
        <v>4048</v>
      </c>
      <c r="J101" s="200" t="s">
        <v>277</v>
      </c>
      <c r="K101" s="200" t="s">
        <v>1713</v>
      </c>
      <c r="L101" s="201">
        <v>0.2</v>
      </c>
    </row>
    <row r="102" spans="1:12" x14ac:dyDescent="0.25">
      <c r="A102" t="s">
        <v>280</v>
      </c>
      <c r="B102" t="s">
        <v>1731</v>
      </c>
      <c r="C102" s="236" t="s">
        <v>3613</v>
      </c>
      <c r="E102" t="s">
        <v>280</v>
      </c>
      <c r="F102" t="s">
        <v>1731</v>
      </c>
      <c r="G102" s="238" t="s">
        <v>4221</v>
      </c>
      <c r="J102" s="200" t="s">
        <v>278</v>
      </c>
      <c r="K102" s="200" t="s">
        <v>1718</v>
      </c>
      <c r="L102" s="201">
        <v>0</v>
      </c>
    </row>
    <row r="103" spans="1:12" x14ac:dyDescent="0.25">
      <c r="A103" t="s">
        <v>281</v>
      </c>
      <c r="B103" t="s">
        <v>1742</v>
      </c>
      <c r="C103" s="236" t="s">
        <v>4221</v>
      </c>
      <c r="E103" t="s">
        <v>281</v>
      </c>
      <c r="F103" t="s">
        <v>1742</v>
      </c>
      <c r="G103" s="238" t="s">
        <v>4221</v>
      </c>
      <c r="J103" s="200" t="s">
        <v>279</v>
      </c>
      <c r="K103" s="200" t="s">
        <v>1720</v>
      </c>
      <c r="L103" s="201">
        <v>0.05</v>
      </c>
    </row>
    <row r="104" spans="1:12" x14ac:dyDescent="0.25">
      <c r="A104" t="s">
        <v>282</v>
      </c>
      <c r="B104" t="s">
        <v>1747</v>
      </c>
      <c r="C104" s="236" t="s">
        <v>4221</v>
      </c>
      <c r="E104" t="s">
        <v>282</v>
      </c>
      <c r="F104" t="s">
        <v>1747</v>
      </c>
      <c r="G104" s="238" t="s">
        <v>4221</v>
      </c>
      <c r="J104" s="200" t="s">
        <v>280</v>
      </c>
      <c r="K104" s="200" t="s">
        <v>1731</v>
      </c>
      <c r="L104" s="201">
        <v>0</v>
      </c>
    </row>
    <row r="105" spans="1:12" x14ac:dyDescent="0.25">
      <c r="A105" t="s">
        <v>283</v>
      </c>
      <c r="B105" t="s">
        <v>1752</v>
      </c>
      <c r="C105" s="236" t="s">
        <v>2835</v>
      </c>
      <c r="E105" t="s">
        <v>283</v>
      </c>
      <c r="F105" t="s">
        <v>1752</v>
      </c>
      <c r="G105" s="238" t="s">
        <v>2835</v>
      </c>
      <c r="J105" s="200" t="s">
        <v>281</v>
      </c>
      <c r="K105" s="200" t="s">
        <v>1742</v>
      </c>
      <c r="L105" s="201">
        <v>0.1</v>
      </c>
    </row>
    <row r="106" spans="1:12" x14ac:dyDescent="0.25">
      <c r="A106" t="s">
        <v>284</v>
      </c>
      <c r="B106" t="s">
        <v>1770</v>
      </c>
      <c r="C106" s="236" t="s">
        <v>2835</v>
      </c>
      <c r="E106" t="s">
        <v>284</v>
      </c>
      <c r="F106" t="s">
        <v>1770</v>
      </c>
      <c r="G106" s="238" t="s">
        <v>2835</v>
      </c>
      <c r="J106" s="200" t="s">
        <v>282</v>
      </c>
      <c r="K106" s="200" t="s">
        <v>1747</v>
      </c>
      <c r="L106" s="201">
        <v>0.1</v>
      </c>
    </row>
    <row r="107" spans="1:12" x14ac:dyDescent="0.25">
      <c r="A107" t="s">
        <v>285</v>
      </c>
      <c r="B107" t="s">
        <v>1775</v>
      </c>
      <c r="C107" s="236" t="s">
        <v>3613</v>
      </c>
      <c r="E107" t="s">
        <v>285</v>
      </c>
      <c r="F107" t="s">
        <v>1775</v>
      </c>
      <c r="G107" s="238" t="s">
        <v>3613</v>
      </c>
      <c r="J107" s="200" t="s">
        <v>283</v>
      </c>
      <c r="K107" s="200" t="s">
        <v>1752</v>
      </c>
      <c r="L107" s="201">
        <v>0.2</v>
      </c>
    </row>
    <row r="108" spans="1:12" x14ac:dyDescent="0.25">
      <c r="A108" t="s">
        <v>286</v>
      </c>
      <c r="B108" t="s">
        <v>1682</v>
      </c>
      <c r="C108" s="236" t="s">
        <v>2835</v>
      </c>
      <c r="E108" t="s">
        <v>286</v>
      </c>
      <c r="F108" t="s">
        <v>1682</v>
      </c>
      <c r="G108" s="238" t="s">
        <v>2835</v>
      </c>
      <c r="J108" s="200" t="s">
        <v>284</v>
      </c>
      <c r="K108" s="200" t="s">
        <v>1770</v>
      </c>
      <c r="L108" s="201">
        <v>0.2</v>
      </c>
    </row>
    <row r="109" spans="1:12" x14ac:dyDescent="0.25">
      <c r="A109" t="s">
        <v>287</v>
      </c>
      <c r="B109" t="s">
        <v>1784</v>
      </c>
      <c r="C109" s="236" t="s">
        <v>4048</v>
      </c>
      <c r="E109" t="s">
        <v>287</v>
      </c>
      <c r="F109" t="s">
        <v>1784</v>
      </c>
      <c r="G109" s="238" t="s">
        <v>4048</v>
      </c>
      <c r="J109" s="200" t="s">
        <v>285</v>
      </c>
      <c r="K109" s="200" t="s">
        <v>1775</v>
      </c>
      <c r="L109" s="201">
        <v>0.1</v>
      </c>
    </row>
    <row r="110" spans="1:12" x14ac:dyDescent="0.25">
      <c r="A110" t="s">
        <v>288</v>
      </c>
      <c r="B110" t="s">
        <v>1793</v>
      </c>
      <c r="C110" s="236" t="s">
        <v>2835</v>
      </c>
      <c r="E110" t="s">
        <v>288</v>
      </c>
      <c r="F110" t="s">
        <v>1793</v>
      </c>
      <c r="G110" s="238" t="s">
        <v>2835</v>
      </c>
      <c r="J110" s="200" t="s">
        <v>286</v>
      </c>
      <c r="K110" s="200" t="s">
        <v>1682</v>
      </c>
      <c r="L110" s="201">
        <v>0.2</v>
      </c>
    </row>
    <row r="111" spans="1:12" x14ac:dyDescent="0.25">
      <c r="A111" t="s">
        <v>289</v>
      </c>
      <c r="B111" t="s">
        <v>1804</v>
      </c>
      <c r="C111" s="236" t="s">
        <v>4221</v>
      </c>
      <c r="E111" t="s">
        <v>289</v>
      </c>
      <c r="F111" t="s">
        <v>1804</v>
      </c>
      <c r="G111" s="238" t="s">
        <v>4221</v>
      </c>
      <c r="J111" s="200" t="s">
        <v>287</v>
      </c>
      <c r="K111" s="200" t="s">
        <v>1784</v>
      </c>
      <c r="L111" s="201">
        <v>0.05</v>
      </c>
    </row>
    <row r="112" spans="1:12" x14ac:dyDescent="0.25">
      <c r="A112" t="s">
        <v>290</v>
      </c>
      <c r="B112" t="s">
        <v>1809</v>
      </c>
      <c r="C112" s="236" t="s">
        <v>4221</v>
      </c>
      <c r="E112" t="s">
        <v>290</v>
      </c>
      <c r="F112" t="s">
        <v>1809</v>
      </c>
      <c r="G112" s="238" t="s">
        <v>4221</v>
      </c>
      <c r="J112" s="200" t="s">
        <v>288</v>
      </c>
      <c r="K112" s="200" t="s">
        <v>1793</v>
      </c>
      <c r="L112" s="201">
        <v>0.2</v>
      </c>
    </row>
    <row r="113" spans="1:12" x14ac:dyDescent="0.25">
      <c r="A113" t="s">
        <v>291</v>
      </c>
      <c r="B113" t="s">
        <v>1818</v>
      </c>
      <c r="C113" s="236" t="s">
        <v>3272</v>
      </c>
      <c r="E113" t="s">
        <v>291</v>
      </c>
      <c r="F113" t="s">
        <v>1818</v>
      </c>
      <c r="G113" s="238" t="s">
        <v>3272</v>
      </c>
      <c r="J113" s="200" t="s">
        <v>289</v>
      </c>
      <c r="K113" s="200" t="s">
        <v>1804</v>
      </c>
      <c r="L113" s="201">
        <v>0.1</v>
      </c>
    </row>
    <row r="114" spans="1:12" x14ac:dyDescent="0.25">
      <c r="A114" t="s">
        <v>292</v>
      </c>
      <c r="B114" t="s">
        <v>832</v>
      </c>
      <c r="C114" s="236" t="s">
        <v>2835</v>
      </c>
      <c r="E114" t="s">
        <v>292</v>
      </c>
      <c r="F114" t="s">
        <v>832</v>
      </c>
      <c r="G114" s="238" t="s">
        <v>2835</v>
      </c>
      <c r="J114" s="200" t="s">
        <v>290</v>
      </c>
      <c r="K114" s="200" t="s">
        <v>1809</v>
      </c>
      <c r="L114" s="201">
        <v>0.1</v>
      </c>
    </row>
    <row r="115" spans="1:12" x14ac:dyDescent="0.25">
      <c r="A115" t="s">
        <v>293</v>
      </c>
      <c r="B115" t="s">
        <v>1827</v>
      </c>
      <c r="C115" s="236" t="s">
        <v>4221</v>
      </c>
      <c r="E115" t="s">
        <v>293</v>
      </c>
      <c r="F115" t="s">
        <v>1827</v>
      </c>
      <c r="G115" s="238" t="s">
        <v>3613</v>
      </c>
      <c r="J115" s="200" t="s">
        <v>291</v>
      </c>
      <c r="K115" s="200" t="s">
        <v>1818</v>
      </c>
      <c r="L115" s="201">
        <v>0</v>
      </c>
    </row>
    <row r="116" spans="1:12" x14ac:dyDescent="0.25">
      <c r="A116" t="s">
        <v>294</v>
      </c>
      <c r="B116" t="s">
        <v>1849</v>
      </c>
      <c r="C116" s="236" t="s">
        <v>2835</v>
      </c>
      <c r="E116" t="s">
        <v>294</v>
      </c>
      <c r="F116" t="s">
        <v>1849</v>
      </c>
      <c r="G116" s="238" t="s">
        <v>2835</v>
      </c>
      <c r="J116" s="200" t="s">
        <v>292</v>
      </c>
      <c r="K116" s="200" t="s">
        <v>832</v>
      </c>
      <c r="L116" s="201">
        <v>0.2</v>
      </c>
    </row>
    <row r="117" spans="1:12" x14ac:dyDescent="0.25">
      <c r="A117" t="s">
        <v>295</v>
      </c>
      <c r="B117" t="s">
        <v>1821</v>
      </c>
      <c r="C117" s="236" t="s">
        <v>4221</v>
      </c>
      <c r="E117" t="s">
        <v>295</v>
      </c>
      <c r="F117" t="s">
        <v>1821</v>
      </c>
      <c r="G117" s="238" t="s">
        <v>4221</v>
      </c>
      <c r="J117" s="200" t="s">
        <v>293</v>
      </c>
      <c r="K117" s="200" t="s">
        <v>1827</v>
      </c>
      <c r="L117" s="201">
        <v>0.1</v>
      </c>
    </row>
    <row r="118" spans="1:12" x14ac:dyDescent="0.25">
      <c r="A118" t="s">
        <v>296</v>
      </c>
      <c r="B118" t="s">
        <v>1865</v>
      </c>
      <c r="C118" s="236" t="s">
        <v>3613</v>
      </c>
      <c r="E118" t="s">
        <v>296</v>
      </c>
      <c r="F118" t="s">
        <v>1865</v>
      </c>
      <c r="G118" s="238" t="s">
        <v>2835</v>
      </c>
      <c r="J118" s="200" t="s">
        <v>294</v>
      </c>
      <c r="K118" s="200" t="s">
        <v>1849</v>
      </c>
      <c r="L118" s="201">
        <v>0.2</v>
      </c>
    </row>
    <row r="119" spans="1:12" x14ac:dyDescent="0.25">
      <c r="A119" t="s">
        <v>297</v>
      </c>
      <c r="B119" t="s">
        <v>1870</v>
      </c>
      <c r="C119" s="236" t="s">
        <v>4048</v>
      </c>
      <c r="E119" t="s">
        <v>297</v>
      </c>
      <c r="F119" t="s">
        <v>1870</v>
      </c>
      <c r="G119" s="238" t="s">
        <v>4221</v>
      </c>
      <c r="J119" s="200" t="s">
        <v>295</v>
      </c>
      <c r="K119" s="200" t="s">
        <v>1821</v>
      </c>
      <c r="L119" s="201">
        <v>0</v>
      </c>
    </row>
    <row r="120" spans="1:12" x14ac:dyDescent="0.25">
      <c r="A120" t="s">
        <v>298</v>
      </c>
      <c r="B120" t="s">
        <v>1876</v>
      </c>
      <c r="C120" s="236" t="s">
        <v>2835</v>
      </c>
      <c r="E120" t="s">
        <v>298</v>
      </c>
      <c r="F120" t="s">
        <v>1876</v>
      </c>
      <c r="G120" s="238" t="s">
        <v>2835</v>
      </c>
      <c r="J120" s="200" t="s">
        <v>296</v>
      </c>
      <c r="K120" s="200" t="s">
        <v>1865</v>
      </c>
      <c r="L120" s="201">
        <v>0.2</v>
      </c>
    </row>
    <row r="121" spans="1:12" x14ac:dyDescent="0.25">
      <c r="A121" t="s">
        <v>299</v>
      </c>
      <c r="B121" t="s">
        <v>1881</v>
      </c>
      <c r="C121" s="236" t="s">
        <v>4048</v>
      </c>
      <c r="E121" t="s">
        <v>299</v>
      </c>
      <c r="F121" t="s">
        <v>1881</v>
      </c>
      <c r="G121" s="238" t="s">
        <v>4221</v>
      </c>
      <c r="J121" s="200" t="s">
        <v>297</v>
      </c>
      <c r="K121" s="200" t="s">
        <v>1870</v>
      </c>
      <c r="L121" s="201">
        <v>0.1</v>
      </c>
    </row>
    <row r="122" spans="1:12" x14ac:dyDescent="0.25">
      <c r="A122" t="s">
        <v>300</v>
      </c>
      <c r="B122" t="s">
        <v>1886</v>
      </c>
      <c r="C122" s="236" t="s">
        <v>4221</v>
      </c>
      <c r="E122" t="s">
        <v>300</v>
      </c>
      <c r="F122" t="s">
        <v>1886</v>
      </c>
      <c r="G122" s="238" t="s">
        <v>2835</v>
      </c>
      <c r="J122" s="200" t="s">
        <v>298</v>
      </c>
      <c r="K122" s="200" t="s">
        <v>1876</v>
      </c>
      <c r="L122" s="201">
        <v>0.2</v>
      </c>
    </row>
    <row r="123" spans="1:12" x14ac:dyDescent="0.25">
      <c r="A123" t="s">
        <v>301</v>
      </c>
      <c r="B123" t="s">
        <v>1897</v>
      </c>
      <c r="C123" s="236" t="s">
        <v>2835</v>
      </c>
      <c r="E123" t="s">
        <v>301</v>
      </c>
      <c r="F123" t="s">
        <v>1897</v>
      </c>
      <c r="G123" s="238" t="s">
        <v>2835</v>
      </c>
      <c r="J123" s="200" t="s">
        <v>299</v>
      </c>
      <c r="K123" s="200" t="s">
        <v>1881</v>
      </c>
      <c r="L123" s="201">
        <v>0.1</v>
      </c>
    </row>
    <row r="124" spans="1:12" x14ac:dyDescent="0.25">
      <c r="A124" t="s">
        <v>302</v>
      </c>
      <c r="B124" t="s">
        <v>1902</v>
      </c>
      <c r="C124" s="236" t="s">
        <v>2835</v>
      </c>
      <c r="E124" t="s">
        <v>302</v>
      </c>
      <c r="F124" t="s">
        <v>1902</v>
      </c>
      <c r="G124" s="238" t="s">
        <v>2835</v>
      </c>
      <c r="J124" s="200" t="s">
        <v>300</v>
      </c>
      <c r="K124" s="200" t="s">
        <v>1886</v>
      </c>
      <c r="L124" s="201">
        <v>0.15</v>
      </c>
    </row>
    <row r="125" spans="1:12" x14ac:dyDescent="0.25">
      <c r="A125" t="s">
        <v>303</v>
      </c>
      <c r="B125" t="s">
        <v>1907</v>
      </c>
      <c r="C125" s="236" t="s">
        <v>3272</v>
      </c>
      <c r="E125" t="s">
        <v>303</v>
      </c>
      <c r="F125" t="s">
        <v>1907</v>
      </c>
      <c r="G125" s="238" t="s">
        <v>3272</v>
      </c>
      <c r="J125" s="200" t="s">
        <v>301</v>
      </c>
      <c r="K125" s="200" t="s">
        <v>1897</v>
      </c>
      <c r="L125" s="201">
        <v>0.2</v>
      </c>
    </row>
    <row r="126" spans="1:12" x14ac:dyDescent="0.25">
      <c r="A126" t="s">
        <v>304</v>
      </c>
      <c r="B126" t="s">
        <v>1909</v>
      </c>
      <c r="C126" s="236" t="s">
        <v>2835</v>
      </c>
      <c r="E126" t="s">
        <v>304</v>
      </c>
      <c r="F126" t="s">
        <v>1909</v>
      </c>
      <c r="G126" s="238" t="s">
        <v>3613</v>
      </c>
      <c r="J126" s="200" t="s">
        <v>302</v>
      </c>
      <c r="K126" s="200" t="s">
        <v>1902</v>
      </c>
      <c r="L126" s="201">
        <v>0.2</v>
      </c>
    </row>
    <row r="127" spans="1:12" x14ac:dyDescent="0.25">
      <c r="A127" t="s">
        <v>305</v>
      </c>
      <c r="B127" t="s">
        <v>1914</v>
      </c>
      <c r="C127" s="236" t="s">
        <v>3613</v>
      </c>
      <c r="E127" t="s">
        <v>305</v>
      </c>
      <c r="F127" t="s">
        <v>1914</v>
      </c>
      <c r="G127" s="238" t="s">
        <v>3613</v>
      </c>
      <c r="J127" s="200" t="s">
        <v>303</v>
      </c>
      <c r="K127" s="200" t="s">
        <v>1907</v>
      </c>
      <c r="L127" s="201">
        <v>0</v>
      </c>
    </row>
    <row r="128" spans="1:12" x14ac:dyDescent="0.25">
      <c r="A128" t="s">
        <v>306</v>
      </c>
      <c r="B128" t="s">
        <v>1919</v>
      </c>
      <c r="C128" s="236" t="s">
        <v>3613</v>
      </c>
      <c r="E128" t="s">
        <v>306</v>
      </c>
      <c r="F128" t="s">
        <v>1919</v>
      </c>
      <c r="G128" s="238" t="s">
        <v>3613</v>
      </c>
      <c r="J128" s="200" t="s">
        <v>304</v>
      </c>
      <c r="K128" s="200" t="s">
        <v>1909</v>
      </c>
      <c r="L128" s="201">
        <v>0.15</v>
      </c>
    </row>
    <row r="129" spans="1:12" x14ac:dyDescent="0.25">
      <c r="A129" t="s">
        <v>307</v>
      </c>
      <c r="B129" t="s">
        <v>1925</v>
      </c>
      <c r="C129" s="236" t="s">
        <v>4221</v>
      </c>
      <c r="E129" t="s">
        <v>307</v>
      </c>
      <c r="F129" t="s">
        <v>1925</v>
      </c>
      <c r="G129" s="238" t="s">
        <v>4221</v>
      </c>
      <c r="J129" s="200" t="s">
        <v>305</v>
      </c>
      <c r="K129" s="200" t="s">
        <v>1914</v>
      </c>
      <c r="L129" s="201">
        <v>0.15</v>
      </c>
    </row>
    <row r="130" spans="1:12" x14ac:dyDescent="0.25">
      <c r="A130" t="s">
        <v>308</v>
      </c>
      <c r="B130" t="s">
        <v>1943</v>
      </c>
      <c r="C130" s="236" t="s">
        <v>2835</v>
      </c>
      <c r="E130" t="s">
        <v>308</v>
      </c>
      <c r="F130" t="s">
        <v>1943</v>
      </c>
      <c r="G130" s="238" t="s">
        <v>2835</v>
      </c>
      <c r="J130" s="200" t="s">
        <v>306</v>
      </c>
      <c r="K130" s="200" t="s">
        <v>1919</v>
      </c>
      <c r="L130" s="201">
        <v>0.15</v>
      </c>
    </row>
    <row r="131" spans="1:12" x14ac:dyDescent="0.25">
      <c r="A131" t="s">
        <v>309</v>
      </c>
      <c r="B131" t="s">
        <v>1961</v>
      </c>
      <c r="C131" s="236" t="s">
        <v>3613</v>
      </c>
      <c r="E131" t="s">
        <v>309</v>
      </c>
      <c r="F131" t="s">
        <v>1961</v>
      </c>
      <c r="G131" s="238" t="s">
        <v>3613</v>
      </c>
      <c r="J131" s="200" t="s">
        <v>307</v>
      </c>
      <c r="K131" s="200" t="s">
        <v>1925</v>
      </c>
      <c r="L131" s="201">
        <v>0.1</v>
      </c>
    </row>
    <row r="132" spans="1:12" x14ac:dyDescent="0.25">
      <c r="A132" t="s">
        <v>310</v>
      </c>
      <c r="B132" t="s">
        <v>1966</v>
      </c>
      <c r="C132" s="236" t="s">
        <v>2835</v>
      </c>
      <c r="E132" t="s">
        <v>310</v>
      </c>
      <c r="F132" t="s">
        <v>1966</v>
      </c>
      <c r="G132" s="238" t="s">
        <v>2835</v>
      </c>
      <c r="J132" s="200" t="s">
        <v>308</v>
      </c>
      <c r="K132" s="200" t="s">
        <v>1943</v>
      </c>
      <c r="L132" s="201">
        <v>0.2</v>
      </c>
    </row>
    <row r="133" spans="1:12" x14ac:dyDescent="0.25">
      <c r="A133" t="s">
        <v>311</v>
      </c>
      <c r="B133" t="s">
        <v>1989</v>
      </c>
      <c r="C133" s="236" t="s">
        <v>4221</v>
      </c>
      <c r="E133" t="s">
        <v>311</v>
      </c>
      <c r="F133" t="s">
        <v>1989</v>
      </c>
      <c r="G133" s="238" t="s">
        <v>4221</v>
      </c>
      <c r="J133" s="200" t="s">
        <v>309</v>
      </c>
      <c r="K133" s="200" t="s">
        <v>1961</v>
      </c>
      <c r="L133" s="201">
        <v>0</v>
      </c>
    </row>
    <row r="134" spans="1:12" x14ac:dyDescent="0.25">
      <c r="A134" t="s">
        <v>312</v>
      </c>
      <c r="B134" t="s">
        <v>1996</v>
      </c>
      <c r="C134" s="236" t="s">
        <v>4048</v>
      </c>
      <c r="E134" t="s">
        <v>312</v>
      </c>
      <c r="F134" t="s">
        <v>1996</v>
      </c>
      <c r="G134" s="238" t="s">
        <v>4048</v>
      </c>
      <c r="J134" s="200" t="s">
        <v>310</v>
      </c>
      <c r="K134" s="200" t="s">
        <v>1966</v>
      </c>
      <c r="L134" s="201">
        <v>0.2</v>
      </c>
    </row>
    <row r="135" spans="1:12" x14ac:dyDescent="0.25">
      <c r="A135" t="s">
        <v>313</v>
      </c>
      <c r="B135" t="s">
        <v>844</v>
      </c>
      <c r="C135" s="236" t="s">
        <v>2965</v>
      </c>
      <c r="E135" t="s">
        <v>313</v>
      </c>
      <c r="F135" t="s">
        <v>844</v>
      </c>
      <c r="G135" s="238" t="s">
        <v>2965</v>
      </c>
      <c r="J135" s="200" t="s">
        <v>311</v>
      </c>
      <c r="K135" s="200" t="s">
        <v>1989</v>
      </c>
      <c r="L135" s="201">
        <v>0.1</v>
      </c>
    </row>
    <row r="136" spans="1:12" x14ac:dyDescent="0.25">
      <c r="A136" t="s">
        <v>314</v>
      </c>
      <c r="B136" t="s">
        <v>2021</v>
      </c>
      <c r="C136" s="236" t="s">
        <v>4221</v>
      </c>
      <c r="E136" t="s">
        <v>314</v>
      </c>
      <c r="F136" t="s">
        <v>2021</v>
      </c>
      <c r="G136" s="238" t="s">
        <v>4221</v>
      </c>
      <c r="J136" s="200" t="s">
        <v>312</v>
      </c>
      <c r="K136" s="200" t="s">
        <v>1996</v>
      </c>
      <c r="L136" s="201">
        <v>0.05</v>
      </c>
    </row>
    <row r="137" spans="1:12" x14ac:dyDescent="0.25">
      <c r="A137" t="s">
        <v>315</v>
      </c>
      <c r="B137" t="s">
        <v>2026</v>
      </c>
      <c r="C137" s="236" t="s">
        <v>4048</v>
      </c>
      <c r="E137" t="s">
        <v>315</v>
      </c>
      <c r="F137" t="s">
        <v>2026</v>
      </c>
      <c r="G137" s="238" t="s">
        <v>4048</v>
      </c>
      <c r="J137" s="200" t="s">
        <v>313</v>
      </c>
      <c r="K137" s="200" t="s">
        <v>844</v>
      </c>
      <c r="L137" s="201">
        <v>0.25</v>
      </c>
    </row>
    <row r="138" spans="1:12" x14ac:dyDescent="0.25">
      <c r="A138" t="s">
        <v>316</v>
      </c>
      <c r="B138" t="s">
        <v>1670</v>
      </c>
      <c r="C138" s="236" t="s">
        <v>4221</v>
      </c>
      <c r="E138" t="s">
        <v>316</v>
      </c>
      <c r="F138" t="s">
        <v>1670</v>
      </c>
      <c r="G138" s="238" t="s">
        <v>4048</v>
      </c>
      <c r="J138" s="200" t="s">
        <v>314</v>
      </c>
      <c r="K138" s="200" t="s">
        <v>2021</v>
      </c>
      <c r="L138" s="201">
        <v>0.1</v>
      </c>
    </row>
    <row r="139" spans="1:12" x14ac:dyDescent="0.25">
      <c r="A139" t="s">
        <v>317</v>
      </c>
      <c r="B139" t="s">
        <v>2041</v>
      </c>
      <c r="C139" s="236" t="s">
        <v>2835</v>
      </c>
      <c r="E139" t="s">
        <v>317</v>
      </c>
      <c r="F139" t="s">
        <v>2041</v>
      </c>
      <c r="G139" s="238" t="s">
        <v>2835</v>
      </c>
      <c r="J139" s="200" t="s">
        <v>315</v>
      </c>
      <c r="K139" s="200" t="s">
        <v>2026</v>
      </c>
      <c r="L139" s="201">
        <v>0.05</v>
      </c>
    </row>
    <row r="140" spans="1:12" x14ac:dyDescent="0.25">
      <c r="A140" t="s">
        <v>318</v>
      </c>
      <c r="B140" t="s">
        <v>2073</v>
      </c>
      <c r="C140" s="236" t="s">
        <v>2835</v>
      </c>
      <c r="E140" t="s">
        <v>318</v>
      </c>
      <c r="F140" t="s">
        <v>2073</v>
      </c>
      <c r="G140" s="238" t="s">
        <v>2835</v>
      </c>
      <c r="J140" s="200" t="s">
        <v>316</v>
      </c>
      <c r="K140" s="200" t="s">
        <v>1670</v>
      </c>
      <c r="L140" s="201">
        <v>0.05</v>
      </c>
    </row>
    <row r="141" spans="1:12" x14ac:dyDescent="0.25">
      <c r="A141" t="s">
        <v>319</v>
      </c>
      <c r="B141" t="s">
        <v>2046</v>
      </c>
      <c r="C141" s="236" t="s">
        <v>4221</v>
      </c>
      <c r="E141" t="s">
        <v>319</v>
      </c>
      <c r="F141" t="s">
        <v>2046</v>
      </c>
      <c r="G141" s="238" t="s">
        <v>4221</v>
      </c>
      <c r="J141" s="200" t="s">
        <v>317</v>
      </c>
      <c r="K141" s="200" t="s">
        <v>2041</v>
      </c>
      <c r="L141" s="201">
        <v>0.2</v>
      </c>
    </row>
    <row r="142" spans="1:12" x14ac:dyDescent="0.25">
      <c r="A142" t="s">
        <v>320</v>
      </c>
      <c r="B142" t="s">
        <v>2051</v>
      </c>
      <c r="C142" s="236" t="s">
        <v>4221</v>
      </c>
      <c r="E142" t="s">
        <v>320</v>
      </c>
      <c r="F142" t="s">
        <v>2051</v>
      </c>
      <c r="G142" s="238" t="s">
        <v>4221</v>
      </c>
      <c r="J142" s="200" t="s">
        <v>318</v>
      </c>
      <c r="K142" s="200" t="s">
        <v>2073</v>
      </c>
      <c r="L142" s="201">
        <v>0.2</v>
      </c>
    </row>
    <row r="143" spans="1:12" x14ac:dyDescent="0.25">
      <c r="A143" t="s">
        <v>321</v>
      </c>
      <c r="B143" t="s">
        <v>2088</v>
      </c>
      <c r="C143" s="236" t="s">
        <v>4221</v>
      </c>
      <c r="E143" t="s">
        <v>321</v>
      </c>
      <c r="F143" t="s">
        <v>2088</v>
      </c>
      <c r="G143" s="238" t="s">
        <v>3613</v>
      </c>
      <c r="J143" s="200" t="s">
        <v>319</v>
      </c>
      <c r="K143" s="200" t="s">
        <v>2046</v>
      </c>
      <c r="L143" s="201">
        <v>0.1</v>
      </c>
    </row>
    <row r="144" spans="1:12" x14ac:dyDescent="0.25">
      <c r="A144" t="s">
        <v>322</v>
      </c>
      <c r="B144" t="s">
        <v>2090</v>
      </c>
      <c r="C144" s="236" t="s">
        <v>2835</v>
      </c>
      <c r="E144" t="s">
        <v>322</v>
      </c>
      <c r="F144" t="s">
        <v>2090</v>
      </c>
      <c r="G144" s="238" t="s">
        <v>2835</v>
      </c>
      <c r="J144" s="200" t="s">
        <v>320</v>
      </c>
      <c r="K144" s="200" t="s">
        <v>2051</v>
      </c>
      <c r="L144" s="201">
        <v>0.1</v>
      </c>
    </row>
    <row r="145" spans="1:12" x14ac:dyDescent="0.25">
      <c r="A145" t="s">
        <v>323</v>
      </c>
      <c r="B145" t="s">
        <v>2057</v>
      </c>
      <c r="C145" s="236" t="s">
        <v>2835</v>
      </c>
      <c r="E145" t="s">
        <v>323</v>
      </c>
      <c r="F145" t="s">
        <v>2057</v>
      </c>
      <c r="G145" s="238" t="s">
        <v>2835</v>
      </c>
      <c r="J145" s="200" t="s">
        <v>321</v>
      </c>
      <c r="K145" s="200" t="s">
        <v>2088</v>
      </c>
      <c r="L145" s="201">
        <v>0.15</v>
      </c>
    </row>
    <row r="146" spans="1:12" x14ac:dyDescent="0.25">
      <c r="A146" t="s">
        <v>324</v>
      </c>
      <c r="B146" t="s">
        <v>2068</v>
      </c>
      <c r="C146" s="236" t="s">
        <v>4221</v>
      </c>
      <c r="E146" t="s">
        <v>324</v>
      </c>
      <c r="F146" t="s">
        <v>2068</v>
      </c>
      <c r="G146" s="238" t="s">
        <v>4221</v>
      </c>
      <c r="J146" s="200" t="s">
        <v>322</v>
      </c>
      <c r="K146" s="200" t="s">
        <v>2090</v>
      </c>
      <c r="L146" s="201">
        <v>0.2</v>
      </c>
    </row>
    <row r="147" spans="1:12" x14ac:dyDescent="0.25">
      <c r="A147" t="s">
        <v>325</v>
      </c>
      <c r="B147" t="s">
        <v>2106</v>
      </c>
      <c r="C147" s="236" t="s">
        <v>3613</v>
      </c>
      <c r="E147" t="s">
        <v>325</v>
      </c>
      <c r="F147" t="s">
        <v>2106</v>
      </c>
      <c r="G147" s="238" t="s">
        <v>3613</v>
      </c>
      <c r="J147" s="200" t="s">
        <v>323</v>
      </c>
      <c r="K147" s="200" t="s">
        <v>2057</v>
      </c>
      <c r="L147" s="201">
        <v>0.2</v>
      </c>
    </row>
    <row r="148" spans="1:12" x14ac:dyDescent="0.25">
      <c r="A148" t="s">
        <v>326</v>
      </c>
      <c r="B148" t="s">
        <v>2111</v>
      </c>
      <c r="C148" s="236" t="s">
        <v>4221</v>
      </c>
      <c r="E148" t="s">
        <v>326</v>
      </c>
      <c r="F148" t="s">
        <v>2111</v>
      </c>
      <c r="G148" s="238" t="s">
        <v>4221</v>
      </c>
      <c r="J148" s="200" t="s">
        <v>324</v>
      </c>
      <c r="K148" s="200" t="s">
        <v>2068</v>
      </c>
      <c r="L148" s="201">
        <v>0.1</v>
      </c>
    </row>
    <row r="149" spans="1:12" x14ac:dyDescent="0.25">
      <c r="A149" t="s">
        <v>327</v>
      </c>
      <c r="B149" t="s">
        <v>2116</v>
      </c>
      <c r="C149" s="236" t="s">
        <v>3613</v>
      </c>
      <c r="E149" t="s">
        <v>327</v>
      </c>
      <c r="F149" t="s">
        <v>2116</v>
      </c>
      <c r="G149" s="238" t="s">
        <v>3613</v>
      </c>
      <c r="J149" s="200" t="s">
        <v>325</v>
      </c>
      <c r="K149" s="200" t="s">
        <v>2106</v>
      </c>
      <c r="L149" s="201">
        <v>0.15</v>
      </c>
    </row>
    <row r="150" spans="1:12" x14ac:dyDescent="0.25">
      <c r="A150" t="s">
        <v>328</v>
      </c>
      <c r="B150" t="s">
        <v>2122</v>
      </c>
      <c r="C150" s="236" t="s">
        <v>3272</v>
      </c>
      <c r="E150" t="s">
        <v>328</v>
      </c>
      <c r="F150" t="s">
        <v>2122</v>
      </c>
      <c r="G150" s="238" t="s">
        <v>3272</v>
      </c>
      <c r="J150" s="200" t="s">
        <v>326</v>
      </c>
      <c r="K150" s="200" t="s">
        <v>2111</v>
      </c>
      <c r="L150" s="201">
        <v>0.05</v>
      </c>
    </row>
    <row r="151" spans="1:12" x14ac:dyDescent="0.25">
      <c r="A151" t="s">
        <v>329</v>
      </c>
      <c r="B151" t="s">
        <v>2132</v>
      </c>
      <c r="C151" s="236" t="s">
        <v>2835</v>
      </c>
      <c r="E151" t="s">
        <v>329</v>
      </c>
      <c r="F151" t="s">
        <v>2132</v>
      </c>
      <c r="G151" s="238" t="s">
        <v>2835</v>
      </c>
      <c r="J151" s="200" t="s">
        <v>327</v>
      </c>
      <c r="K151" s="200" t="s">
        <v>2116</v>
      </c>
      <c r="L151" s="201">
        <v>0.2</v>
      </c>
    </row>
    <row r="152" spans="1:12" x14ac:dyDescent="0.25">
      <c r="A152" t="s">
        <v>330</v>
      </c>
      <c r="B152" t="s">
        <v>1081</v>
      </c>
      <c r="C152" s="236" t="s">
        <v>4221</v>
      </c>
      <c r="E152" t="s">
        <v>330</v>
      </c>
      <c r="F152" t="s">
        <v>1081</v>
      </c>
      <c r="G152" s="238" t="s">
        <v>4221</v>
      </c>
      <c r="J152" s="200" t="s">
        <v>328</v>
      </c>
      <c r="K152" s="200" t="s">
        <v>2122</v>
      </c>
      <c r="L152" s="201">
        <v>0</v>
      </c>
    </row>
    <row r="153" spans="1:12" x14ac:dyDescent="0.25">
      <c r="A153" t="s">
        <v>331</v>
      </c>
      <c r="B153" t="s">
        <v>2138</v>
      </c>
      <c r="C153" s="236" t="s">
        <v>2835</v>
      </c>
      <c r="E153" t="s">
        <v>331</v>
      </c>
      <c r="F153" t="s">
        <v>2138</v>
      </c>
      <c r="G153" s="238" t="s">
        <v>2835</v>
      </c>
      <c r="J153" s="200" t="s">
        <v>329</v>
      </c>
      <c r="K153" s="200" t="s">
        <v>2132</v>
      </c>
      <c r="L153" s="201">
        <v>0.2</v>
      </c>
    </row>
    <row r="154" spans="1:12" x14ac:dyDescent="0.25">
      <c r="A154" t="s">
        <v>332</v>
      </c>
      <c r="B154" t="s">
        <v>2143</v>
      </c>
      <c r="C154" s="236" t="s">
        <v>2835</v>
      </c>
      <c r="E154" t="s">
        <v>332</v>
      </c>
      <c r="F154" t="s">
        <v>2143</v>
      </c>
      <c r="G154" s="238" t="s">
        <v>2835</v>
      </c>
      <c r="J154" s="200" t="s">
        <v>330</v>
      </c>
      <c r="K154" s="200" t="s">
        <v>1081</v>
      </c>
      <c r="L154" s="201">
        <v>0</v>
      </c>
    </row>
    <row r="155" spans="1:12" x14ac:dyDescent="0.25">
      <c r="A155" t="s">
        <v>333</v>
      </c>
      <c r="B155" t="s">
        <v>2157</v>
      </c>
      <c r="C155" s="236" t="s">
        <v>2835</v>
      </c>
      <c r="E155" t="s">
        <v>333</v>
      </c>
      <c r="F155" t="s">
        <v>2157</v>
      </c>
      <c r="G155" s="238" t="s">
        <v>2835</v>
      </c>
      <c r="J155" s="200" t="s">
        <v>331</v>
      </c>
      <c r="K155" s="200" t="s">
        <v>2138</v>
      </c>
      <c r="L155" s="201">
        <v>0.2</v>
      </c>
    </row>
    <row r="156" spans="1:12" x14ac:dyDescent="0.25">
      <c r="A156" t="s">
        <v>334</v>
      </c>
      <c r="B156" t="s">
        <v>2162</v>
      </c>
      <c r="C156" s="236" t="s">
        <v>3272</v>
      </c>
      <c r="E156" t="s">
        <v>334</v>
      </c>
      <c r="F156" t="s">
        <v>2162</v>
      </c>
      <c r="G156" s="238" t="s">
        <v>3613</v>
      </c>
      <c r="J156" s="200" t="s">
        <v>332</v>
      </c>
      <c r="K156" s="200" t="s">
        <v>2143</v>
      </c>
      <c r="L156" s="201">
        <v>0.2</v>
      </c>
    </row>
    <row r="157" spans="1:12" x14ac:dyDescent="0.25">
      <c r="A157" t="s">
        <v>335</v>
      </c>
      <c r="B157" t="s">
        <v>2165</v>
      </c>
      <c r="C157" s="236" t="s">
        <v>3613</v>
      </c>
      <c r="E157" t="s">
        <v>335</v>
      </c>
      <c r="F157" t="s">
        <v>2165</v>
      </c>
      <c r="G157" s="238" t="s">
        <v>3613</v>
      </c>
      <c r="J157" s="200" t="s">
        <v>333</v>
      </c>
      <c r="K157" s="200" t="s">
        <v>2157</v>
      </c>
      <c r="L157" s="201">
        <v>0.2</v>
      </c>
    </row>
    <row r="158" spans="1:12" x14ac:dyDescent="0.25">
      <c r="A158" t="s">
        <v>336</v>
      </c>
      <c r="B158" t="s">
        <v>337</v>
      </c>
      <c r="C158" s="236" t="s">
        <v>2835</v>
      </c>
      <c r="E158" t="s">
        <v>336</v>
      </c>
      <c r="F158" t="s">
        <v>337</v>
      </c>
      <c r="G158" s="238" t="s">
        <v>2835</v>
      </c>
      <c r="J158" s="200" t="s">
        <v>334</v>
      </c>
      <c r="K158" s="200" t="s">
        <v>2162</v>
      </c>
      <c r="L158" s="201">
        <v>0</v>
      </c>
    </row>
    <row r="159" spans="1:12" x14ac:dyDescent="0.25">
      <c r="A159" t="s">
        <v>338</v>
      </c>
      <c r="B159" t="s">
        <v>2213</v>
      </c>
      <c r="C159" s="236" t="s">
        <v>2835</v>
      </c>
      <c r="E159" t="s">
        <v>338</v>
      </c>
      <c r="F159" t="s">
        <v>2213</v>
      </c>
      <c r="G159" s="238" t="s">
        <v>2835</v>
      </c>
      <c r="J159" s="200" t="s">
        <v>335</v>
      </c>
      <c r="K159" s="200" t="s">
        <v>2165</v>
      </c>
      <c r="L159" s="201">
        <v>0.15</v>
      </c>
    </row>
    <row r="160" spans="1:12" x14ac:dyDescent="0.25">
      <c r="A160" t="s">
        <v>339</v>
      </c>
      <c r="B160" t="s">
        <v>2218</v>
      </c>
      <c r="C160" s="236" t="s">
        <v>3613</v>
      </c>
      <c r="E160" t="s">
        <v>339</v>
      </c>
      <c r="F160" t="s">
        <v>2218</v>
      </c>
      <c r="G160" s="238" t="s">
        <v>3613</v>
      </c>
      <c r="J160" s="200" t="s">
        <v>336</v>
      </c>
      <c r="K160" s="200" t="s">
        <v>337</v>
      </c>
      <c r="L160" s="201">
        <v>0.2</v>
      </c>
    </row>
    <row r="161" spans="1:12" x14ac:dyDescent="0.25">
      <c r="A161" t="s">
        <v>340</v>
      </c>
      <c r="B161" t="s">
        <v>2223</v>
      </c>
      <c r="C161" s="236" t="s">
        <v>2835</v>
      </c>
      <c r="E161" t="s">
        <v>340</v>
      </c>
      <c r="F161" t="s">
        <v>2223</v>
      </c>
      <c r="G161" s="238" t="s">
        <v>3613</v>
      </c>
      <c r="J161" s="200" t="s">
        <v>338</v>
      </c>
      <c r="K161" s="200" t="s">
        <v>2213</v>
      </c>
      <c r="L161" s="201">
        <v>0.2</v>
      </c>
    </row>
    <row r="162" spans="1:12" x14ac:dyDescent="0.25">
      <c r="A162" t="s">
        <v>341</v>
      </c>
      <c r="B162" t="s">
        <v>2228</v>
      </c>
      <c r="C162" s="236" t="s">
        <v>3272</v>
      </c>
      <c r="E162" t="s">
        <v>341</v>
      </c>
      <c r="F162" t="s">
        <v>2228</v>
      </c>
      <c r="G162" s="238" t="s">
        <v>3272</v>
      </c>
      <c r="J162" s="200" t="s">
        <v>339</v>
      </c>
      <c r="K162" s="200" t="s">
        <v>2218</v>
      </c>
      <c r="L162" s="201">
        <v>0.15</v>
      </c>
    </row>
    <row r="163" spans="1:12" x14ac:dyDescent="0.25">
      <c r="A163" t="s">
        <v>342</v>
      </c>
      <c r="B163" t="s">
        <v>2235</v>
      </c>
      <c r="C163" s="236" t="s">
        <v>2835</v>
      </c>
      <c r="E163" t="s">
        <v>342</v>
      </c>
      <c r="F163" t="s">
        <v>2235</v>
      </c>
      <c r="G163" s="238" t="s">
        <v>3613</v>
      </c>
      <c r="J163" s="200" t="s">
        <v>340</v>
      </c>
      <c r="K163" s="200" t="s">
        <v>2223</v>
      </c>
      <c r="L163" s="201">
        <v>0.15</v>
      </c>
    </row>
    <row r="164" spans="1:12" x14ac:dyDescent="0.25">
      <c r="A164" t="s">
        <v>343</v>
      </c>
      <c r="B164" t="s">
        <v>2253</v>
      </c>
      <c r="C164" s="236" t="s">
        <v>2835</v>
      </c>
      <c r="E164" t="s">
        <v>343</v>
      </c>
      <c r="F164" t="s">
        <v>2253</v>
      </c>
      <c r="G164" s="238" t="s">
        <v>2835</v>
      </c>
      <c r="J164" s="200" t="s">
        <v>341</v>
      </c>
      <c r="K164" s="200" t="s">
        <v>2228</v>
      </c>
      <c r="L164" s="201">
        <v>0.15</v>
      </c>
    </row>
    <row r="165" spans="1:12" x14ac:dyDescent="0.25">
      <c r="A165" t="s">
        <v>344</v>
      </c>
      <c r="B165" t="s">
        <v>2261</v>
      </c>
      <c r="C165" s="236" t="s">
        <v>2965</v>
      </c>
      <c r="E165" t="s">
        <v>344</v>
      </c>
      <c r="F165" t="s">
        <v>2261</v>
      </c>
      <c r="G165" s="238" t="s">
        <v>2965</v>
      </c>
      <c r="J165" s="200" t="s">
        <v>342</v>
      </c>
      <c r="K165" s="200" t="s">
        <v>2235</v>
      </c>
      <c r="L165" s="201">
        <v>0.2</v>
      </c>
    </row>
    <row r="166" spans="1:12" x14ac:dyDescent="0.25">
      <c r="A166" t="s">
        <v>345</v>
      </c>
      <c r="B166" t="s">
        <v>2266</v>
      </c>
      <c r="C166" s="236" t="s">
        <v>2835</v>
      </c>
      <c r="E166" t="s">
        <v>345</v>
      </c>
      <c r="F166" t="s">
        <v>2266</v>
      </c>
      <c r="G166" s="238" t="s">
        <v>2835</v>
      </c>
      <c r="J166" s="200" t="s">
        <v>343</v>
      </c>
      <c r="K166" s="200" t="s">
        <v>2253</v>
      </c>
      <c r="L166" s="201">
        <v>0.2</v>
      </c>
    </row>
    <row r="167" spans="1:12" x14ac:dyDescent="0.25">
      <c r="A167" t="s">
        <v>346</v>
      </c>
      <c r="B167" t="s">
        <v>2271</v>
      </c>
      <c r="C167" s="236" t="s">
        <v>2835</v>
      </c>
      <c r="E167" t="s">
        <v>346</v>
      </c>
      <c r="F167" t="s">
        <v>2271</v>
      </c>
      <c r="G167" s="238" t="s">
        <v>2835</v>
      </c>
      <c r="J167" s="200" t="s">
        <v>344</v>
      </c>
      <c r="K167" s="200" t="s">
        <v>2261</v>
      </c>
      <c r="L167" s="201">
        <v>0.25</v>
      </c>
    </row>
    <row r="168" spans="1:12" x14ac:dyDescent="0.25">
      <c r="A168" t="s">
        <v>347</v>
      </c>
      <c r="B168" t="s">
        <v>2276</v>
      </c>
      <c r="C168" s="236" t="s">
        <v>3272</v>
      </c>
      <c r="E168" t="s">
        <v>347</v>
      </c>
      <c r="F168" t="s">
        <v>2276</v>
      </c>
      <c r="G168" s="238" t="s">
        <v>3272</v>
      </c>
      <c r="J168" s="200" t="s">
        <v>345</v>
      </c>
      <c r="K168" s="200" t="s">
        <v>2266</v>
      </c>
      <c r="L168" s="201">
        <v>0.1</v>
      </c>
    </row>
    <row r="169" spans="1:12" x14ac:dyDescent="0.25">
      <c r="A169" t="s">
        <v>348</v>
      </c>
      <c r="B169" t="s">
        <v>2127</v>
      </c>
      <c r="C169" s="236" t="s">
        <v>3613</v>
      </c>
      <c r="E169" t="s">
        <v>348</v>
      </c>
      <c r="F169" t="s">
        <v>2127</v>
      </c>
      <c r="G169" s="238" t="s">
        <v>3613</v>
      </c>
      <c r="J169" s="200" t="s">
        <v>346</v>
      </c>
      <c r="K169" s="200" t="s">
        <v>2271</v>
      </c>
      <c r="L169" s="201">
        <v>0.2</v>
      </c>
    </row>
    <row r="170" spans="1:12" x14ac:dyDescent="0.25">
      <c r="A170" t="s">
        <v>349</v>
      </c>
      <c r="B170" t="s">
        <v>2288</v>
      </c>
      <c r="C170" s="236" t="s">
        <v>2835</v>
      </c>
      <c r="E170" t="s">
        <v>349</v>
      </c>
      <c r="F170" t="s">
        <v>2288</v>
      </c>
      <c r="G170" s="238" t="s">
        <v>2835</v>
      </c>
      <c r="J170" s="200" t="s">
        <v>347</v>
      </c>
      <c r="K170" s="200" t="s">
        <v>2276</v>
      </c>
      <c r="L170" s="201">
        <v>0</v>
      </c>
    </row>
    <row r="171" spans="1:12" x14ac:dyDescent="0.25">
      <c r="A171" t="s">
        <v>350</v>
      </c>
      <c r="B171" t="s">
        <v>2293</v>
      </c>
      <c r="C171" s="236" t="s">
        <v>4221</v>
      </c>
      <c r="E171" t="s">
        <v>350</v>
      </c>
      <c r="F171" t="s">
        <v>2293</v>
      </c>
      <c r="G171" s="238" t="s">
        <v>3613</v>
      </c>
      <c r="J171" s="200" t="s">
        <v>348</v>
      </c>
      <c r="K171" s="200" t="s">
        <v>2127</v>
      </c>
      <c r="L171" s="201">
        <v>0.15</v>
      </c>
    </row>
    <row r="172" spans="1:12" x14ac:dyDescent="0.25">
      <c r="A172" t="s">
        <v>351</v>
      </c>
      <c r="B172" t="s">
        <v>2298</v>
      </c>
      <c r="C172" s="236" t="s">
        <v>3272</v>
      </c>
      <c r="E172" t="s">
        <v>351</v>
      </c>
      <c r="F172" t="s">
        <v>2298</v>
      </c>
      <c r="G172" s="238" t="s">
        <v>3272</v>
      </c>
      <c r="J172" s="200" t="s">
        <v>349</v>
      </c>
      <c r="K172" s="200" t="s">
        <v>2288</v>
      </c>
      <c r="L172" s="201">
        <v>0.2</v>
      </c>
    </row>
    <row r="173" spans="1:12" x14ac:dyDescent="0.25">
      <c r="A173" t="s">
        <v>352</v>
      </c>
      <c r="B173" t="s">
        <v>974</v>
      </c>
      <c r="C173" s="236" t="s">
        <v>2965</v>
      </c>
      <c r="E173" t="s">
        <v>352</v>
      </c>
      <c r="F173" t="s">
        <v>974</v>
      </c>
      <c r="G173" s="238" t="s">
        <v>2965</v>
      </c>
      <c r="J173" s="200" t="s">
        <v>350</v>
      </c>
      <c r="K173" s="200" t="s">
        <v>2293</v>
      </c>
      <c r="L173" s="201">
        <v>0.15</v>
      </c>
    </row>
    <row r="174" spans="1:12" x14ac:dyDescent="0.25">
      <c r="A174" t="s">
        <v>353</v>
      </c>
      <c r="B174" t="s">
        <v>2318</v>
      </c>
      <c r="C174" s="236" t="s">
        <v>3613</v>
      </c>
      <c r="E174" t="s">
        <v>353</v>
      </c>
      <c r="F174" t="s">
        <v>2318</v>
      </c>
      <c r="G174" s="238" t="s">
        <v>3613</v>
      </c>
      <c r="J174" s="200" t="s">
        <v>351</v>
      </c>
      <c r="K174" s="200" t="s">
        <v>2298</v>
      </c>
      <c r="L174" s="201">
        <v>0.15</v>
      </c>
    </row>
    <row r="175" spans="1:12" x14ac:dyDescent="0.25">
      <c r="A175" t="s">
        <v>354</v>
      </c>
      <c r="B175" t="s">
        <v>2194</v>
      </c>
      <c r="C175" s="236" t="s">
        <v>2835</v>
      </c>
      <c r="E175" t="s">
        <v>354</v>
      </c>
      <c r="F175" t="s">
        <v>2194</v>
      </c>
      <c r="G175" s="238" t="s">
        <v>2835</v>
      </c>
      <c r="J175" s="200" t="s">
        <v>352</v>
      </c>
      <c r="K175" s="200" t="s">
        <v>974</v>
      </c>
      <c r="L175" s="201">
        <v>0.25</v>
      </c>
    </row>
    <row r="176" spans="1:12" x14ac:dyDescent="0.25">
      <c r="A176" t="s">
        <v>355</v>
      </c>
      <c r="B176" t="s">
        <v>2326</v>
      </c>
      <c r="C176" s="236" t="s">
        <v>3272</v>
      </c>
      <c r="E176" t="s">
        <v>355</v>
      </c>
      <c r="F176" t="s">
        <v>2326</v>
      </c>
      <c r="G176" s="238" t="s">
        <v>3272</v>
      </c>
      <c r="J176" s="200" t="s">
        <v>353</v>
      </c>
      <c r="K176" s="200" t="s">
        <v>2318</v>
      </c>
      <c r="L176" s="201">
        <v>0.15</v>
      </c>
    </row>
    <row r="177" spans="1:12" x14ac:dyDescent="0.25">
      <c r="A177" t="s">
        <v>356</v>
      </c>
      <c r="B177" t="s">
        <v>2330</v>
      </c>
      <c r="C177" s="236" t="s">
        <v>4221</v>
      </c>
      <c r="E177" t="s">
        <v>356</v>
      </c>
      <c r="F177" t="s">
        <v>2330</v>
      </c>
      <c r="G177" s="238" t="s">
        <v>4221</v>
      </c>
      <c r="J177" s="200" t="s">
        <v>354</v>
      </c>
      <c r="K177" s="200" t="s">
        <v>2194</v>
      </c>
      <c r="L177" s="201">
        <v>0.2</v>
      </c>
    </row>
    <row r="178" spans="1:12" x14ac:dyDescent="0.25">
      <c r="A178" t="s">
        <v>357</v>
      </c>
      <c r="B178" t="s">
        <v>2335</v>
      </c>
      <c r="C178" s="236" t="s">
        <v>3613</v>
      </c>
      <c r="E178" t="s">
        <v>357</v>
      </c>
      <c r="F178" t="s">
        <v>2335</v>
      </c>
      <c r="G178" s="238" t="s">
        <v>3613</v>
      </c>
      <c r="J178" s="200" t="s">
        <v>355</v>
      </c>
      <c r="K178" s="200" t="s">
        <v>2326</v>
      </c>
      <c r="L178" s="201">
        <v>0</v>
      </c>
    </row>
    <row r="179" spans="1:12" x14ac:dyDescent="0.25">
      <c r="A179" t="s">
        <v>358</v>
      </c>
      <c r="B179" t="s">
        <v>2344</v>
      </c>
      <c r="C179" s="236" t="s">
        <v>4048</v>
      </c>
      <c r="E179" t="s">
        <v>358</v>
      </c>
      <c r="F179" t="s">
        <v>2344</v>
      </c>
      <c r="G179" s="238" t="s">
        <v>4048</v>
      </c>
      <c r="J179" s="200" t="s">
        <v>356</v>
      </c>
      <c r="K179" s="200" t="s">
        <v>2330</v>
      </c>
      <c r="L179" s="201">
        <v>0.05</v>
      </c>
    </row>
    <row r="180" spans="1:12" x14ac:dyDescent="0.25">
      <c r="A180" t="s">
        <v>359</v>
      </c>
      <c r="B180" t="s">
        <v>2353</v>
      </c>
      <c r="C180" s="236" t="s">
        <v>3272</v>
      </c>
      <c r="E180" t="s">
        <v>359</v>
      </c>
      <c r="F180" t="s">
        <v>2353</v>
      </c>
      <c r="G180" s="238" t="s">
        <v>3272</v>
      </c>
      <c r="J180" s="200" t="s">
        <v>357</v>
      </c>
      <c r="K180" s="200" t="s">
        <v>2335</v>
      </c>
      <c r="L180" s="201">
        <v>0.1</v>
      </c>
    </row>
    <row r="181" spans="1:12" x14ac:dyDescent="0.25">
      <c r="A181" t="s">
        <v>360</v>
      </c>
      <c r="B181" t="s">
        <v>2355</v>
      </c>
      <c r="C181" s="236" t="s">
        <v>4048</v>
      </c>
      <c r="E181" t="s">
        <v>360</v>
      </c>
      <c r="F181" t="s">
        <v>2355</v>
      </c>
      <c r="G181" s="238" t="s">
        <v>4048</v>
      </c>
      <c r="J181" s="200" t="s">
        <v>358</v>
      </c>
      <c r="K181" s="200" t="s">
        <v>2344</v>
      </c>
      <c r="L181" s="201">
        <v>0.05</v>
      </c>
    </row>
    <row r="182" spans="1:12" x14ac:dyDescent="0.25">
      <c r="A182" t="s">
        <v>361</v>
      </c>
      <c r="B182" t="s">
        <v>2360</v>
      </c>
      <c r="C182" s="236" t="s">
        <v>3613</v>
      </c>
      <c r="E182" t="s">
        <v>361</v>
      </c>
      <c r="F182" t="s">
        <v>2360</v>
      </c>
      <c r="G182" s="238" t="s">
        <v>3613</v>
      </c>
      <c r="J182" s="200" t="s">
        <v>359</v>
      </c>
      <c r="K182" s="200" t="s">
        <v>2353</v>
      </c>
      <c r="L182" s="201">
        <v>0</v>
      </c>
    </row>
    <row r="183" spans="1:12" x14ac:dyDescent="0.25">
      <c r="A183" t="s">
        <v>362</v>
      </c>
      <c r="B183" t="s">
        <v>2369</v>
      </c>
      <c r="C183" s="236" t="s">
        <v>2835</v>
      </c>
      <c r="E183" t="s">
        <v>362</v>
      </c>
      <c r="F183" t="s">
        <v>2369</v>
      </c>
      <c r="G183" s="238" t="s">
        <v>3613</v>
      </c>
      <c r="J183" s="200" t="s">
        <v>360</v>
      </c>
      <c r="K183" s="200" t="s">
        <v>2355</v>
      </c>
      <c r="L183" s="201">
        <v>0.05</v>
      </c>
    </row>
    <row r="184" spans="1:12" x14ac:dyDescent="0.25">
      <c r="A184" t="s">
        <v>363</v>
      </c>
      <c r="B184" t="s">
        <v>2377</v>
      </c>
      <c r="C184" s="236" t="s">
        <v>2835</v>
      </c>
      <c r="E184" t="s">
        <v>363</v>
      </c>
      <c r="F184" t="s">
        <v>2377</v>
      </c>
      <c r="G184" s="238" t="s">
        <v>2835</v>
      </c>
      <c r="J184" s="200" t="s">
        <v>361</v>
      </c>
      <c r="K184" s="200" t="s">
        <v>2360</v>
      </c>
      <c r="L184" s="201">
        <v>0</v>
      </c>
    </row>
    <row r="185" spans="1:12" x14ac:dyDescent="0.25">
      <c r="A185" t="s">
        <v>364</v>
      </c>
      <c r="B185" t="s">
        <v>2397</v>
      </c>
      <c r="C185" s="236" t="s">
        <v>3613</v>
      </c>
      <c r="E185" t="s">
        <v>364</v>
      </c>
      <c r="F185" t="s">
        <v>2397</v>
      </c>
      <c r="G185" s="238" t="s">
        <v>3613</v>
      </c>
      <c r="J185" s="200" t="s">
        <v>362</v>
      </c>
      <c r="K185" s="200" t="s">
        <v>2369</v>
      </c>
      <c r="L185" s="201">
        <v>0.2</v>
      </c>
    </row>
    <row r="186" spans="1:12" x14ac:dyDescent="0.25">
      <c r="A186" t="s">
        <v>365</v>
      </c>
      <c r="B186" t="s">
        <v>2085</v>
      </c>
      <c r="C186" s="236" t="s">
        <v>4221</v>
      </c>
      <c r="E186" t="s">
        <v>365</v>
      </c>
      <c r="F186" t="s">
        <v>2085</v>
      </c>
      <c r="G186" s="238" t="s">
        <v>4221</v>
      </c>
      <c r="J186" s="200" t="s">
        <v>363</v>
      </c>
      <c r="K186" s="200" t="s">
        <v>2377</v>
      </c>
      <c r="L186" s="201">
        <v>0.2</v>
      </c>
    </row>
    <row r="187" spans="1:12" x14ac:dyDescent="0.25">
      <c r="A187" t="s">
        <v>366</v>
      </c>
      <c r="B187" t="s">
        <v>2400</v>
      </c>
      <c r="C187" s="236" t="s">
        <v>2965</v>
      </c>
      <c r="E187" t="s">
        <v>366</v>
      </c>
      <c r="F187" t="s">
        <v>2400</v>
      </c>
      <c r="G187" s="238" t="s">
        <v>2965</v>
      </c>
      <c r="J187" s="200" t="s">
        <v>364</v>
      </c>
      <c r="K187" s="200" t="s">
        <v>2397</v>
      </c>
      <c r="L187" s="201">
        <v>0.15</v>
      </c>
    </row>
    <row r="188" spans="1:12" x14ac:dyDescent="0.25">
      <c r="A188" t="s">
        <v>367</v>
      </c>
      <c r="B188" t="s">
        <v>2210</v>
      </c>
      <c r="C188" s="236" t="s">
        <v>3613</v>
      </c>
      <c r="E188" t="s">
        <v>367</v>
      </c>
      <c r="F188" t="s">
        <v>2210</v>
      </c>
      <c r="G188" s="238" t="s">
        <v>3613</v>
      </c>
      <c r="J188" s="200" t="s">
        <v>365</v>
      </c>
      <c r="K188" s="200" t="s">
        <v>2085</v>
      </c>
      <c r="L188" s="201">
        <v>0.1</v>
      </c>
    </row>
    <row r="189" spans="1:12" x14ac:dyDescent="0.25">
      <c r="A189" t="s">
        <v>368</v>
      </c>
      <c r="B189" t="s">
        <v>936</v>
      </c>
      <c r="C189" s="236" t="s">
        <v>2965</v>
      </c>
      <c r="E189" t="s">
        <v>368</v>
      </c>
      <c r="F189" t="s">
        <v>936</v>
      </c>
      <c r="G189" s="238" t="s">
        <v>2965</v>
      </c>
      <c r="J189" s="200" t="s">
        <v>366</v>
      </c>
      <c r="K189" s="200" t="s">
        <v>2400</v>
      </c>
      <c r="L189" s="201">
        <v>0.25</v>
      </c>
    </row>
    <row r="190" spans="1:12" x14ac:dyDescent="0.25">
      <c r="A190" t="s">
        <v>369</v>
      </c>
      <c r="B190" t="s">
        <v>2443</v>
      </c>
      <c r="C190" s="236" t="s">
        <v>3613</v>
      </c>
      <c r="E190" t="s">
        <v>369</v>
      </c>
      <c r="F190" t="s">
        <v>2443</v>
      </c>
      <c r="G190" s="238" t="s">
        <v>3613</v>
      </c>
      <c r="J190" s="200" t="s">
        <v>367</v>
      </c>
      <c r="K190" s="200" t="s">
        <v>2210</v>
      </c>
      <c r="L190" s="201">
        <v>0.15</v>
      </c>
    </row>
    <row r="191" spans="1:12" x14ac:dyDescent="0.25">
      <c r="A191" t="s">
        <v>370</v>
      </c>
      <c r="B191" t="s">
        <v>2448</v>
      </c>
      <c r="C191" s="236" t="s">
        <v>2835</v>
      </c>
      <c r="E191" t="s">
        <v>370</v>
      </c>
      <c r="F191" t="s">
        <v>2448</v>
      </c>
      <c r="G191" s="238" t="s">
        <v>3613</v>
      </c>
      <c r="J191" s="200" t="s">
        <v>368</v>
      </c>
      <c r="K191" s="200" t="s">
        <v>936</v>
      </c>
      <c r="L191" s="201">
        <v>0.25</v>
      </c>
    </row>
    <row r="192" spans="1:12" x14ac:dyDescent="0.25">
      <c r="A192" t="s">
        <v>371</v>
      </c>
      <c r="B192" t="s">
        <v>2453</v>
      </c>
      <c r="C192" s="236" t="s">
        <v>3272</v>
      </c>
      <c r="E192" t="s">
        <v>371</v>
      </c>
      <c r="F192" t="s">
        <v>2453</v>
      </c>
      <c r="G192" s="238" t="s">
        <v>3272</v>
      </c>
      <c r="J192" s="200" t="s">
        <v>369</v>
      </c>
      <c r="K192" s="200" t="s">
        <v>2443</v>
      </c>
      <c r="L192" s="201">
        <v>0.15</v>
      </c>
    </row>
    <row r="193" spans="1:12" x14ac:dyDescent="0.25">
      <c r="A193" t="s">
        <v>372</v>
      </c>
      <c r="B193" t="s">
        <v>1739</v>
      </c>
      <c r="C193" s="236" t="s">
        <v>4048</v>
      </c>
      <c r="E193" t="s">
        <v>372</v>
      </c>
      <c r="F193" t="s">
        <v>1739</v>
      </c>
      <c r="G193" s="238" t="s">
        <v>4048</v>
      </c>
      <c r="J193" s="200" t="s">
        <v>370</v>
      </c>
      <c r="K193" s="200" t="s">
        <v>2448</v>
      </c>
      <c r="L193" s="201">
        <v>0.2</v>
      </c>
    </row>
    <row r="194" spans="1:12" x14ac:dyDescent="0.25">
      <c r="A194" t="s">
        <v>373</v>
      </c>
      <c r="B194" t="s">
        <v>2462</v>
      </c>
      <c r="C194" s="236" t="s">
        <v>4221</v>
      </c>
      <c r="E194" t="s">
        <v>373</v>
      </c>
      <c r="F194" t="s">
        <v>2462</v>
      </c>
      <c r="G194" s="238" t="s">
        <v>4221</v>
      </c>
      <c r="J194" s="200" t="s">
        <v>371</v>
      </c>
      <c r="K194" s="200" t="s">
        <v>2453</v>
      </c>
      <c r="L194" s="201">
        <v>0.1</v>
      </c>
    </row>
    <row r="195" spans="1:12" x14ac:dyDescent="0.25">
      <c r="A195" t="s">
        <v>374</v>
      </c>
      <c r="B195" t="s">
        <v>2464</v>
      </c>
      <c r="C195" s="236" t="s">
        <v>3613</v>
      </c>
      <c r="E195" t="s">
        <v>374</v>
      </c>
      <c r="F195" t="s">
        <v>2464</v>
      </c>
      <c r="G195" s="238" t="s">
        <v>3613</v>
      </c>
      <c r="J195" s="200" t="s">
        <v>372</v>
      </c>
      <c r="K195" s="200" t="s">
        <v>1739</v>
      </c>
      <c r="L195" s="201">
        <v>0.05</v>
      </c>
    </row>
    <row r="196" spans="1:12" x14ac:dyDescent="0.25">
      <c r="A196" t="s">
        <v>375</v>
      </c>
      <c r="B196" t="s">
        <v>2469</v>
      </c>
      <c r="C196" s="236" t="s">
        <v>4221</v>
      </c>
      <c r="E196" t="s">
        <v>375</v>
      </c>
      <c r="F196" t="s">
        <v>2469</v>
      </c>
      <c r="G196" s="238" t="s">
        <v>4221</v>
      </c>
      <c r="J196" s="200" t="s">
        <v>373</v>
      </c>
      <c r="K196" s="200" t="s">
        <v>2462</v>
      </c>
      <c r="L196" s="201">
        <v>0</v>
      </c>
    </row>
    <row r="197" spans="1:12" x14ac:dyDescent="0.25">
      <c r="A197" t="s">
        <v>376</v>
      </c>
      <c r="B197" t="s">
        <v>2474</v>
      </c>
      <c r="C197" s="236" t="s">
        <v>2835</v>
      </c>
      <c r="E197" t="s">
        <v>376</v>
      </c>
      <c r="F197" t="s">
        <v>2474</v>
      </c>
      <c r="G197" s="238" t="s">
        <v>2835</v>
      </c>
      <c r="J197" s="200" t="s">
        <v>374</v>
      </c>
      <c r="K197" s="200" t="s">
        <v>2464</v>
      </c>
      <c r="L197" s="201">
        <v>0.15</v>
      </c>
    </row>
    <row r="198" spans="1:12" x14ac:dyDescent="0.25">
      <c r="A198" t="s">
        <v>377</v>
      </c>
      <c r="B198" t="s">
        <v>1110</v>
      </c>
      <c r="C198" s="236" t="s">
        <v>2835</v>
      </c>
      <c r="E198" t="s">
        <v>377</v>
      </c>
      <c r="F198" t="s">
        <v>1110</v>
      </c>
      <c r="G198" s="238" t="s">
        <v>2835</v>
      </c>
      <c r="J198" s="200" t="s">
        <v>375</v>
      </c>
      <c r="K198" s="200" t="s">
        <v>2469</v>
      </c>
      <c r="L198" s="201">
        <v>0.1</v>
      </c>
    </row>
    <row r="199" spans="1:12" x14ac:dyDescent="0.25">
      <c r="A199" t="s">
        <v>378</v>
      </c>
      <c r="B199" t="s">
        <v>2490</v>
      </c>
      <c r="C199" s="236" t="s">
        <v>3613</v>
      </c>
      <c r="E199" t="s">
        <v>378</v>
      </c>
      <c r="F199" t="s">
        <v>2490</v>
      </c>
      <c r="G199" s="238" t="s">
        <v>3613</v>
      </c>
      <c r="J199" s="200" t="s">
        <v>376</v>
      </c>
      <c r="K199" s="200" t="s">
        <v>2474</v>
      </c>
      <c r="L199" s="201">
        <v>0.15</v>
      </c>
    </row>
    <row r="200" spans="1:12" x14ac:dyDescent="0.25">
      <c r="A200" t="s">
        <v>379</v>
      </c>
      <c r="B200" t="s">
        <v>2499</v>
      </c>
      <c r="C200" s="236" t="s">
        <v>3613</v>
      </c>
      <c r="E200" t="s">
        <v>379</v>
      </c>
      <c r="F200" t="s">
        <v>2499</v>
      </c>
      <c r="G200" s="238" t="s">
        <v>4048</v>
      </c>
      <c r="J200" s="200" t="s">
        <v>377</v>
      </c>
      <c r="K200" s="200" t="s">
        <v>1110</v>
      </c>
      <c r="L200" s="201">
        <v>0.2</v>
      </c>
    </row>
    <row r="201" spans="1:12" x14ac:dyDescent="0.25">
      <c r="A201" t="s">
        <v>380</v>
      </c>
      <c r="B201" t="s">
        <v>2501</v>
      </c>
      <c r="C201" s="236" t="s">
        <v>4221</v>
      </c>
      <c r="E201" t="s">
        <v>380</v>
      </c>
      <c r="F201" t="s">
        <v>2501</v>
      </c>
      <c r="G201" s="238" t="s">
        <v>4221</v>
      </c>
      <c r="J201" s="200" t="s">
        <v>378</v>
      </c>
      <c r="K201" s="200" t="s">
        <v>2490</v>
      </c>
      <c r="L201" s="201">
        <v>0.15</v>
      </c>
    </row>
    <row r="202" spans="1:12" x14ac:dyDescent="0.25">
      <c r="A202" t="s">
        <v>381</v>
      </c>
      <c r="B202" t="s">
        <v>2513</v>
      </c>
      <c r="C202" s="236" t="s">
        <v>3613</v>
      </c>
      <c r="E202" t="s">
        <v>381</v>
      </c>
      <c r="F202" t="s">
        <v>2513</v>
      </c>
      <c r="G202" s="238" t="s">
        <v>2835</v>
      </c>
      <c r="J202" s="200" t="s">
        <v>379</v>
      </c>
      <c r="K202" s="200" t="s">
        <v>2499</v>
      </c>
      <c r="L202" s="201">
        <v>0</v>
      </c>
    </row>
    <row r="203" spans="1:12" x14ac:dyDescent="0.25">
      <c r="A203" t="s">
        <v>382</v>
      </c>
      <c r="B203" t="s">
        <v>1517</v>
      </c>
      <c r="C203" s="236" t="s">
        <v>3613</v>
      </c>
      <c r="E203" t="s">
        <v>382</v>
      </c>
      <c r="F203" t="s">
        <v>1517</v>
      </c>
      <c r="G203" s="238" t="s">
        <v>3613</v>
      </c>
      <c r="J203" s="200" t="s">
        <v>380</v>
      </c>
      <c r="K203" s="200" t="s">
        <v>2501</v>
      </c>
      <c r="L203" s="201">
        <v>0.1</v>
      </c>
    </row>
    <row r="204" spans="1:12" x14ac:dyDescent="0.25">
      <c r="A204" t="s">
        <v>383</v>
      </c>
      <c r="B204" t="s">
        <v>2536</v>
      </c>
      <c r="C204" s="236" t="s">
        <v>2835</v>
      </c>
      <c r="E204" t="s">
        <v>383</v>
      </c>
      <c r="F204" t="s">
        <v>2536</v>
      </c>
      <c r="G204" s="238" t="s">
        <v>2835</v>
      </c>
      <c r="J204" s="200" t="s">
        <v>381</v>
      </c>
      <c r="K204" s="200" t="s">
        <v>2513</v>
      </c>
      <c r="L204" s="201">
        <v>0.2</v>
      </c>
    </row>
    <row r="205" spans="1:12" x14ac:dyDescent="0.25">
      <c r="A205" t="s">
        <v>384</v>
      </c>
      <c r="B205" t="s">
        <v>2099</v>
      </c>
      <c r="C205" s="236" t="s">
        <v>3613</v>
      </c>
      <c r="E205" t="s">
        <v>384</v>
      </c>
      <c r="F205" t="s">
        <v>2099</v>
      </c>
      <c r="G205" s="238" t="s">
        <v>3613</v>
      </c>
      <c r="J205" s="200" t="s">
        <v>382</v>
      </c>
      <c r="K205" s="200" t="s">
        <v>1517</v>
      </c>
      <c r="L205" s="201">
        <v>0.15</v>
      </c>
    </row>
    <row r="206" spans="1:12" x14ac:dyDescent="0.25">
      <c r="A206" t="s">
        <v>385</v>
      </c>
      <c r="B206" t="s">
        <v>2555</v>
      </c>
      <c r="C206" s="236" t="s">
        <v>3272</v>
      </c>
      <c r="E206" t="s">
        <v>385</v>
      </c>
      <c r="F206" t="s">
        <v>2555</v>
      </c>
      <c r="G206" s="238" t="s">
        <v>3272</v>
      </c>
      <c r="J206" s="200" t="s">
        <v>383</v>
      </c>
      <c r="K206" s="200" t="s">
        <v>2536</v>
      </c>
      <c r="L206" s="201">
        <v>0.2</v>
      </c>
    </row>
    <row r="207" spans="1:12" x14ac:dyDescent="0.25">
      <c r="A207" t="s">
        <v>386</v>
      </c>
      <c r="B207" t="s">
        <v>2038</v>
      </c>
      <c r="C207" s="236" t="s">
        <v>4221</v>
      </c>
      <c r="E207" t="s">
        <v>386</v>
      </c>
      <c r="F207" t="s">
        <v>2038</v>
      </c>
      <c r="G207" s="238" t="s">
        <v>4221</v>
      </c>
      <c r="J207" s="200" t="s">
        <v>384</v>
      </c>
      <c r="K207" s="200" t="s">
        <v>2099</v>
      </c>
      <c r="L207" s="201">
        <v>0.15</v>
      </c>
    </row>
    <row r="208" spans="1:12" x14ac:dyDescent="0.25">
      <c r="A208" t="s">
        <v>387</v>
      </c>
      <c r="B208" t="s">
        <v>2560</v>
      </c>
      <c r="C208" s="236" t="s">
        <v>2835</v>
      </c>
      <c r="E208" t="s">
        <v>387</v>
      </c>
      <c r="F208" t="s">
        <v>2560</v>
      </c>
      <c r="G208" s="238" t="s">
        <v>2835</v>
      </c>
      <c r="J208" s="200" t="s">
        <v>385</v>
      </c>
      <c r="K208" s="200" t="s">
        <v>2555</v>
      </c>
      <c r="L208" s="201">
        <v>0</v>
      </c>
    </row>
    <row r="209" spans="1:12" x14ac:dyDescent="0.25">
      <c r="A209" t="s">
        <v>388</v>
      </c>
      <c r="B209" t="s">
        <v>2565</v>
      </c>
      <c r="C209" s="236" t="s">
        <v>2835</v>
      </c>
      <c r="E209" t="s">
        <v>388</v>
      </c>
      <c r="F209" t="s">
        <v>2565</v>
      </c>
      <c r="G209" s="238" t="s">
        <v>2835</v>
      </c>
      <c r="J209" s="200" t="s">
        <v>386</v>
      </c>
      <c r="K209" s="200" t="s">
        <v>2038</v>
      </c>
      <c r="L209" s="201">
        <v>0.1</v>
      </c>
    </row>
    <row r="210" spans="1:12" x14ac:dyDescent="0.25">
      <c r="A210" t="s">
        <v>389</v>
      </c>
      <c r="B210" t="s">
        <v>2570</v>
      </c>
      <c r="C210" s="236" t="s">
        <v>2835</v>
      </c>
      <c r="E210" t="s">
        <v>389</v>
      </c>
      <c r="F210" t="s">
        <v>2570</v>
      </c>
      <c r="G210" s="238" t="s">
        <v>2835</v>
      </c>
      <c r="J210" s="200" t="s">
        <v>387</v>
      </c>
      <c r="K210" s="200" t="s">
        <v>2560</v>
      </c>
      <c r="L210" s="201">
        <v>0.2</v>
      </c>
    </row>
    <row r="211" spans="1:12" x14ac:dyDescent="0.25">
      <c r="A211" t="s">
        <v>390</v>
      </c>
      <c r="B211" t="s">
        <v>2575</v>
      </c>
      <c r="C211" s="236" t="s">
        <v>2835</v>
      </c>
      <c r="E211" t="s">
        <v>390</v>
      </c>
      <c r="F211" t="s">
        <v>2575</v>
      </c>
      <c r="G211" s="238" t="s">
        <v>3613</v>
      </c>
      <c r="J211" s="200" t="s">
        <v>388</v>
      </c>
      <c r="K211" s="200" t="s">
        <v>2565</v>
      </c>
      <c r="L211" s="201">
        <v>0.2</v>
      </c>
    </row>
    <row r="212" spans="1:12" x14ac:dyDescent="0.25">
      <c r="A212" t="s">
        <v>391</v>
      </c>
      <c r="B212" t="s">
        <v>2580</v>
      </c>
      <c r="C212" s="236" t="s">
        <v>4048</v>
      </c>
      <c r="E212" t="s">
        <v>391</v>
      </c>
      <c r="F212" t="s">
        <v>2580</v>
      </c>
      <c r="G212" s="238" t="s">
        <v>4048</v>
      </c>
      <c r="J212" s="200" t="s">
        <v>389</v>
      </c>
      <c r="K212" s="200" t="s">
        <v>2570</v>
      </c>
      <c r="L212" s="201">
        <v>0.2</v>
      </c>
    </row>
    <row r="213" spans="1:12" x14ac:dyDescent="0.25">
      <c r="A213" t="s">
        <v>392</v>
      </c>
      <c r="B213" t="s">
        <v>2585</v>
      </c>
      <c r="C213" s="236" t="s">
        <v>2835</v>
      </c>
      <c r="E213" t="s">
        <v>392</v>
      </c>
      <c r="F213" t="s">
        <v>2585</v>
      </c>
      <c r="G213" s="238" t="s">
        <v>2835</v>
      </c>
      <c r="J213" s="200" t="s">
        <v>390</v>
      </c>
      <c r="K213" s="200" t="s">
        <v>2575</v>
      </c>
      <c r="L213" s="201">
        <v>0.2</v>
      </c>
    </row>
    <row r="214" spans="1:12" x14ac:dyDescent="0.25">
      <c r="A214" t="s">
        <v>393</v>
      </c>
      <c r="B214" t="s">
        <v>2590</v>
      </c>
      <c r="C214" s="236" t="s">
        <v>3272</v>
      </c>
      <c r="E214" t="s">
        <v>393</v>
      </c>
      <c r="F214" t="s">
        <v>2590</v>
      </c>
      <c r="G214" s="238" t="s">
        <v>4048</v>
      </c>
      <c r="J214" s="200" t="s">
        <v>391</v>
      </c>
      <c r="K214" s="200" t="s">
        <v>2580</v>
      </c>
      <c r="L214" s="201">
        <v>0.05</v>
      </c>
    </row>
    <row r="215" spans="1:12" x14ac:dyDescent="0.25">
      <c r="A215" t="s">
        <v>394</v>
      </c>
      <c r="B215" t="s">
        <v>2595</v>
      </c>
      <c r="C215" s="236" t="s">
        <v>3272</v>
      </c>
      <c r="E215" t="s">
        <v>394</v>
      </c>
      <c r="F215" t="s">
        <v>2595</v>
      </c>
      <c r="G215" s="238" t="s">
        <v>3272</v>
      </c>
      <c r="J215" s="200" t="s">
        <v>392</v>
      </c>
      <c r="K215" s="200" t="s">
        <v>2585</v>
      </c>
      <c r="L215" s="201">
        <v>0.2</v>
      </c>
    </row>
    <row r="216" spans="1:12" x14ac:dyDescent="0.25">
      <c r="A216" t="s">
        <v>395</v>
      </c>
      <c r="B216" t="s">
        <v>2612</v>
      </c>
      <c r="C216" s="236" t="s">
        <v>3272</v>
      </c>
      <c r="E216" t="s">
        <v>395</v>
      </c>
      <c r="F216" t="s">
        <v>2612</v>
      </c>
      <c r="G216" s="238" t="s">
        <v>3272</v>
      </c>
      <c r="J216" s="200" t="s">
        <v>393</v>
      </c>
      <c r="K216" s="200" t="s">
        <v>2590</v>
      </c>
      <c r="L216" s="201">
        <v>0.1</v>
      </c>
    </row>
    <row r="217" spans="1:12" x14ac:dyDescent="0.25">
      <c r="A217" t="s">
        <v>396</v>
      </c>
      <c r="B217" t="s">
        <v>2597</v>
      </c>
      <c r="C217" s="236" t="s">
        <v>3613</v>
      </c>
      <c r="E217" t="s">
        <v>396</v>
      </c>
      <c r="F217" t="s">
        <v>2597</v>
      </c>
      <c r="G217" s="238" t="s">
        <v>3613</v>
      </c>
      <c r="J217" s="200" t="s">
        <v>394</v>
      </c>
      <c r="K217" s="200" t="s">
        <v>2595</v>
      </c>
      <c r="L217" s="201">
        <v>0</v>
      </c>
    </row>
    <row r="218" spans="1:12" x14ac:dyDescent="0.25">
      <c r="A218" t="s">
        <v>397</v>
      </c>
      <c r="B218" t="s">
        <v>2602</v>
      </c>
      <c r="C218" s="236" t="s">
        <v>3613</v>
      </c>
      <c r="E218" t="s">
        <v>397</v>
      </c>
      <c r="F218" t="s">
        <v>2602</v>
      </c>
      <c r="G218" s="238" t="s">
        <v>4221</v>
      </c>
      <c r="J218" s="200" t="s">
        <v>395</v>
      </c>
      <c r="K218" s="200" t="s">
        <v>2612</v>
      </c>
      <c r="L218" s="201">
        <v>0.05</v>
      </c>
    </row>
    <row r="219" spans="1:12" x14ac:dyDescent="0.25">
      <c r="A219" t="s">
        <v>398</v>
      </c>
      <c r="B219" t="s">
        <v>2617</v>
      </c>
      <c r="C219" s="236" t="s">
        <v>2835</v>
      </c>
      <c r="E219" t="s">
        <v>398</v>
      </c>
      <c r="F219" t="s">
        <v>2617</v>
      </c>
      <c r="G219" s="238" t="s">
        <v>2835</v>
      </c>
      <c r="J219" s="200" t="s">
        <v>396</v>
      </c>
      <c r="K219" s="200" t="s">
        <v>2597</v>
      </c>
      <c r="L219" s="201">
        <v>0.15</v>
      </c>
    </row>
    <row r="220" spans="1:12" x14ac:dyDescent="0.25">
      <c r="A220" t="s">
        <v>399</v>
      </c>
      <c r="B220" t="s">
        <v>1986</v>
      </c>
      <c r="C220" s="236" t="s">
        <v>3272</v>
      </c>
      <c r="E220" t="s">
        <v>399</v>
      </c>
      <c r="F220" t="s">
        <v>1986</v>
      </c>
      <c r="G220" s="238" t="s">
        <v>4048</v>
      </c>
      <c r="J220" s="200" t="s">
        <v>397</v>
      </c>
      <c r="K220" s="200" t="s">
        <v>2602</v>
      </c>
      <c r="L220" s="201">
        <v>0.15</v>
      </c>
    </row>
    <row r="221" spans="1:12" x14ac:dyDescent="0.25">
      <c r="A221" t="s">
        <v>400</v>
      </c>
      <c r="B221" t="s">
        <v>1194</v>
      </c>
      <c r="C221" s="236" t="s">
        <v>3272</v>
      </c>
      <c r="E221" t="s">
        <v>400</v>
      </c>
      <c r="F221" t="s">
        <v>1194</v>
      </c>
      <c r="G221" s="238" t="s">
        <v>3272</v>
      </c>
      <c r="J221" s="200" t="s">
        <v>398</v>
      </c>
      <c r="K221" s="200" t="s">
        <v>2617</v>
      </c>
      <c r="L221" s="201">
        <v>0.2</v>
      </c>
    </row>
    <row r="222" spans="1:12" x14ac:dyDescent="0.25">
      <c r="A222" t="s">
        <v>401</v>
      </c>
      <c r="B222" t="s">
        <v>2627</v>
      </c>
      <c r="C222" s="236" t="s">
        <v>4048</v>
      </c>
      <c r="E222" t="s">
        <v>401</v>
      </c>
      <c r="F222" t="s">
        <v>2627</v>
      </c>
      <c r="G222" s="238" t="s">
        <v>4048</v>
      </c>
      <c r="J222" s="200" t="s">
        <v>399</v>
      </c>
      <c r="K222" s="200" t="s">
        <v>1986</v>
      </c>
      <c r="L222" s="201">
        <v>0.05</v>
      </c>
    </row>
    <row r="223" spans="1:12" x14ac:dyDescent="0.25">
      <c r="A223" t="s">
        <v>402</v>
      </c>
      <c r="B223" t="s">
        <v>2632</v>
      </c>
      <c r="C223" s="236" t="s">
        <v>3613</v>
      </c>
      <c r="E223" t="s">
        <v>402</v>
      </c>
      <c r="F223" t="s">
        <v>2632</v>
      </c>
      <c r="G223" s="238" t="s">
        <v>2835</v>
      </c>
      <c r="J223" s="200" t="s">
        <v>400</v>
      </c>
      <c r="K223" s="200" t="s">
        <v>1194</v>
      </c>
      <c r="L223" s="201">
        <v>0</v>
      </c>
    </row>
    <row r="224" spans="1:12" x14ac:dyDescent="0.25">
      <c r="A224" t="s">
        <v>403</v>
      </c>
      <c r="B224" t="s">
        <v>2607</v>
      </c>
      <c r="C224" s="236" t="s">
        <v>2835</v>
      </c>
      <c r="E224" t="s">
        <v>403</v>
      </c>
      <c r="F224" t="s">
        <v>2607</v>
      </c>
      <c r="G224" s="238" t="s">
        <v>2835</v>
      </c>
      <c r="J224" s="200" t="s">
        <v>401</v>
      </c>
      <c r="K224" s="200" t="s">
        <v>2627</v>
      </c>
      <c r="L224" s="201">
        <v>0</v>
      </c>
    </row>
    <row r="225" spans="1:12" x14ac:dyDescent="0.25">
      <c r="A225" t="s">
        <v>404</v>
      </c>
      <c r="B225" t="s">
        <v>405</v>
      </c>
      <c r="C225" s="236" t="s">
        <v>4221</v>
      </c>
      <c r="E225" t="s">
        <v>404</v>
      </c>
      <c r="F225" t="s">
        <v>405</v>
      </c>
      <c r="G225" s="238" t="s">
        <v>4048</v>
      </c>
      <c r="J225" s="200" t="s">
        <v>402</v>
      </c>
      <c r="K225" s="200" t="s">
        <v>2632</v>
      </c>
      <c r="L225" s="201">
        <v>0.2</v>
      </c>
    </row>
    <row r="226" spans="1:12" x14ac:dyDescent="0.25">
      <c r="A226" t="s">
        <v>406</v>
      </c>
      <c r="B226" t="s">
        <v>2641</v>
      </c>
      <c r="C226" s="236" t="s">
        <v>2835</v>
      </c>
      <c r="E226" t="s">
        <v>406</v>
      </c>
      <c r="F226" t="s">
        <v>2641</v>
      </c>
      <c r="G226" s="238" t="s">
        <v>2835</v>
      </c>
      <c r="J226" s="200" t="s">
        <v>403</v>
      </c>
      <c r="K226" s="200" t="s">
        <v>2607</v>
      </c>
      <c r="L226" s="201">
        <v>0.2</v>
      </c>
    </row>
    <row r="227" spans="1:12" x14ac:dyDescent="0.25">
      <c r="A227" t="s">
        <v>407</v>
      </c>
      <c r="B227" t="s">
        <v>2646</v>
      </c>
      <c r="C227" s="236" t="s">
        <v>3613</v>
      </c>
      <c r="E227" t="s">
        <v>407</v>
      </c>
      <c r="F227" t="s">
        <v>2646</v>
      </c>
      <c r="G227" s="238" t="s">
        <v>2835</v>
      </c>
      <c r="J227" s="200" t="s">
        <v>404</v>
      </c>
      <c r="K227" s="200" t="s">
        <v>405</v>
      </c>
      <c r="L227" s="201">
        <v>0.05</v>
      </c>
    </row>
    <row r="228" spans="1:12" x14ac:dyDescent="0.25">
      <c r="A228" t="s">
        <v>408</v>
      </c>
      <c r="B228" t="s">
        <v>2658</v>
      </c>
      <c r="C228" s="236" t="s">
        <v>3613</v>
      </c>
      <c r="E228" t="s">
        <v>408</v>
      </c>
      <c r="F228" t="s">
        <v>2658</v>
      </c>
      <c r="G228" s="238" t="s">
        <v>3613</v>
      </c>
      <c r="J228" s="200" t="s">
        <v>406</v>
      </c>
      <c r="K228" s="200" t="s">
        <v>2641</v>
      </c>
      <c r="L228" s="201">
        <v>0.2</v>
      </c>
    </row>
    <row r="229" spans="1:12" x14ac:dyDescent="0.25">
      <c r="A229" t="s">
        <v>409</v>
      </c>
      <c r="B229" t="s">
        <v>1954</v>
      </c>
      <c r="C229" s="236" t="s">
        <v>4048</v>
      </c>
      <c r="E229" t="s">
        <v>409</v>
      </c>
      <c r="F229" t="s">
        <v>1954</v>
      </c>
      <c r="G229" s="238" t="s">
        <v>4048</v>
      </c>
      <c r="J229" s="200" t="s">
        <v>407</v>
      </c>
      <c r="K229" s="200" t="s">
        <v>2646</v>
      </c>
      <c r="L229" s="201">
        <v>0.2</v>
      </c>
    </row>
    <row r="230" spans="1:12" x14ac:dyDescent="0.25">
      <c r="A230" t="s">
        <v>410</v>
      </c>
      <c r="B230" t="s">
        <v>2662</v>
      </c>
      <c r="C230" s="236" t="s">
        <v>3613</v>
      </c>
      <c r="E230" t="s">
        <v>410</v>
      </c>
      <c r="F230" t="s">
        <v>2662</v>
      </c>
      <c r="G230" s="238" t="s">
        <v>3613</v>
      </c>
      <c r="J230" s="200" t="s">
        <v>408</v>
      </c>
      <c r="K230" s="200" t="s">
        <v>2658</v>
      </c>
      <c r="L230" s="201">
        <v>0.2</v>
      </c>
    </row>
    <row r="231" spans="1:12" x14ac:dyDescent="0.25">
      <c r="A231" t="s">
        <v>411</v>
      </c>
      <c r="B231" t="s">
        <v>2667</v>
      </c>
      <c r="C231" s="236" t="s">
        <v>2835</v>
      </c>
      <c r="E231" t="s">
        <v>411</v>
      </c>
      <c r="F231" t="s">
        <v>2667</v>
      </c>
      <c r="G231" s="238" t="s">
        <v>2835</v>
      </c>
      <c r="J231" s="200" t="s">
        <v>409</v>
      </c>
      <c r="K231" s="200" t="s">
        <v>1954</v>
      </c>
      <c r="L231" s="201">
        <v>0.1</v>
      </c>
    </row>
    <row r="232" spans="1:12" x14ac:dyDescent="0.25">
      <c r="A232" t="s">
        <v>412</v>
      </c>
      <c r="B232" t="s">
        <v>2672</v>
      </c>
      <c r="C232" s="236" t="s">
        <v>4048</v>
      </c>
      <c r="E232" t="s">
        <v>412</v>
      </c>
      <c r="F232" t="s">
        <v>2672</v>
      </c>
      <c r="G232" s="238" t="s">
        <v>4048</v>
      </c>
      <c r="J232" s="200" t="s">
        <v>410</v>
      </c>
      <c r="K232" s="200" t="s">
        <v>2662</v>
      </c>
      <c r="L232" s="201">
        <v>0.15</v>
      </c>
    </row>
    <row r="233" spans="1:12" x14ac:dyDescent="0.25">
      <c r="A233" t="s">
        <v>413</v>
      </c>
      <c r="B233" t="s">
        <v>2677</v>
      </c>
      <c r="C233" s="236" t="s">
        <v>2835</v>
      </c>
      <c r="E233" t="s">
        <v>413</v>
      </c>
      <c r="F233" t="s">
        <v>2677</v>
      </c>
      <c r="G233" s="238" t="s">
        <v>2835</v>
      </c>
      <c r="J233" s="200" t="s">
        <v>411</v>
      </c>
      <c r="K233" s="200" t="s">
        <v>2667</v>
      </c>
      <c r="L233" s="201">
        <v>0.2</v>
      </c>
    </row>
    <row r="234" spans="1:12" x14ac:dyDescent="0.25">
      <c r="A234" t="s">
        <v>414</v>
      </c>
      <c r="B234" t="s">
        <v>2682</v>
      </c>
      <c r="C234" s="236" t="s">
        <v>3613</v>
      </c>
      <c r="E234" t="s">
        <v>414</v>
      </c>
      <c r="F234" t="s">
        <v>2682</v>
      </c>
      <c r="G234" s="238" t="s">
        <v>2835</v>
      </c>
      <c r="J234" s="200" t="s">
        <v>412</v>
      </c>
      <c r="K234" s="200" t="s">
        <v>2672</v>
      </c>
      <c r="L234" s="201">
        <v>0.05</v>
      </c>
    </row>
    <row r="235" spans="1:12" x14ac:dyDescent="0.25">
      <c r="A235" t="s">
        <v>415</v>
      </c>
      <c r="B235" t="s">
        <v>794</v>
      </c>
      <c r="C235" s="236" t="s">
        <v>2965</v>
      </c>
      <c r="E235" t="s">
        <v>415</v>
      </c>
      <c r="F235" t="s">
        <v>794</v>
      </c>
      <c r="G235" s="238" t="s">
        <v>2965</v>
      </c>
      <c r="J235" s="200" t="s">
        <v>413</v>
      </c>
      <c r="K235" s="200" t="s">
        <v>2677</v>
      </c>
      <c r="L235" s="201">
        <v>0.2</v>
      </c>
    </row>
    <row r="236" spans="1:12" x14ac:dyDescent="0.25">
      <c r="A236" s="218" t="s">
        <v>597</v>
      </c>
      <c r="B236" t="s">
        <v>2691</v>
      </c>
      <c r="C236" s="236" t="s">
        <v>3272</v>
      </c>
      <c r="E236" s="218" t="s">
        <v>597</v>
      </c>
      <c r="F236" t="s">
        <v>2691</v>
      </c>
      <c r="G236" s="238" t="s">
        <v>3272</v>
      </c>
      <c r="J236" s="200" t="s">
        <v>414</v>
      </c>
      <c r="K236" s="200" t="s">
        <v>2682</v>
      </c>
      <c r="L236" s="201">
        <v>0.2</v>
      </c>
    </row>
    <row r="237" spans="1:12" x14ac:dyDescent="0.25">
      <c r="A237" t="s">
        <v>416</v>
      </c>
      <c r="B237" t="s">
        <v>2693</v>
      </c>
      <c r="C237" s="236" t="s">
        <v>4048</v>
      </c>
      <c r="E237" t="s">
        <v>416</v>
      </c>
      <c r="F237" t="s">
        <v>2693</v>
      </c>
      <c r="G237" s="238" t="s">
        <v>4221</v>
      </c>
      <c r="J237" s="200" t="s">
        <v>415</v>
      </c>
      <c r="K237" s="200" t="s">
        <v>794</v>
      </c>
      <c r="L237" s="201">
        <v>0.25</v>
      </c>
    </row>
    <row r="238" spans="1:12" x14ac:dyDescent="0.25">
      <c r="A238" t="s">
        <v>419</v>
      </c>
      <c r="B238" t="s">
        <v>2078</v>
      </c>
      <c r="C238" s="236" t="s">
        <v>3613</v>
      </c>
      <c r="E238" t="s">
        <v>419</v>
      </c>
      <c r="F238" t="s">
        <v>2078</v>
      </c>
      <c r="G238" s="238" t="s">
        <v>3272</v>
      </c>
      <c r="J238" s="200" t="s">
        <v>416</v>
      </c>
      <c r="K238" s="200" t="s">
        <v>2693</v>
      </c>
      <c r="L238" s="201">
        <v>0.1</v>
      </c>
    </row>
    <row r="239" spans="1:12" x14ac:dyDescent="0.25">
      <c r="A239" t="s">
        <v>420</v>
      </c>
      <c r="B239" t="s">
        <v>6516</v>
      </c>
      <c r="C239" s="236" t="s">
        <v>3272</v>
      </c>
      <c r="E239" t="s">
        <v>420</v>
      </c>
      <c r="F239" t="s">
        <v>6516</v>
      </c>
      <c r="G239" s="238" t="s">
        <v>3272</v>
      </c>
      <c r="J239" s="200" t="s">
        <v>419</v>
      </c>
      <c r="K239" s="200" t="s">
        <v>2078</v>
      </c>
      <c r="L239" s="201">
        <v>0</v>
      </c>
    </row>
    <row r="240" spans="1:12" x14ac:dyDescent="0.25">
      <c r="A240" t="s">
        <v>421</v>
      </c>
      <c r="B240" t="s">
        <v>841</v>
      </c>
      <c r="C240" s="236" t="s">
        <v>3272</v>
      </c>
      <c r="E240" t="s">
        <v>421</v>
      </c>
      <c r="F240" t="s">
        <v>6517</v>
      </c>
      <c r="G240" s="238" t="s">
        <v>3272</v>
      </c>
      <c r="J240" s="200" t="s">
        <v>420</v>
      </c>
      <c r="K240" s="200" t="s">
        <v>6516</v>
      </c>
      <c r="L240" s="201">
        <v>0</v>
      </c>
    </row>
    <row r="241" spans="1:12" x14ac:dyDescent="0.25">
      <c r="A241" t="s">
        <v>422</v>
      </c>
      <c r="B241" t="s">
        <v>1385</v>
      </c>
      <c r="C241" s="236" t="s">
        <v>3272</v>
      </c>
      <c r="E241" t="s">
        <v>422</v>
      </c>
      <c r="F241" t="s">
        <v>6518</v>
      </c>
      <c r="G241" s="238" t="s">
        <v>3272</v>
      </c>
      <c r="J241" s="200" t="s">
        <v>421</v>
      </c>
      <c r="K241" s="200" t="s">
        <v>6517</v>
      </c>
      <c r="L241" s="201">
        <v>0</v>
      </c>
    </row>
    <row r="242" spans="1:12" x14ac:dyDescent="0.25">
      <c r="A242" t="s">
        <v>423</v>
      </c>
      <c r="B242" t="s">
        <v>1048</v>
      </c>
      <c r="C242" s="236" t="s">
        <v>2835</v>
      </c>
      <c r="E242" t="s">
        <v>423</v>
      </c>
      <c r="F242" t="s">
        <v>6519</v>
      </c>
      <c r="G242" s="238" t="s">
        <v>2835</v>
      </c>
      <c r="J242" s="200" t="s">
        <v>422</v>
      </c>
      <c r="K242" s="200" t="s">
        <v>6518</v>
      </c>
      <c r="L242" s="201">
        <v>0</v>
      </c>
    </row>
    <row r="243" spans="1:12" x14ac:dyDescent="0.25">
      <c r="A243" t="s">
        <v>424</v>
      </c>
      <c r="B243" t="s">
        <v>805</v>
      </c>
      <c r="C243" s="236" t="s">
        <v>2835</v>
      </c>
      <c r="E243" t="s">
        <v>424</v>
      </c>
      <c r="F243" t="s">
        <v>6520</v>
      </c>
      <c r="G243" s="238" t="s">
        <v>2835</v>
      </c>
      <c r="J243" s="200" t="s">
        <v>423</v>
      </c>
      <c r="K243" s="200" t="s">
        <v>6519</v>
      </c>
      <c r="L243" s="201">
        <v>0</v>
      </c>
    </row>
    <row r="244" spans="1:12" x14ac:dyDescent="0.25">
      <c r="A244" t="s">
        <v>425</v>
      </c>
      <c r="B244" t="s">
        <v>1419</v>
      </c>
      <c r="C244" s="236" t="s">
        <v>4221</v>
      </c>
      <c r="E244" t="s">
        <v>425</v>
      </c>
      <c r="F244" t="s">
        <v>6521</v>
      </c>
      <c r="G244" s="238" t="s">
        <v>4221</v>
      </c>
      <c r="J244" s="200" t="s">
        <v>424</v>
      </c>
      <c r="K244" s="200" t="s">
        <v>6520</v>
      </c>
      <c r="L244" s="201">
        <v>0.2</v>
      </c>
    </row>
    <row r="245" spans="1:12" x14ac:dyDescent="0.25">
      <c r="A245" t="s">
        <v>426</v>
      </c>
      <c r="B245" t="s">
        <v>982</v>
      </c>
      <c r="C245" s="236" t="s">
        <v>2835</v>
      </c>
      <c r="E245" t="s">
        <v>426</v>
      </c>
      <c r="F245" t="s">
        <v>6522</v>
      </c>
      <c r="G245" s="238" t="s">
        <v>2835</v>
      </c>
      <c r="J245" s="200" t="s">
        <v>425</v>
      </c>
      <c r="K245" s="200" t="s">
        <v>6521</v>
      </c>
      <c r="L245" s="201">
        <v>0</v>
      </c>
    </row>
    <row r="246" spans="1:12" x14ac:dyDescent="0.25">
      <c r="A246" t="s">
        <v>428</v>
      </c>
      <c r="B246" t="s">
        <v>1054</v>
      </c>
      <c r="C246" s="236" t="s">
        <v>2835</v>
      </c>
      <c r="E246" t="s">
        <v>428</v>
      </c>
      <c r="F246" t="s">
        <v>6523</v>
      </c>
      <c r="G246" s="238" t="s">
        <v>2835</v>
      </c>
      <c r="J246" s="200" t="s">
        <v>426</v>
      </c>
      <c r="K246" s="200" t="s">
        <v>6522</v>
      </c>
      <c r="L246" s="201">
        <v>0</v>
      </c>
    </row>
    <row r="247" spans="1:12" x14ac:dyDescent="0.25">
      <c r="A247" t="s">
        <v>429</v>
      </c>
      <c r="B247" t="s">
        <v>1084</v>
      </c>
      <c r="C247" s="236" t="s">
        <v>3272</v>
      </c>
      <c r="E247" t="s">
        <v>429</v>
      </c>
      <c r="F247" t="s">
        <v>6524</v>
      </c>
      <c r="G247" s="238" t="s">
        <v>3272</v>
      </c>
      <c r="J247" s="200" t="s">
        <v>427</v>
      </c>
      <c r="K247" s="200" t="s">
        <v>6525</v>
      </c>
      <c r="L247" s="201">
        <v>0</v>
      </c>
    </row>
    <row r="248" spans="1:12" x14ac:dyDescent="0.25">
      <c r="A248" t="s">
        <v>430</v>
      </c>
      <c r="B248" t="s">
        <v>1202</v>
      </c>
      <c r="C248" s="236" t="s">
        <v>3613</v>
      </c>
      <c r="E248" t="s">
        <v>430</v>
      </c>
      <c r="F248" t="s">
        <v>6526</v>
      </c>
      <c r="G248" s="238" t="s">
        <v>3613</v>
      </c>
      <c r="J248" s="200" t="s">
        <v>428</v>
      </c>
      <c r="K248" s="200" t="s">
        <v>6523</v>
      </c>
      <c r="L248" s="201">
        <v>0</v>
      </c>
    </row>
    <row r="249" spans="1:12" x14ac:dyDescent="0.25">
      <c r="A249" t="s">
        <v>431</v>
      </c>
      <c r="B249" t="s">
        <v>1596</v>
      </c>
      <c r="C249" s="236" t="s">
        <v>3272</v>
      </c>
      <c r="E249" t="s">
        <v>431</v>
      </c>
      <c r="F249" t="s">
        <v>6527</v>
      </c>
      <c r="G249" s="238" t="s">
        <v>3272</v>
      </c>
      <c r="J249" s="200" t="s">
        <v>429</v>
      </c>
      <c r="K249" s="200" t="s">
        <v>6524</v>
      </c>
      <c r="L249" s="201">
        <v>0</v>
      </c>
    </row>
    <row r="250" spans="1:12" x14ac:dyDescent="0.25">
      <c r="A250" t="s">
        <v>432</v>
      </c>
      <c r="B250" t="s">
        <v>959</v>
      </c>
      <c r="C250" s="236" t="s">
        <v>3272</v>
      </c>
      <c r="E250" t="s">
        <v>432</v>
      </c>
      <c r="F250" t="s">
        <v>959</v>
      </c>
      <c r="G250" s="238" t="s">
        <v>3272</v>
      </c>
      <c r="J250" s="200" t="s">
        <v>430</v>
      </c>
      <c r="K250" s="200" t="s">
        <v>6526</v>
      </c>
      <c r="L250" s="201">
        <v>0.15</v>
      </c>
    </row>
    <row r="251" spans="1:12" x14ac:dyDescent="0.25">
      <c r="A251" t="s">
        <v>433</v>
      </c>
      <c r="B251" t="s">
        <v>1044</v>
      </c>
      <c r="C251" s="236" t="s">
        <v>2835</v>
      </c>
      <c r="E251" t="s">
        <v>433</v>
      </c>
      <c r="F251" t="s">
        <v>6528</v>
      </c>
      <c r="G251" s="238" t="s">
        <v>2835</v>
      </c>
      <c r="J251" s="200" t="s">
        <v>431</v>
      </c>
      <c r="K251" s="200" t="s">
        <v>6527</v>
      </c>
      <c r="L251" s="201">
        <v>0</v>
      </c>
    </row>
    <row r="252" spans="1:12" x14ac:dyDescent="0.25">
      <c r="A252" t="s">
        <v>434</v>
      </c>
      <c r="B252" t="s">
        <v>1241</v>
      </c>
      <c r="C252" s="236" t="s">
        <v>3272</v>
      </c>
      <c r="E252" t="s">
        <v>434</v>
      </c>
      <c r="F252" t="s">
        <v>6529</v>
      </c>
      <c r="G252" s="238" t="s">
        <v>3272</v>
      </c>
      <c r="J252" s="200" t="s">
        <v>432</v>
      </c>
      <c r="K252" s="200" t="s">
        <v>959</v>
      </c>
      <c r="L252" s="201">
        <v>0</v>
      </c>
    </row>
    <row r="253" spans="1:12" x14ac:dyDescent="0.25">
      <c r="A253" t="s">
        <v>435</v>
      </c>
      <c r="B253" t="s">
        <v>929</v>
      </c>
      <c r="C253" s="236" t="s">
        <v>2835</v>
      </c>
      <c r="E253" t="s">
        <v>435</v>
      </c>
      <c r="F253" t="s">
        <v>6530</v>
      </c>
      <c r="G253" s="238" t="s">
        <v>3613</v>
      </c>
      <c r="J253" s="200" t="s">
        <v>433</v>
      </c>
      <c r="K253" s="200" t="s">
        <v>6528</v>
      </c>
      <c r="L253" s="201">
        <v>0.2</v>
      </c>
    </row>
    <row r="254" spans="1:12" x14ac:dyDescent="0.25">
      <c r="A254" t="s">
        <v>436</v>
      </c>
      <c r="B254" t="s">
        <v>1128</v>
      </c>
      <c r="C254" s="236" t="s">
        <v>3272</v>
      </c>
      <c r="E254" t="s">
        <v>436</v>
      </c>
      <c r="F254" t="s">
        <v>6531</v>
      </c>
      <c r="G254" s="238" t="s">
        <v>3272</v>
      </c>
      <c r="J254" s="200" t="s">
        <v>434</v>
      </c>
      <c r="K254" s="200" t="s">
        <v>6529</v>
      </c>
      <c r="L254" s="201">
        <v>0</v>
      </c>
    </row>
    <row r="255" spans="1:12" x14ac:dyDescent="0.25">
      <c r="A255" t="s">
        <v>437</v>
      </c>
      <c r="B255" t="s">
        <v>1679</v>
      </c>
      <c r="C255" s="236" t="s">
        <v>3272</v>
      </c>
      <c r="E255" t="s">
        <v>437</v>
      </c>
      <c r="F255" t="s">
        <v>6532</v>
      </c>
      <c r="G255" s="238" t="s">
        <v>3272</v>
      </c>
      <c r="J255" s="200" t="s">
        <v>435</v>
      </c>
      <c r="K255" s="200" t="s">
        <v>6530</v>
      </c>
      <c r="L255" s="201">
        <v>0.2</v>
      </c>
    </row>
    <row r="256" spans="1:12" x14ac:dyDescent="0.25">
      <c r="A256" t="s">
        <v>438</v>
      </c>
      <c r="B256" t="s">
        <v>829</v>
      </c>
      <c r="C256" s="236" t="s">
        <v>3272</v>
      </c>
      <c r="E256" t="s">
        <v>438</v>
      </c>
      <c r="F256" t="s">
        <v>829</v>
      </c>
      <c r="G256" s="238" t="s">
        <v>3272</v>
      </c>
      <c r="J256" s="200" t="s">
        <v>436</v>
      </c>
      <c r="K256" s="200" t="s">
        <v>6531</v>
      </c>
      <c r="L256" s="201">
        <v>0</v>
      </c>
    </row>
    <row r="257" spans="1:12" x14ac:dyDescent="0.25">
      <c r="A257" t="s">
        <v>439</v>
      </c>
      <c r="B257" t="s">
        <v>1249</v>
      </c>
      <c r="C257" s="236" t="s">
        <v>3272</v>
      </c>
      <c r="E257" t="s">
        <v>439</v>
      </c>
      <c r="F257" t="s">
        <v>6533</v>
      </c>
      <c r="G257" s="238" t="s">
        <v>3272</v>
      </c>
      <c r="J257" s="200" t="s">
        <v>437</v>
      </c>
      <c r="K257" s="200" t="s">
        <v>6532</v>
      </c>
      <c r="L257" s="201">
        <v>0.15</v>
      </c>
    </row>
    <row r="258" spans="1:12" x14ac:dyDescent="0.25">
      <c r="A258" t="s">
        <v>440</v>
      </c>
      <c r="B258" t="s">
        <v>1153</v>
      </c>
      <c r="C258" s="236" t="s">
        <v>4221</v>
      </c>
      <c r="E258" t="s">
        <v>440</v>
      </c>
      <c r="F258" t="s">
        <v>6534</v>
      </c>
      <c r="G258" s="238" t="s">
        <v>3613</v>
      </c>
      <c r="J258" s="200" t="s">
        <v>438</v>
      </c>
      <c r="K258" s="200" t="s">
        <v>829</v>
      </c>
      <c r="L258" s="201">
        <v>0</v>
      </c>
    </row>
    <row r="259" spans="1:12" x14ac:dyDescent="0.25">
      <c r="A259" t="s">
        <v>441</v>
      </c>
      <c r="B259" t="s">
        <v>1658</v>
      </c>
      <c r="C259" s="236" t="s">
        <v>3613</v>
      </c>
      <c r="E259" t="s">
        <v>441</v>
      </c>
      <c r="F259" t="s">
        <v>6535</v>
      </c>
      <c r="G259" s="238" t="s">
        <v>3613</v>
      </c>
      <c r="J259" s="200" t="s">
        <v>439</v>
      </c>
      <c r="K259" s="200" t="s">
        <v>6533</v>
      </c>
      <c r="L259" s="201">
        <v>0</v>
      </c>
    </row>
    <row r="260" spans="1:12" x14ac:dyDescent="0.25">
      <c r="A260" t="s">
        <v>442</v>
      </c>
      <c r="B260" t="s">
        <v>1237</v>
      </c>
      <c r="C260" s="236" t="s">
        <v>3272</v>
      </c>
      <c r="E260" t="s">
        <v>442</v>
      </c>
      <c r="F260" t="s">
        <v>6536</v>
      </c>
      <c r="G260" s="238" t="s">
        <v>3272</v>
      </c>
      <c r="J260" s="200" t="s">
        <v>440</v>
      </c>
      <c r="K260" s="200" t="s">
        <v>6534</v>
      </c>
      <c r="L260" s="201">
        <v>0.15</v>
      </c>
    </row>
    <row r="261" spans="1:12" x14ac:dyDescent="0.25">
      <c r="A261" t="s">
        <v>443</v>
      </c>
      <c r="B261" t="s">
        <v>1208</v>
      </c>
      <c r="C261" s="236" t="s">
        <v>3272</v>
      </c>
      <c r="E261" t="s">
        <v>443</v>
      </c>
      <c r="F261" t="s">
        <v>6537</v>
      </c>
      <c r="G261" s="238" t="s">
        <v>4048</v>
      </c>
      <c r="J261" s="200" t="s">
        <v>441</v>
      </c>
      <c r="K261" s="200" t="s">
        <v>6535</v>
      </c>
      <c r="L261" s="201">
        <v>0.15</v>
      </c>
    </row>
    <row r="262" spans="1:12" x14ac:dyDescent="0.25">
      <c r="A262" t="s">
        <v>444</v>
      </c>
      <c r="B262" t="s">
        <v>1228</v>
      </c>
      <c r="C262" s="236" t="s">
        <v>2835</v>
      </c>
      <c r="E262" t="s">
        <v>444</v>
      </c>
      <c r="F262" t="s">
        <v>1228</v>
      </c>
      <c r="G262" s="238" t="s">
        <v>4048</v>
      </c>
      <c r="J262" s="200" t="s">
        <v>442</v>
      </c>
      <c r="K262" s="200" t="s">
        <v>6536</v>
      </c>
      <c r="L262" s="201">
        <v>0</v>
      </c>
    </row>
    <row r="263" spans="1:12" x14ac:dyDescent="0.25">
      <c r="A263" t="s">
        <v>445</v>
      </c>
      <c r="B263" t="s">
        <v>1258</v>
      </c>
      <c r="C263" s="236" t="s">
        <v>3272</v>
      </c>
      <c r="E263" t="s">
        <v>445</v>
      </c>
      <c r="F263" t="s">
        <v>1258</v>
      </c>
      <c r="G263" s="238" t="s">
        <v>3272</v>
      </c>
      <c r="J263" s="200" t="s">
        <v>443</v>
      </c>
      <c r="K263" s="200" t="s">
        <v>6537</v>
      </c>
      <c r="L263" s="201">
        <v>0</v>
      </c>
    </row>
    <row r="264" spans="1:12" x14ac:dyDescent="0.25">
      <c r="A264" t="s">
        <v>446</v>
      </c>
      <c r="B264" t="s">
        <v>1247</v>
      </c>
      <c r="C264" s="236" t="s">
        <v>3272</v>
      </c>
      <c r="E264" t="s">
        <v>446</v>
      </c>
      <c r="F264" t="s">
        <v>6538</v>
      </c>
      <c r="G264" s="238" t="s">
        <v>3272</v>
      </c>
      <c r="J264" s="200" t="s">
        <v>444</v>
      </c>
      <c r="K264" s="200" t="s">
        <v>1228</v>
      </c>
      <c r="L264" s="201">
        <v>0</v>
      </c>
    </row>
    <row r="265" spans="1:12" x14ac:dyDescent="0.25">
      <c r="A265" t="s">
        <v>447</v>
      </c>
      <c r="B265" t="s">
        <v>2305</v>
      </c>
      <c r="C265" s="236" t="s">
        <v>2835</v>
      </c>
      <c r="E265" t="s">
        <v>447</v>
      </c>
      <c r="F265" t="s">
        <v>6539</v>
      </c>
      <c r="G265" s="238" t="s">
        <v>2835</v>
      </c>
      <c r="J265" s="200" t="s">
        <v>445</v>
      </c>
      <c r="K265" s="200" t="s">
        <v>1258</v>
      </c>
      <c r="L265" s="201">
        <v>0</v>
      </c>
    </row>
    <row r="266" spans="1:12" x14ac:dyDescent="0.25">
      <c r="A266" t="s">
        <v>448</v>
      </c>
      <c r="B266" t="s">
        <v>1124</v>
      </c>
      <c r="C266" s="236" t="s">
        <v>3272</v>
      </c>
      <c r="E266" t="s">
        <v>448</v>
      </c>
      <c r="F266" t="s">
        <v>6540</v>
      </c>
      <c r="G266" s="238" t="s">
        <v>3272</v>
      </c>
      <c r="J266" s="200" t="s">
        <v>446</v>
      </c>
      <c r="K266" s="200" t="s">
        <v>6538</v>
      </c>
      <c r="L266" s="201">
        <v>0</v>
      </c>
    </row>
    <row r="267" spans="1:12" x14ac:dyDescent="0.25">
      <c r="A267" t="s">
        <v>449</v>
      </c>
      <c r="B267" t="s">
        <v>2001</v>
      </c>
      <c r="C267" s="236" t="s">
        <v>3272</v>
      </c>
      <c r="E267" t="s">
        <v>449</v>
      </c>
      <c r="F267" t="s">
        <v>6541</v>
      </c>
      <c r="G267" s="238" t="s">
        <v>3272</v>
      </c>
      <c r="J267" s="200" t="s">
        <v>447</v>
      </c>
      <c r="K267" s="200" t="s">
        <v>6539</v>
      </c>
      <c r="L267" s="201">
        <v>0.2</v>
      </c>
    </row>
    <row r="268" spans="1:12" x14ac:dyDescent="0.25">
      <c r="A268" t="s">
        <v>450</v>
      </c>
      <c r="B268" t="s">
        <v>789</v>
      </c>
      <c r="C268" s="236" t="s">
        <v>2835</v>
      </c>
      <c r="E268" t="s">
        <v>450</v>
      </c>
      <c r="F268" t="s">
        <v>789</v>
      </c>
      <c r="G268" s="238" t="s">
        <v>3272</v>
      </c>
      <c r="J268" s="200" t="s">
        <v>448</v>
      </c>
      <c r="K268" s="200" t="s">
        <v>6540</v>
      </c>
      <c r="L268" s="201">
        <v>0</v>
      </c>
    </row>
    <row r="269" spans="1:12" x14ac:dyDescent="0.25">
      <c r="A269" t="s">
        <v>451</v>
      </c>
      <c r="B269" t="s">
        <v>1431</v>
      </c>
      <c r="C269" s="236" t="s">
        <v>3613</v>
      </c>
      <c r="E269" t="s">
        <v>451</v>
      </c>
      <c r="F269" t="s">
        <v>6542</v>
      </c>
      <c r="G269" s="238" t="s">
        <v>3613</v>
      </c>
      <c r="J269" s="200" t="s">
        <v>449</v>
      </c>
      <c r="K269" s="200" t="s">
        <v>6541</v>
      </c>
      <c r="L269" s="201">
        <v>0</v>
      </c>
    </row>
    <row r="270" spans="1:12" x14ac:dyDescent="0.25">
      <c r="A270" t="s">
        <v>452</v>
      </c>
      <c r="B270" t="s">
        <v>965</v>
      </c>
      <c r="C270" s="236" t="s">
        <v>3272</v>
      </c>
      <c r="E270" t="s">
        <v>452</v>
      </c>
      <c r="F270" t="s">
        <v>6543</v>
      </c>
      <c r="G270" s="238" t="s">
        <v>3272</v>
      </c>
      <c r="J270" s="200" t="s">
        <v>450</v>
      </c>
      <c r="K270" s="200" t="s">
        <v>789</v>
      </c>
      <c r="L270" s="201">
        <v>0</v>
      </c>
    </row>
    <row r="271" spans="1:12" x14ac:dyDescent="0.25">
      <c r="A271" t="s">
        <v>453</v>
      </c>
      <c r="B271" t="s">
        <v>1038</v>
      </c>
      <c r="C271" s="236" t="s">
        <v>3613</v>
      </c>
      <c r="E271" t="s">
        <v>453</v>
      </c>
      <c r="F271" t="s">
        <v>6544</v>
      </c>
      <c r="G271" s="238" t="s">
        <v>4221</v>
      </c>
      <c r="J271" s="200" t="s">
        <v>451</v>
      </c>
      <c r="K271" s="200" t="s">
        <v>6542</v>
      </c>
      <c r="L271" s="201">
        <v>0.15</v>
      </c>
    </row>
    <row r="272" spans="1:12" x14ac:dyDescent="0.25">
      <c r="A272" t="s">
        <v>454</v>
      </c>
      <c r="B272" t="s">
        <v>6545</v>
      </c>
      <c r="C272" s="236" t="s">
        <v>3613</v>
      </c>
      <c r="E272" t="s">
        <v>454</v>
      </c>
      <c r="F272" t="s">
        <v>6546</v>
      </c>
      <c r="G272" s="238" t="s">
        <v>3613</v>
      </c>
      <c r="J272" s="200" t="s">
        <v>452</v>
      </c>
      <c r="K272" s="200" t="s">
        <v>6543</v>
      </c>
      <c r="L272" s="201">
        <v>0</v>
      </c>
    </row>
    <row r="273" spans="1:12" x14ac:dyDescent="0.25">
      <c r="A273" t="s">
        <v>455</v>
      </c>
      <c r="B273" t="s">
        <v>1362</v>
      </c>
      <c r="C273" s="236" t="s">
        <v>2835</v>
      </c>
      <c r="E273" t="s">
        <v>455</v>
      </c>
      <c r="F273" t="s">
        <v>5914</v>
      </c>
      <c r="G273" s="238" t="s">
        <v>2835</v>
      </c>
      <c r="J273" s="200" t="s">
        <v>453</v>
      </c>
      <c r="K273" s="200" t="s">
        <v>6544</v>
      </c>
      <c r="L273" s="201">
        <v>0</v>
      </c>
    </row>
    <row r="274" spans="1:12" x14ac:dyDescent="0.25">
      <c r="A274" t="s">
        <v>456</v>
      </c>
      <c r="B274" t="s">
        <v>1634</v>
      </c>
      <c r="C274" s="236" t="s">
        <v>2835</v>
      </c>
      <c r="E274" t="s">
        <v>456</v>
      </c>
      <c r="F274" t="s">
        <v>6547</v>
      </c>
      <c r="G274" s="238" t="s">
        <v>2835</v>
      </c>
      <c r="J274" s="200" t="s">
        <v>454</v>
      </c>
      <c r="K274" s="200" t="s">
        <v>6546</v>
      </c>
      <c r="L274" s="201">
        <v>0.15</v>
      </c>
    </row>
    <row r="275" spans="1:12" x14ac:dyDescent="0.25">
      <c r="A275" t="s">
        <v>457</v>
      </c>
      <c r="B275" t="s">
        <v>1693</v>
      </c>
      <c r="C275" s="236" t="s">
        <v>3272</v>
      </c>
      <c r="E275" t="s">
        <v>457</v>
      </c>
      <c r="F275" t="s">
        <v>6548</v>
      </c>
      <c r="G275" s="238" t="s">
        <v>3272</v>
      </c>
      <c r="J275" s="200" t="s">
        <v>455</v>
      </c>
      <c r="K275" s="200" t="s">
        <v>5914</v>
      </c>
      <c r="L275" s="201">
        <v>0</v>
      </c>
    </row>
    <row r="276" spans="1:12" x14ac:dyDescent="0.25">
      <c r="A276" t="s">
        <v>458</v>
      </c>
      <c r="B276" t="s">
        <v>1601</v>
      </c>
      <c r="C276" s="236" t="s">
        <v>2835</v>
      </c>
      <c r="E276" t="s">
        <v>458</v>
      </c>
      <c r="F276" t="s">
        <v>6549</v>
      </c>
      <c r="G276" s="238" t="s">
        <v>2835</v>
      </c>
      <c r="J276" s="200" t="s">
        <v>456</v>
      </c>
      <c r="K276" s="200" t="s">
        <v>6547</v>
      </c>
      <c r="L276" s="201">
        <v>0.2</v>
      </c>
    </row>
    <row r="277" spans="1:12" x14ac:dyDescent="0.25">
      <c r="A277" t="s">
        <v>459</v>
      </c>
      <c r="B277" t="s">
        <v>1762</v>
      </c>
      <c r="C277" s="236" t="s">
        <v>3272</v>
      </c>
      <c r="E277" t="s">
        <v>459</v>
      </c>
      <c r="F277" t="s">
        <v>6550</v>
      </c>
      <c r="G277" s="238" t="s">
        <v>3272</v>
      </c>
      <c r="J277" s="200" t="s">
        <v>457</v>
      </c>
      <c r="K277" s="200" t="s">
        <v>6548</v>
      </c>
      <c r="L277" s="201">
        <v>0</v>
      </c>
    </row>
    <row r="278" spans="1:12" x14ac:dyDescent="0.25">
      <c r="A278" t="s">
        <v>460</v>
      </c>
      <c r="B278" t="s">
        <v>1118</v>
      </c>
      <c r="C278" s="236" t="s">
        <v>3272</v>
      </c>
      <c r="E278" t="s">
        <v>460</v>
      </c>
      <c r="F278" t="s">
        <v>6551</v>
      </c>
      <c r="G278" s="238" t="s">
        <v>3272</v>
      </c>
      <c r="J278" s="200" t="s">
        <v>458</v>
      </c>
      <c r="K278" s="200" t="s">
        <v>6549</v>
      </c>
      <c r="L278" s="201">
        <v>0</v>
      </c>
    </row>
    <row r="279" spans="1:12" x14ac:dyDescent="0.25">
      <c r="A279" t="s">
        <v>461</v>
      </c>
      <c r="B279" t="s">
        <v>1766</v>
      </c>
      <c r="C279" s="236" t="s">
        <v>3272</v>
      </c>
      <c r="E279" t="s">
        <v>461</v>
      </c>
      <c r="F279" t="s">
        <v>6552</v>
      </c>
      <c r="G279" s="238" t="s">
        <v>3272</v>
      </c>
      <c r="J279" s="200" t="s">
        <v>459</v>
      </c>
      <c r="K279" s="200" t="s">
        <v>6550</v>
      </c>
      <c r="L279" s="201">
        <v>0</v>
      </c>
    </row>
    <row r="280" spans="1:12" x14ac:dyDescent="0.25">
      <c r="A280" t="s">
        <v>464</v>
      </c>
      <c r="B280" t="s">
        <v>1674</v>
      </c>
      <c r="C280" s="236" t="s">
        <v>3272</v>
      </c>
      <c r="E280" t="s">
        <v>464</v>
      </c>
      <c r="F280" t="s">
        <v>1674</v>
      </c>
      <c r="G280" s="238" t="s">
        <v>3272</v>
      </c>
      <c r="J280" s="200" t="s">
        <v>460</v>
      </c>
      <c r="K280" s="200" t="s">
        <v>6551</v>
      </c>
      <c r="L280" s="201">
        <v>0</v>
      </c>
    </row>
    <row r="281" spans="1:12" x14ac:dyDescent="0.25">
      <c r="A281" t="s">
        <v>465</v>
      </c>
      <c r="B281" t="s">
        <v>1814</v>
      </c>
      <c r="C281" s="236" t="s">
        <v>3272</v>
      </c>
      <c r="E281" t="s">
        <v>465</v>
      </c>
      <c r="F281" t="s">
        <v>6553</v>
      </c>
      <c r="G281" s="238" t="s">
        <v>3272</v>
      </c>
      <c r="J281" s="200" t="s">
        <v>461</v>
      </c>
      <c r="K281" s="200" t="s">
        <v>6552</v>
      </c>
      <c r="L281" s="201">
        <v>0</v>
      </c>
    </row>
    <row r="282" spans="1:12" x14ac:dyDescent="0.25">
      <c r="A282" t="s">
        <v>467</v>
      </c>
      <c r="B282" t="s">
        <v>1834</v>
      </c>
      <c r="C282" s="236" t="s">
        <v>4221</v>
      </c>
      <c r="E282" t="s">
        <v>467</v>
      </c>
      <c r="F282" t="s">
        <v>6554</v>
      </c>
      <c r="G282" s="238" t="s">
        <v>3613</v>
      </c>
      <c r="J282" s="200" t="s">
        <v>462</v>
      </c>
      <c r="K282" s="200" t="s">
        <v>6555</v>
      </c>
      <c r="L282" s="201">
        <v>0</v>
      </c>
    </row>
    <row r="283" spans="1:12" x14ac:dyDescent="0.25">
      <c r="A283" t="s">
        <v>468</v>
      </c>
      <c r="B283" t="s">
        <v>2014</v>
      </c>
      <c r="C283" s="236" t="s">
        <v>3272</v>
      </c>
      <c r="E283" t="s">
        <v>468</v>
      </c>
      <c r="F283" t="s">
        <v>6556</v>
      </c>
      <c r="G283" s="238" t="s">
        <v>3272</v>
      </c>
      <c r="J283" s="200" t="s">
        <v>463</v>
      </c>
      <c r="K283" s="200" t="s">
        <v>6557</v>
      </c>
      <c r="L283" s="201">
        <v>0</v>
      </c>
    </row>
    <row r="284" spans="1:12" x14ac:dyDescent="0.25">
      <c r="A284" t="s">
        <v>469</v>
      </c>
      <c r="B284" t="s">
        <v>470</v>
      </c>
      <c r="C284" s="236" t="s">
        <v>3272</v>
      </c>
      <c r="E284" t="s">
        <v>469</v>
      </c>
      <c r="F284" t="s">
        <v>470</v>
      </c>
      <c r="G284" s="238" t="s">
        <v>3272</v>
      </c>
      <c r="J284" s="200" t="s">
        <v>464</v>
      </c>
      <c r="K284" s="200" t="s">
        <v>1674</v>
      </c>
      <c r="L284" s="201">
        <v>0</v>
      </c>
    </row>
    <row r="285" spans="1:12" x14ac:dyDescent="0.25">
      <c r="A285" t="s">
        <v>471</v>
      </c>
      <c r="B285" t="s">
        <v>1859</v>
      </c>
      <c r="C285" s="236" t="s">
        <v>2835</v>
      </c>
      <c r="E285" t="s">
        <v>471</v>
      </c>
      <c r="F285" t="s">
        <v>1859</v>
      </c>
      <c r="G285" s="238" t="s">
        <v>3613</v>
      </c>
      <c r="J285" s="200" t="s">
        <v>465</v>
      </c>
      <c r="K285" s="200" t="s">
        <v>6553</v>
      </c>
      <c r="L285" s="201">
        <v>0.15</v>
      </c>
    </row>
    <row r="286" spans="1:12" x14ac:dyDescent="0.25">
      <c r="A286" t="s">
        <v>472</v>
      </c>
      <c r="B286" t="s">
        <v>1957</v>
      </c>
      <c r="C286" s="236" t="s">
        <v>3613</v>
      </c>
      <c r="E286" t="s">
        <v>472</v>
      </c>
      <c r="F286" t="s">
        <v>473</v>
      </c>
      <c r="G286" s="238" t="s">
        <v>3613</v>
      </c>
      <c r="J286" s="200" t="s">
        <v>466</v>
      </c>
      <c r="K286" s="200" t="s">
        <v>6558</v>
      </c>
      <c r="L286" s="201">
        <v>0</v>
      </c>
    </row>
    <row r="287" spans="1:12" x14ac:dyDescent="0.25">
      <c r="A287" t="s">
        <v>474</v>
      </c>
      <c r="B287" t="s">
        <v>6559</v>
      </c>
      <c r="C287" s="236" t="s">
        <v>2835</v>
      </c>
      <c r="E287" t="s">
        <v>474</v>
      </c>
      <c r="F287" t="s">
        <v>6560</v>
      </c>
      <c r="G287" s="238" t="s">
        <v>2835</v>
      </c>
      <c r="J287" s="200" t="s">
        <v>467</v>
      </c>
      <c r="K287" s="200" t="s">
        <v>6554</v>
      </c>
      <c r="L287" s="201">
        <v>0.15</v>
      </c>
    </row>
    <row r="288" spans="1:12" x14ac:dyDescent="0.25">
      <c r="A288" t="s">
        <v>475</v>
      </c>
      <c r="B288" t="s">
        <v>1297</v>
      </c>
      <c r="C288" s="236" t="s">
        <v>2835</v>
      </c>
      <c r="E288" t="s">
        <v>475</v>
      </c>
      <c r="F288" t="s">
        <v>6561</v>
      </c>
      <c r="G288" s="238" t="s">
        <v>2835</v>
      </c>
      <c r="J288" s="200" t="s">
        <v>468</v>
      </c>
      <c r="K288" s="200" t="s">
        <v>6556</v>
      </c>
      <c r="L288" s="201">
        <v>0</v>
      </c>
    </row>
    <row r="289" spans="1:12" x14ac:dyDescent="0.25">
      <c r="A289" t="s">
        <v>478</v>
      </c>
      <c r="B289" t="s">
        <v>2362</v>
      </c>
      <c r="C289" s="236" t="s">
        <v>3272</v>
      </c>
      <c r="E289" t="s">
        <v>478</v>
      </c>
      <c r="F289" t="s">
        <v>6562</v>
      </c>
      <c r="G289" s="238" t="s">
        <v>3272</v>
      </c>
      <c r="J289" s="200" t="s">
        <v>469</v>
      </c>
      <c r="K289" s="200" t="s">
        <v>470</v>
      </c>
      <c r="L289" s="201">
        <v>0</v>
      </c>
    </row>
    <row r="290" spans="1:12" x14ac:dyDescent="0.25">
      <c r="A290" t="s">
        <v>479</v>
      </c>
      <c r="B290" t="s">
        <v>1440</v>
      </c>
      <c r="C290" s="236" t="s">
        <v>3272</v>
      </c>
      <c r="E290" t="s">
        <v>479</v>
      </c>
      <c r="F290" t="s">
        <v>6563</v>
      </c>
      <c r="G290" s="238" t="s">
        <v>3613</v>
      </c>
      <c r="J290" s="200" t="s">
        <v>471</v>
      </c>
      <c r="K290" s="200" t="s">
        <v>1859</v>
      </c>
      <c r="L290" s="201">
        <v>0</v>
      </c>
    </row>
    <row r="291" spans="1:12" x14ac:dyDescent="0.25">
      <c r="A291" t="s">
        <v>480</v>
      </c>
      <c r="B291" t="s">
        <v>2207</v>
      </c>
      <c r="C291" s="236" t="s">
        <v>3613</v>
      </c>
      <c r="E291" t="s">
        <v>480</v>
      </c>
      <c r="F291" t="s">
        <v>6564</v>
      </c>
      <c r="G291" s="238" t="s">
        <v>3272</v>
      </c>
      <c r="J291" s="200" t="s">
        <v>472</v>
      </c>
      <c r="K291" s="200" t="s">
        <v>473</v>
      </c>
      <c r="L291" s="201">
        <v>0</v>
      </c>
    </row>
    <row r="292" spans="1:12" x14ac:dyDescent="0.25">
      <c r="A292" t="s">
        <v>481</v>
      </c>
      <c r="B292" t="s">
        <v>2521</v>
      </c>
      <c r="C292" s="236" t="s">
        <v>3272</v>
      </c>
      <c r="E292" t="s">
        <v>481</v>
      </c>
      <c r="F292" t="s">
        <v>6565</v>
      </c>
      <c r="G292" s="238" t="s">
        <v>3272</v>
      </c>
      <c r="J292" s="200" t="s">
        <v>474</v>
      </c>
      <c r="K292" s="200" t="s">
        <v>6560</v>
      </c>
      <c r="L292" s="201">
        <v>0</v>
      </c>
    </row>
    <row r="293" spans="1:12" x14ac:dyDescent="0.25">
      <c r="A293" t="s">
        <v>482</v>
      </c>
      <c r="B293" t="s">
        <v>1058</v>
      </c>
      <c r="C293" s="236" t="s">
        <v>3272</v>
      </c>
      <c r="E293" t="s">
        <v>482</v>
      </c>
      <c r="F293" t="s">
        <v>6566</v>
      </c>
      <c r="G293" s="238" t="s">
        <v>3272</v>
      </c>
      <c r="J293" s="200" t="s">
        <v>475</v>
      </c>
      <c r="K293" s="200" t="s">
        <v>6561</v>
      </c>
      <c r="L293" s="201">
        <v>0.2</v>
      </c>
    </row>
    <row r="294" spans="1:12" x14ac:dyDescent="0.25">
      <c r="A294" t="s">
        <v>483</v>
      </c>
      <c r="B294" t="s">
        <v>2283</v>
      </c>
      <c r="C294" s="236" t="s">
        <v>3272</v>
      </c>
      <c r="E294" t="s">
        <v>483</v>
      </c>
      <c r="F294" t="s">
        <v>6567</v>
      </c>
      <c r="G294" s="238" t="s">
        <v>3272</v>
      </c>
      <c r="J294" s="200" t="s">
        <v>478</v>
      </c>
      <c r="K294" s="200" t="s">
        <v>6562</v>
      </c>
      <c r="L294" s="201">
        <v>0</v>
      </c>
    </row>
    <row r="295" spans="1:12" x14ac:dyDescent="0.25">
      <c r="A295" t="s">
        <v>484</v>
      </c>
      <c r="B295" t="s">
        <v>2279</v>
      </c>
      <c r="C295" s="236" t="s">
        <v>4221</v>
      </c>
      <c r="E295" t="s">
        <v>484</v>
      </c>
      <c r="F295" t="s">
        <v>6568</v>
      </c>
      <c r="G295" s="238" t="s">
        <v>4221</v>
      </c>
      <c r="J295" s="200" t="s">
        <v>479</v>
      </c>
      <c r="K295" s="200" t="s">
        <v>6563</v>
      </c>
      <c r="L295" s="201">
        <v>0.1</v>
      </c>
    </row>
    <row r="296" spans="1:12" x14ac:dyDescent="0.25">
      <c r="A296" t="s">
        <v>485</v>
      </c>
      <c r="B296" t="s">
        <v>2300</v>
      </c>
      <c r="C296" s="236" t="s">
        <v>3272</v>
      </c>
      <c r="E296" t="s">
        <v>485</v>
      </c>
      <c r="F296" t="s">
        <v>6569</v>
      </c>
      <c r="G296" s="238" t="s">
        <v>2835</v>
      </c>
      <c r="J296" s="200" t="s">
        <v>480</v>
      </c>
      <c r="K296" s="200" t="s">
        <v>6564</v>
      </c>
      <c r="L296" s="201">
        <v>0.2</v>
      </c>
    </row>
    <row r="297" spans="1:12" x14ac:dyDescent="0.25">
      <c r="A297" t="s">
        <v>486</v>
      </c>
      <c r="B297" t="s">
        <v>2313</v>
      </c>
      <c r="C297" s="236" t="s">
        <v>3272</v>
      </c>
      <c r="E297" t="s">
        <v>486</v>
      </c>
      <c r="F297" t="s">
        <v>6570</v>
      </c>
      <c r="G297" s="238" t="s">
        <v>3272</v>
      </c>
      <c r="J297" s="200" t="s">
        <v>481</v>
      </c>
      <c r="K297" s="200" t="s">
        <v>6565</v>
      </c>
      <c r="L297" s="201">
        <v>0</v>
      </c>
    </row>
    <row r="298" spans="1:12" x14ac:dyDescent="0.25">
      <c r="A298" t="s">
        <v>487</v>
      </c>
      <c r="B298" t="s">
        <v>2340</v>
      </c>
      <c r="C298" s="236" t="s">
        <v>3272</v>
      </c>
      <c r="E298" t="s">
        <v>487</v>
      </c>
      <c r="F298" t="s">
        <v>6571</v>
      </c>
      <c r="G298" s="238" t="s">
        <v>3272</v>
      </c>
      <c r="J298" s="200" t="s">
        <v>482</v>
      </c>
      <c r="K298" s="200" t="s">
        <v>6566</v>
      </c>
      <c r="L298" s="201">
        <v>0.2</v>
      </c>
    </row>
    <row r="299" spans="1:12" x14ac:dyDescent="0.25">
      <c r="A299" t="s">
        <v>488</v>
      </c>
      <c r="B299" t="s">
        <v>2230</v>
      </c>
      <c r="C299" s="236" t="s">
        <v>2835</v>
      </c>
      <c r="E299" t="s">
        <v>488</v>
      </c>
      <c r="F299" t="s">
        <v>6572</v>
      </c>
      <c r="G299" s="238" t="s">
        <v>2835</v>
      </c>
      <c r="J299" s="200" t="s">
        <v>483</v>
      </c>
      <c r="K299" s="200" t="s">
        <v>6567</v>
      </c>
      <c r="L299" s="201">
        <v>0</v>
      </c>
    </row>
    <row r="300" spans="1:12" x14ac:dyDescent="0.25">
      <c r="A300" t="s">
        <v>489</v>
      </c>
      <c r="B300" t="s">
        <v>2389</v>
      </c>
      <c r="C300" s="236" t="s">
        <v>2835</v>
      </c>
      <c r="E300" t="s">
        <v>489</v>
      </c>
      <c r="F300" t="s">
        <v>6573</v>
      </c>
      <c r="G300" s="238" t="s">
        <v>3613</v>
      </c>
      <c r="J300" s="200" t="s">
        <v>484</v>
      </c>
      <c r="K300" s="200" t="s">
        <v>6568</v>
      </c>
      <c r="L300" s="201">
        <v>0.1</v>
      </c>
    </row>
    <row r="301" spans="1:12" x14ac:dyDescent="0.25">
      <c r="A301" t="s">
        <v>490</v>
      </c>
      <c r="B301" t="s">
        <v>2455</v>
      </c>
      <c r="C301" s="236" t="s">
        <v>3272</v>
      </c>
      <c r="E301" t="s">
        <v>490</v>
      </c>
      <c r="F301" t="s">
        <v>491</v>
      </c>
      <c r="G301" s="238" t="s">
        <v>3272</v>
      </c>
      <c r="J301" s="200" t="s">
        <v>485</v>
      </c>
      <c r="K301" s="200" t="s">
        <v>6569</v>
      </c>
      <c r="L301" s="201">
        <v>0.2</v>
      </c>
    </row>
    <row r="302" spans="1:12" x14ac:dyDescent="0.25">
      <c r="A302" t="s">
        <v>492</v>
      </c>
      <c r="B302" t="s">
        <v>897</v>
      </c>
      <c r="C302" s="236" t="s">
        <v>2835</v>
      </c>
      <c r="E302" t="s">
        <v>492</v>
      </c>
      <c r="F302" t="s">
        <v>6574</v>
      </c>
      <c r="G302" s="238" t="s">
        <v>2835</v>
      </c>
      <c r="J302" s="200" t="s">
        <v>486</v>
      </c>
      <c r="K302" s="200" t="s">
        <v>6570</v>
      </c>
      <c r="L302" s="201">
        <v>0</v>
      </c>
    </row>
    <row r="303" spans="1:12" x14ac:dyDescent="0.25">
      <c r="A303" t="s">
        <v>493</v>
      </c>
      <c r="B303" t="s">
        <v>1840</v>
      </c>
      <c r="C303" s="236" t="s">
        <v>2835</v>
      </c>
      <c r="E303" t="s">
        <v>493</v>
      </c>
      <c r="F303" t="s">
        <v>6575</v>
      </c>
      <c r="G303" s="238" t="s">
        <v>2835</v>
      </c>
      <c r="J303" s="200" t="s">
        <v>487</v>
      </c>
      <c r="K303" s="200" t="s">
        <v>6571</v>
      </c>
      <c r="L303" s="201">
        <v>0</v>
      </c>
    </row>
    <row r="304" spans="1:12" x14ac:dyDescent="0.25">
      <c r="A304" t="s">
        <v>494</v>
      </c>
      <c r="B304" t="s">
        <v>2184</v>
      </c>
      <c r="C304" s="236" t="s">
        <v>2835</v>
      </c>
      <c r="E304" t="s">
        <v>494</v>
      </c>
      <c r="F304" t="s">
        <v>6576</v>
      </c>
      <c r="G304" s="238" t="s">
        <v>2835</v>
      </c>
      <c r="J304" s="200" t="s">
        <v>488</v>
      </c>
      <c r="K304" s="200" t="s">
        <v>6572</v>
      </c>
      <c r="L304" s="201">
        <v>0</v>
      </c>
    </row>
    <row r="305" spans="1:12" x14ac:dyDescent="0.25">
      <c r="A305" t="s">
        <v>495</v>
      </c>
      <c r="B305" t="s">
        <v>2188</v>
      </c>
      <c r="C305" s="236" t="s">
        <v>3272</v>
      </c>
      <c r="E305" t="s">
        <v>495</v>
      </c>
      <c r="F305" t="s">
        <v>6577</v>
      </c>
      <c r="G305" s="238" t="s">
        <v>3272</v>
      </c>
      <c r="J305" s="200" t="s">
        <v>489</v>
      </c>
      <c r="K305" s="200" t="s">
        <v>6573</v>
      </c>
      <c r="L305" s="201">
        <v>0</v>
      </c>
    </row>
    <row r="306" spans="1:12" x14ac:dyDescent="0.25">
      <c r="A306" t="s">
        <v>496</v>
      </c>
      <c r="B306" t="s">
        <v>6578</v>
      </c>
      <c r="C306" s="236" t="s">
        <v>2835</v>
      </c>
      <c r="E306" t="s">
        <v>496</v>
      </c>
      <c r="F306" t="s">
        <v>6579</v>
      </c>
      <c r="G306" s="238" t="s">
        <v>2835</v>
      </c>
      <c r="J306" s="200" t="s">
        <v>490</v>
      </c>
      <c r="K306" s="200" t="s">
        <v>491</v>
      </c>
      <c r="L306" s="201">
        <v>0</v>
      </c>
    </row>
    <row r="307" spans="1:12" x14ac:dyDescent="0.25">
      <c r="A307" t="s">
        <v>497</v>
      </c>
      <c r="B307" t="s">
        <v>6580</v>
      </c>
      <c r="C307" s="236" t="s">
        <v>3272</v>
      </c>
      <c r="E307" t="s">
        <v>497</v>
      </c>
      <c r="F307" t="s">
        <v>6581</v>
      </c>
      <c r="G307" s="238" t="s">
        <v>3272</v>
      </c>
      <c r="J307" s="200" t="s">
        <v>492</v>
      </c>
      <c r="K307" s="200" t="s">
        <v>6574</v>
      </c>
      <c r="L307" s="201">
        <v>0</v>
      </c>
    </row>
    <row r="308" spans="1:12" x14ac:dyDescent="0.25">
      <c r="A308" t="s">
        <v>498</v>
      </c>
      <c r="B308" t="s">
        <v>2541</v>
      </c>
      <c r="C308" s="236" t="s">
        <v>3272</v>
      </c>
      <c r="E308" t="s">
        <v>498</v>
      </c>
      <c r="F308" t="s">
        <v>6582</v>
      </c>
      <c r="G308" s="238" t="s">
        <v>3272</v>
      </c>
      <c r="J308" s="200" t="s">
        <v>493</v>
      </c>
      <c r="K308" s="200" t="s">
        <v>6575</v>
      </c>
      <c r="L308" s="201">
        <v>0.2</v>
      </c>
    </row>
    <row r="309" spans="1:12" x14ac:dyDescent="0.25">
      <c r="A309" t="s">
        <v>499</v>
      </c>
      <c r="B309" t="s">
        <v>1551</v>
      </c>
      <c r="C309" s="236" t="s">
        <v>3272</v>
      </c>
      <c r="E309" t="s">
        <v>499</v>
      </c>
      <c r="F309" t="s">
        <v>6583</v>
      </c>
      <c r="G309" s="238" t="s">
        <v>3272</v>
      </c>
      <c r="J309" s="200" t="s">
        <v>494</v>
      </c>
      <c r="K309" s="200" t="s">
        <v>6576</v>
      </c>
      <c r="L309" s="201">
        <v>0.2</v>
      </c>
    </row>
    <row r="310" spans="1:12" x14ac:dyDescent="0.25">
      <c r="A310" t="s">
        <v>500</v>
      </c>
      <c r="B310" t="s">
        <v>811</v>
      </c>
      <c r="C310" s="236" t="s">
        <v>4048</v>
      </c>
      <c r="E310" t="s">
        <v>500</v>
      </c>
      <c r="F310" t="s">
        <v>811</v>
      </c>
      <c r="G310" s="238" t="s">
        <v>4048</v>
      </c>
      <c r="J310" s="200" t="s">
        <v>495</v>
      </c>
      <c r="K310" s="200" t="s">
        <v>6577</v>
      </c>
      <c r="L310" s="201">
        <v>0</v>
      </c>
    </row>
    <row r="311" spans="1:12" x14ac:dyDescent="0.25">
      <c r="A311" t="s">
        <v>501</v>
      </c>
      <c r="B311" t="s">
        <v>823</v>
      </c>
      <c r="C311" s="236" t="s">
        <v>2835</v>
      </c>
      <c r="E311" t="s">
        <v>501</v>
      </c>
      <c r="F311" t="s">
        <v>823</v>
      </c>
      <c r="G311" s="238" t="s">
        <v>2835</v>
      </c>
      <c r="J311" s="200" t="s">
        <v>496</v>
      </c>
      <c r="K311" s="200" t="s">
        <v>6579</v>
      </c>
      <c r="L311" s="201">
        <v>0.2</v>
      </c>
    </row>
    <row r="312" spans="1:12" x14ac:dyDescent="0.25">
      <c r="A312" t="s">
        <v>502</v>
      </c>
      <c r="B312" t="s">
        <v>858</v>
      </c>
      <c r="C312" s="236" t="s">
        <v>4048</v>
      </c>
      <c r="E312" t="s">
        <v>502</v>
      </c>
      <c r="F312" t="s">
        <v>858</v>
      </c>
      <c r="G312" s="238" t="s">
        <v>4221</v>
      </c>
      <c r="J312" s="200" t="s">
        <v>497</v>
      </c>
      <c r="K312" s="200" t="s">
        <v>6581</v>
      </c>
      <c r="L312" s="201">
        <v>0</v>
      </c>
    </row>
    <row r="313" spans="1:12" x14ac:dyDescent="0.25">
      <c r="A313" t="s">
        <v>503</v>
      </c>
      <c r="B313" t="s">
        <v>876</v>
      </c>
      <c r="C313" s="236" t="s">
        <v>3613</v>
      </c>
      <c r="E313" t="s">
        <v>503</v>
      </c>
      <c r="F313" t="s">
        <v>876</v>
      </c>
      <c r="G313" s="238" t="s">
        <v>3613</v>
      </c>
      <c r="J313" s="200" t="s">
        <v>498</v>
      </c>
      <c r="K313" s="200" t="s">
        <v>6582</v>
      </c>
      <c r="L313" s="201">
        <v>0</v>
      </c>
    </row>
    <row r="314" spans="1:12" x14ac:dyDescent="0.25">
      <c r="A314" t="s">
        <v>504</v>
      </c>
      <c r="B314" t="s">
        <v>891</v>
      </c>
      <c r="C314" s="236" t="s">
        <v>2965</v>
      </c>
      <c r="E314" t="s">
        <v>504</v>
      </c>
      <c r="F314" t="s">
        <v>891</v>
      </c>
      <c r="G314" s="238" t="s">
        <v>2965</v>
      </c>
      <c r="J314" s="200" t="s">
        <v>499</v>
      </c>
      <c r="K314" s="200" t="s">
        <v>6583</v>
      </c>
      <c r="L314" s="201">
        <v>0</v>
      </c>
    </row>
    <row r="315" spans="1:12" x14ac:dyDescent="0.25">
      <c r="A315" t="s">
        <v>505</v>
      </c>
      <c r="B315" t="s">
        <v>917</v>
      </c>
      <c r="C315" s="236" t="s">
        <v>2835</v>
      </c>
      <c r="E315" t="s">
        <v>505</v>
      </c>
      <c r="F315" t="s">
        <v>917</v>
      </c>
      <c r="G315" s="238" t="s">
        <v>2835</v>
      </c>
      <c r="J315" s="200" t="s">
        <v>500</v>
      </c>
      <c r="K315" s="200" t="s">
        <v>811</v>
      </c>
      <c r="L315" s="201">
        <v>0.05</v>
      </c>
    </row>
    <row r="316" spans="1:12" x14ac:dyDescent="0.25">
      <c r="A316" t="s">
        <v>506</v>
      </c>
      <c r="B316" t="s">
        <v>989</v>
      </c>
      <c r="C316" s="236" t="s">
        <v>2835</v>
      </c>
      <c r="E316" t="s">
        <v>506</v>
      </c>
      <c r="F316" t="s">
        <v>989</v>
      </c>
      <c r="G316" s="238" t="s">
        <v>2835</v>
      </c>
      <c r="J316" s="200" t="s">
        <v>501</v>
      </c>
      <c r="K316" s="200" t="s">
        <v>823</v>
      </c>
      <c r="L316" s="201">
        <v>0.2</v>
      </c>
    </row>
    <row r="317" spans="1:12" x14ac:dyDescent="0.25">
      <c r="A317" t="s">
        <v>507</v>
      </c>
      <c r="B317" t="s">
        <v>1002</v>
      </c>
      <c r="C317" s="236" t="s">
        <v>4221</v>
      </c>
      <c r="E317" t="s">
        <v>507</v>
      </c>
      <c r="F317" t="s">
        <v>1002</v>
      </c>
      <c r="G317" s="238" t="s">
        <v>4221</v>
      </c>
      <c r="J317" s="200" t="s">
        <v>502</v>
      </c>
      <c r="K317" s="200" t="s">
        <v>858</v>
      </c>
      <c r="L317" s="201">
        <v>0.1</v>
      </c>
    </row>
    <row r="318" spans="1:12" x14ac:dyDescent="0.25">
      <c r="A318" t="s">
        <v>508</v>
      </c>
      <c r="B318" t="s">
        <v>1020</v>
      </c>
      <c r="C318" s="236" t="s">
        <v>3613</v>
      </c>
      <c r="E318" t="s">
        <v>508</v>
      </c>
      <c r="F318" t="s">
        <v>1020</v>
      </c>
      <c r="G318" s="238" t="s">
        <v>3613</v>
      </c>
      <c r="J318" s="200" t="s">
        <v>503</v>
      </c>
      <c r="K318" s="200" t="s">
        <v>876</v>
      </c>
      <c r="L318" s="201">
        <v>0.2</v>
      </c>
    </row>
    <row r="319" spans="1:12" x14ac:dyDescent="0.25">
      <c r="A319" t="s">
        <v>509</v>
      </c>
      <c r="B319" t="s">
        <v>1089</v>
      </c>
      <c r="C319" s="236" t="s">
        <v>3613</v>
      </c>
      <c r="E319" t="s">
        <v>509</v>
      </c>
      <c r="F319" t="s">
        <v>1089</v>
      </c>
      <c r="G319" s="238" t="s">
        <v>3613</v>
      </c>
      <c r="J319" s="200" t="s">
        <v>504</v>
      </c>
      <c r="K319" s="200" t="s">
        <v>891</v>
      </c>
      <c r="L319" s="201">
        <v>0.25</v>
      </c>
    </row>
    <row r="320" spans="1:12" x14ac:dyDescent="0.25">
      <c r="A320" t="s">
        <v>510</v>
      </c>
      <c r="B320" t="s">
        <v>1191</v>
      </c>
      <c r="C320" s="236" t="s">
        <v>2835</v>
      </c>
      <c r="E320" t="s">
        <v>510</v>
      </c>
      <c r="F320" t="s">
        <v>1191</v>
      </c>
      <c r="G320" s="238" t="s">
        <v>3613</v>
      </c>
      <c r="J320" s="200" t="s">
        <v>505</v>
      </c>
      <c r="K320" s="200" t="s">
        <v>917</v>
      </c>
      <c r="L320" s="201">
        <v>0.2</v>
      </c>
    </row>
    <row r="321" spans="1:12" x14ac:dyDescent="0.25">
      <c r="A321" t="s">
        <v>511</v>
      </c>
      <c r="B321" t="s">
        <v>1173</v>
      </c>
      <c r="C321" s="236" t="s">
        <v>2835</v>
      </c>
      <c r="E321" t="s">
        <v>511</v>
      </c>
      <c r="F321" t="s">
        <v>1173</v>
      </c>
      <c r="G321" s="238" t="s">
        <v>2835</v>
      </c>
      <c r="J321" s="200" t="s">
        <v>506</v>
      </c>
      <c r="K321" s="200" t="s">
        <v>989</v>
      </c>
      <c r="L321" s="201">
        <v>0.15</v>
      </c>
    </row>
    <row r="322" spans="1:12" x14ac:dyDescent="0.25">
      <c r="A322" t="s">
        <v>512</v>
      </c>
      <c r="B322" t="s">
        <v>1256</v>
      </c>
      <c r="C322" s="236" t="s">
        <v>4048</v>
      </c>
      <c r="E322" t="s">
        <v>512</v>
      </c>
      <c r="F322" t="s">
        <v>1256</v>
      </c>
      <c r="G322" s="238" t="s">
        <v>4048</v>
      </c>
      <c r="J322" s="200" t="s">
        <v>507</v>
      </c>
      <c r="K322" s="200" t="s">
        <v>1002</v>
      </c>
      <c r="L322" s="201">
        <v>0.1</v>
      </c>
    </row>
    <row r="323" spans="1:12" x14ac:dyDescent="0.25">
      <c r="A323" t="s">
        <v>513</v>
      </c>
      <c r="B323" t="s">
        <v>1285</v>
      </c>
      <c r="C323" s="236" t="s">
        <v>2835</v>
      </c>
      <c r="E323" t="s">
        <v>513</v>
      </c>
      <c r="F323" t="s">
        <v>1285</v>
      </c>
      <c r="G323" s="238" t="s">
        <v>2835</v>
      </c>
      <c r="J323" s="200" t="s">
        <v>508</v>
      </c>
      <c r="K323" s="200" t="s">
        <v>1020</v>
      </c>
      <c r="L323" s="201">
        <v>0.2</v>
      </c>
    </row>
    <row r="324" spans="1:12" x14ac:dyDescent="0.25">
      <c r="A324" t="s">
        <v>514</v>
      </c>
      <c r="B324" t="s">
        <v>1291</v>
      </c>
      <c r="C324" s="236" t="s">
        <v>2835</v>
      </c>
      <c r="E324" t="s">
        <v>514</v>
      </c>
      <c r="F324" t="s">
        <v>1291</v>
      </c>
      <c r="G324" s="238" t="s">
        <v>2835</v>
      </c>
      <c r="J324" s="200" t="s">
        <v>509</v>
      </c>
      <c r="K324" s="200" t="s">
        <v>1089</v>
      </c>
      <c r="L324" s="201">
        <v>0.15</v>
      </c>
    </row>
    <row r="325" spans="1:12" x14ac:dyDescent="0.25">
      <c r="A325" t="s">
        <v>515</v>
      </c>
      <c r="B325" t="s">
        <v>1311</v>
      </c>
      <c r="C325" s="236" t="s">
        <v>4048</v>
      </c>
      <c r="E325" t="s">
        <v>515</v>
      </c>
      <c r="F325" t="s">
        <v>1311</v>
      </c>
      <c r="G325" s="238" t="s">
        <v>3272</v>
      </c>
      <c r="J325" s="200" t="s">
        <v>510</v>
      </c>
      <c r="K325" s="200" t="s">
        <v>1191</v>
      </c>
      <c r="L325" s="201">
        <v>0</v>
      </c>
    </row>
    <row r="326" spans="1:12" x14ac:dyDescent="0.25">
      <c r="A326" t="s">
        <v>516</v>
      </c>
      <c r="B326" t="s">
        <v>1322</v>
      </c>
      <c r="C326" s="236" t="s">
        <v>3613</v>
      </c>
      <c r="E326" t="s">
        <v>516</v>
      </c>
      <c r="F326" t="s">
        <v>1322</v>
      </c>
      <c r="G326" s="238" t="s">
        <v>3613</v>
      </c>
      <c r="J326" s="200" t="s">
        <v>511</v>
      </c>
      <c r="K326" s="200" t="s">
        <v>1173</v>
      </c>
      <c r="L326" s="201">
        <v>0.15</v>
      </c>
    </row>
    <row r="327" spans="1:12" x14ac:dyDescent="0.25">
      <c r="A327" t="s">
        <v>517</v>
      </c>
      <c r="B327" t="s">
        <v>1994</v>
      </c>
      <c r="C327" s="236" t="s">
        <v>4221</v>
      </c>
      <c r="E327" t="s">
        <v>517</v>
      </c>
      <c r="F327" t="s">
        <v>1994</v>
      </c>
      <c r="G327" s="238" t="s">
        <v>4221</v>
      </c>
      <c r="J327" s="200" t="s">
        <v>512</v>
      </c>
      <c r="K327" s="200" t="s">
        <v>1256</v>
      </c>
      <c r="L327" s="201">
        <v>0.05</v>
      </c>
    </row>
    <row r="328" spans="1:12" x14ac:dyDescent="0.25">
      <c r="A328" t="s">
        <v>518</v>
      </c>
      <c r="B328" t="s">
        <v>1404</v>
      </c>
      <c r="C328" s="236" t="s">
        <v>2835</v>
      </c>
      <c r="E328" t="s">
        <v>518</v>
      </c>
      <c r="F328" t="s">
        <v>1404</v>
      </c>
      <c r="G328" s="238" t="s">
        <v>3613</v>
      </c>
      <c r="J328" s="200" t="s">
        <v>513</v>
      </c>
      <c r="K328" s="200" t="s">
        <v>1285</v>
      </c>
      <c r="L328" s="201">
        <v>0.2</v>
      </c>
    </row>
    <row r="329" spans="1:12" x14ac:dyDescent="0.25">
      <c r="A329" t="s">
        <v>519</v>
      </c>
      <c r="B329" t="s">
        <v>1455</v>
      </c>
      <c r="C329" s="236" t="s">
        <v>3613</v>
      </c>
      <c r="E329" t="s">
        <v>519</v>
      </c>
      <c r="F329" t="s">
        <v>1455</v>
      </c>
      <c r="G329" s="238" t="s">
        <v>3613</v>
      </c>
      <c r="J329" s="200" t="s">
        <v>514</v>
      </c>
      <c r="K329" s="200" t="s">
        <v>1291</v>
      </c>
      <c r="L329" s="201">
        <v>0.2</v>
      </c>
    </row>
    <row r="330" spans="1:12" x14ac:dyDescent="0.25">
      <c r="A330" t="s">
        <v>520</v>
      </c>
      <c r="B330" t="s">
        <v>1461</v>
      </c>
      <c r="C330" s="236" t="s">
        <v>3613</v>
      </c>
      <c r="E330" t="s">
        <v>520</v>
      </c>
      <c r="F330" t="s">
        <v>1461</v>
      </c>
      <c r="G330" s="238" t="s">
        <v>2835</v>
      </c>
      <c r="J330" s="200" t="s">
        <v>515</v>
      </c>
      <c r="K330" s="200" t="s">
        <v>1311</v>
      </c>
      <c r="L330" s="201">
        <v>0.05</v>
      </c>
    </row>
    <row r="331" spans="1:12" x14ac:dyDescent="0.25">
      <c r="A331" t="s">
        <v>521</v>
      </c>
      <c r="B331" t="s">
        <v>1468</v>
      </c>
      <c r="C331" s="236" t="s">
        <v>2835</v>
      </c>
      <c r="E331" t="s">
        <v>521</v>
      </c>
      <c r="F331" t="s">
        <v>1468</v>
      </c>
      <c r="G331" s="238" t="s">
        <v>2835</v>
      </c>
      <c r="J331" s="200" t="s">
        <v>516</v>
      </c>
      <c r="K331" s="200" t="s">
        <v>1322</v>
      </c>
      <c r="L331" s="201">
        <v>0.15</v>
      </c>
    </row>
    <row r="332" spans="1:12" x14ac:dyDescent="0.25">
      <c r="A332" t="s">
        <v>522</v>
      </c>
      <c r="B332" t="s">
        <v>1528</v>
      </c>
      <c r="C332" s="236" t="s">
        <v>4048</v>
      </c>
      <c r="E332" t="s">
        <v>522</v>
      </c>
      <c r="F332" t="s">
        <v>1528</v>
      </c>
      <c r="G332" s="238" t="s">
        <v>4048</v>
      </c>
      <c r="J332" s="200" t="s">
        <v>517</v>
      </c>
      <c r="K332" s="200" t="s">
        <v>1994</v>
      </c>
      <c r="L332" s="201">
        <v>0.1</v>
      </c>
    </row>
    <row r="333" spans="1:12" x14ac:dyDescent="0.25">
      <c r="A333" t="s">
        <v>523</v>
      </c>
      <c r="B333" t="s">
        <v>1479</v>
      </c>
      <c r="C333" s="236" t="s">
        <v>2835</v>
      </c>
      <c r="E333" t="s">
        <v>523</v>
      </c>
      <c r="F333" t="s">
        <v>1479</v>
      </c>
      <c r="G333" s="238" t="s">
        <v>2835</v>
      </c>
      <c r="J333" s="200" t="s">
        <v>518</v>
      </c>
      <c r="K333" s="200" t="s">
        <v>1404</v>
      </c>
      <c r="L333" s="201">
        <v>0.2</v>
      </c>
    </row>
    <row r="334" spans="1:12" x14ac:dyDescent="0.25">
      <c r="A334" t="s">
        <v>524</v>
      </c>
      <c r="B334" t="s">
        <v>1545</v>
      </c>
      <c r="C334" s="236" t="s">
        <v>4221</v>
      </c>
      <c r="E334" t="s">
        <v>524</v>
      </c>
      <c r="F334" t="s">
        <v>1545</v>
      </c>
      <c r="G334" s="238" t="s">
        <v>4221</v>
      </c>
      <c r="J334" s="200" t="s">
        <v>519</v>
      </c>
      <c r="K334" s="200" t="s">
        <v>1455</v>
      </c>
      <c r="L334" s="201">
        <v>0.15</v>
      </c>
    </row>
    <row r="335" spans="1:12" x14ac:dyDescent="0.25">
      <c r="A335" t="s">
        <v>525</v>
      </c>
      <c r="B335" t="s">
        <v>1556</v>
      </c>
      <c r="C335" s="236" t="s">
        <v>3613</v>
      </c>
      <c r="E335" t="s">
        <v>525</v>
      </c>
      <c r="F335" t="s">
        <v>1556</v>
      </c>
      <c r="G335" s="238" t="s">
        <v>3613</v>
      </c>
      <c r="J335" s="200" t="s">
        <v>520</v>
      </c>
      <c r="K335" s="200" t="s">
        <v>1461</v>
      </c>
      <c r="L335" s="201">
        <v>0.15</v>
      </c>
    </row>
    <row r="336" spans="1:12" x14ac:dyDescent="0.25">
      <c r="A336" t="s">
        <v>526</v>
      </c>
      <c r="B336" t="s">
        <v>1562</v>
      </c>
      <c r="C336" s="236" t="s">
        <v>3613</v>
      </c>
      <c r="E336" t="s">
        <v>526</v>
      </c>
      <c r="F336" t="s">
        <v>1562</v>
      </c>
      <c r="G336" s="238" t="s">
        <v>3613</v>
      </c>
      <c r="J336" s="200" t="s">
        <v>521</v>
      </c>
      <c r="K336" s="200" t="s">
        <v>1468</v>
      </c>
      <c r="L336" s="201">
        <v>0.2</v>
      </c>
    </row>
    <row r="337" spans="1:12" x14ac:dyDescent="0.25">
      <c r="A337" t="s">
        <v>527</v>
      </c>
      <c r="B337" t="s">
        <v>1590</v>
      </c>
      <c r="C337" s="236" t="s">
        <v>2835</v>
      </c>
      <c r="E337" t="s">
        <v>527</v>
      </c>
      <c r="F337" t="s">
        <v>1590</v>
      </c>
      <c r="G337" s="238" t="s">
        <v>2835</v>
      </c>
      <c r="J337" s="200" t="s">
        <v>522</v>
      </c>
      <c r="K337" s="200" t="s">
        <v>1528</v>
      </c>
      <c r="L337" s="201">
        <v>0.05</v>
      </c>
    </row>
    <row r="338" spans="1:12" x14ac:dyDescent="0.25">
      <c r="A338" t="s">
        <v>528</v>
      </c>
      <c r="B338" t="s">
        <v>1667</v>
      </c>
      <c r="C338" s="236" t="s">
        <v>4221</v>
      </c>
      <c r="E338" t="s">
        <v>528</v>
      </c>
      <c r="F338" t="s">
        <v>1667</v>
      </c>
      <c r="G338" s="238" t="s">
        <v>4221</v>
      </c>
      <c r="J338" s="200" t="s">
        <v>523</v>
      </c>
      <c r="K338" s="200" t="s">
        <v>1479</v>
      </c>
      <c r="L338" s="201">
        <v>0.2</v>
      </c>
    </row>
    <row r="339" spans="1:12" x14ac:dyDescent="0.25">
      <c r="A339" t="s">
        <v>529</v>
      </c>
      <c r="B339" t="s">
        <v>1736</v>
      </c>
      <c r="C339" s="236" t="s">
        <v>4048</v>
      </c>
      <c r="E339" t="s">
        <v>529</v>
      </c>
      <c r="F339" t="s">
        <v>1736</v>
      </c>
      <c r="G339" s="238" t="s">
        <v>4048</v>
      </c>
      <c r="J339" s="200" t="s">
        <v>524</v>
      </c>
      <c r="K339" s="200" t="s">
        <v>1545</v>
      </c>
      <c r="L339" s="201">
        <v>0.1</v>
      </c>
    </row>
    <row r="340" spans="1:12" x14ac:dyDescent="0.25">
      <c r="A340" t="s">
        <v>530</v>
      </c>
      <c r="B340" t="s">
        <v>1798</v>
      </c>
      <c r="C340" s="236" t="s">
        <v>4221</v>
      </c>
      <c r="E340" t="s">
        <v>530</v>
      </c>
      <c r="F340" t="s">
        <v>1798</v>
      </c>
      <c r="G340" s="238" t="s">
        <v>4048</v>
      </c>
      <c r="J340" s="200" t="s">
        <v>525</v>
      </c>
      <c r="K340" s="200" t="s">
        <v>1556</v>
      </c>
      <c r="L340" s="201">
        <v>0.15</v>
      </c>
    </row>
    <row r="341" spans="1:12" x14ac:dyDescent="0.25">
      <c r="A341" t="s">
        <v>531</v>
      </c>
      <c r="B341" t="s">
        <v>1832</v>
      </c>
      <c r="C341" s="236" t="s">
        <v>4048</v>
      </c>
      <c r="E341" t="s">
        <v>531</v>
      </c>
      <c r="F341" t="s">
        <v>6584</v>
      </c>
      <c r="G341" s="238" t="s">
        <v>4048</v>
      </c>
      <c r="J341" s="200" t="s">
        <v>526</v>
      </c>
      <c r="K341" s="200" t="s">
        <v>1562</v>
      </c>
      <c r="L341" s="201">
        <v>0.15</v>
      </c>
    </row>
    <row r="342" spans="1:12" x14ac:dyDescent="0.25">
      <c r="A342" t="s">
        <v>532</v>
      </c>
      <c r="B342" t="s">
        <v>1845</v>
      </c>
      <c r="C342" s="236" t="s">
        <v>3272</v>
      </c>
      <c r="E342" t="s">
        <v>532</v>
      </c>
      <c r="F342" t="s">
        <v>1845</v>
      </c>
      <c r="G342" s="238" t="s">
        <v>4048</v>
      </c>
      <c r="J342" s="200" t="s">
        <v>527</v>
      </c>
      <c r="K342" s="200" t="s">
        <v>1590</v>
      </c>
      <c r="L342" s="201">
        <v>0.2</v>
      </c>
    </row>
    <row r="343" spans="1:12" x14ac:dyDescent="0.25">
      <c r="A343" t="s">
        <v>533</v>
      </c>
      <c r="B343" t="s">
        <v>1891</v>
      </c>
      <c r="C343" s="236" t="s">
        <v>4221</v>
      </c>
      <c r="E343" t="s">
        <v>533</v>
      </c>
      <c r="F343" t="s">
        <v>1891</v>
      </c>
      <c r="G343" s="238" t="s">
        <v>4221</v>
      </c>
      <c r="J343" s="200" t="s">
        <v>528</v>
      </c>
      <c r="K343" s="200" t="s">
        <v>1667</v>
      </c>
      <c r="L343" s="201">
        <v>0.1</v>
      </c>
    </row>
    <row r="344" spans="1:12" x14ac:dyDescent="0.25">
      <c r="A344" t="s">
        <v>534</v>
      </c>
      <c r="B344" t="s">
        <v>1937</v>
      </c>
      <c r="C344" s="236" t="s">
        <v>2835</v>
      </c>
      <c r="E344" t="s">
        <v>534</v>
      </c>
      <c r="F344" t="s">
        <v>1937</v>
      </c>
      <c r="G344" s="238" t="s">
        <v>3613</v>
      </c>
      <c r="J344" s="200" t="s">
        <v>529</v>
      </c>
      <c r="K344" s="200" t="s">
        <v>1736</v>
      </c>
      <c r="L344" s="201">
        <v>0.05</v>
      </c>
    </row>
    <row r="345" spans="1:12" x14ac:dyDescent="0.25">
      <c r="A345" t="s">
        <v>535</v>
      </c>
      <c r="B345" t="s">
        <v>1952</v>
      </c>
      <c r="C345" s="236" t="s">
        <v>3272</v>
      </c>
      <c r="E345" t="s">
        <v>535</v>
      </c>
      <c r="F345" t="s">
        <v>1952</v>
      </c>
      <c r="G345" s="238" t="s">
        <v>3272</v>
      </c>
      <c r="J345" s="200" t="s">
        <v>530</v>
      </c>
      <c r="K345" s="200" t="s">
        <v>1798</v>
      </c>
      <c r="L345" s="201">
        <v>0.05</v>
      </c>
    </row>
    <row r="346" spans="1:12" x14ac:dyDescent="0.25">
      <c r="A346" t="s">
        <v>536</v>
      </c>
      <c r="B346" t="s">
        <v>1935</v>
      </c>
      <c r="C346" s="236" t="s">
        <v>2835</v>
      </c>
      <c r="E346" t="s">
        <v>536</v>
      </c>
      <c r="F346" t="s">
        <v>1935</v>
      </c>
      <c r="G346" s="238" t="s">
        <v>2835</v>
      </c>
      <c r="J346" s="200" t="s">
        <v>531</v>
      </c>
      <c r="K346" s="200" t="s">
        <v>6584</v>
      </c>
      <c r="L346" s="201">
        <v>0.05</v>
      </c>
    </row>
    <row r="347" spans="1:12" x14ac:dyDescent="0.25">
      <c r="A347" t="s">
        <v>537</v>
      </c>
      <c r="B347" t="s">
        <v>1971</v>
      </c>
      <c r="C347" s="236" t="s">
        <v>2835</v>
      </c>
      <c r="E347" t="s">
        <v>537</v>
      </c>
      <c r="F347" t="s">
        <v>1971</v>
      </c>
      <c r="G347" s="238" t="s">
        <v>2835</v>
      </c>
      <c r="J347" s="200" t="s">
        <v>532</v>
      </c>
      <c r="K347" s="200" t="s">
        <v>1845</v>
      </c>
      <c r="L347" s="201">
        <v>0.05</v>
      </c>
    </row>
    <row r="348" spans="1:12" x14ac:dyDescent="0.25">
      <c r="A348" t="s">
        <v>538</v>
      </c>
      <c r="B348" t="s">
        <v>1977</v>
      </c>
      <c r="C348" s="236" t="s">
        <v>4048</v>
      </c>
      <c r="E348" t="s">
        <v>538</v>
      </c>
      <c r="F348" t="s">
        <v>1977</v>
      </c>
      <c r="G348" s="238" t="s">
        <v>4221</v>
      </c>
      <c r="J348" s="200" t="s">
        <v>533</v>
      </c>
      <c r="K348" s="200" t="s">
        <v>1891</v>
      </c>
      <c r="L348" s="201">
        <v>0.2</v>
      </c>
    </row>
    <row r="349" spans="1:12" x14ac:dyDescent="0.25">
      <c r="A349" t="s">
        <v>539</v>
      </c>
      <c r="B349" t="s">
        <v>2019</v>
      </c>
      <c r="C349" s="236" t="s">
        <v>3272</v>
      </c>
      <c r="E349" t="s">
        <v>539</v>
      </c>
      <c r="F349" t="s">
        <v>2019</v>
      </c>
      <c r="G349" s="238" t="s">
        <v>3272</v>
      </c>
      <c r="J349" s="200" t="s">
        <v>534</v>
      </c>
      <c r="K349" s="200" t="s">
        <v>1937</v>
      </c>
      <c r="L349" s="201">
        <v>0.15</v>
      </c>
    </row>
    <row r="350" spans="1:12" x14ac:dyDescent="0.25">
      <c r="A350" t="s">
        <v>540</v>
      </c>
      <c r="B350" t="s">
        <v>2082</v>
      </c>
      <c r="C350" s="236" t="s">
        <v>3272</v>
      </c>
      <c r="E350" t="s">
        <v>540</v>
      </c>
      <c r="F350" t="s">
        <v>2082</v>
      </c>
      <c r="G350" s="238" t="s">
        <v>3272</v>
      </c>
      <c r="J350" s="200" t="s">
        <v>535</v>
      </c>
      <c r="K350" s="200" t="s">
        <v>1952</v>
      </c>
      <c r="L350" s="201">
        <v>0</v>
      </c>
    </row>
    <row r="351" spans="1:12" x14ac:dyDescent="0.25">
      <c r="A351" t="s">
        <v>541</v>
      </c>
      <c r="B351" t="s">
        <v>2062</v>
      </c>
      <c r="C351" s="236" t="s">
        <v>3613</v>
      </c>
      <c r="E351" t="s">
        <v>541</v>
      </c>
      <c r="F351" t="s">
        <v>2062</v>
      </c>
      <c r="G351" s="238" t="s">
        <v>3613</v>
      </c>
      <c r="J351" s="200" t="s">
        <v>536</v>
      </c>
      <c r="K351" s="200" t="s">
        <v>1935</v>
      </c>
      <c r="L351" s="201">
        <v>0.2</v>
      </c>
    </row>
    <row r="352" spans="1:12" x14ac:dyDescent="0.25">
      <c r="A352" t="s">
        <v>542</v>
      </c>
      <c r="B352" t="s">
        <v>2130</v>
      </c>
      <c r="C352" s="236" t="s">
        <v>4221</v>
      </c>
      <c r="E352" t="s">
        <v>542</v>
      </c>
      <c r="F352" t="s">
        <v>2130</v>
      </c>
      <c r="G352" s="238" t="s">
        <v>3613</v>
      </c>
      <c r="J352" s="200" t="s">
        <v>537</v>
      </c>
      <c r="K352" s="200" t="s">
        <v>1971</v>
      </c>
      <c r="L352" s="201">
        <v>0.2</v>
      </c>
    </row>
    <row r="353" spans="1:12" x14ac:dyDescent="0.25">
      <c r="A353" t="s">
        <v>543</v>
      </c>
      <c r="B353" t="s">
        <v>2170</v>
      </c>
      <c r="C353" s="236" t="s">
        <v>3613</v>
      </c>
      <c r="E353" t="s">
        <v>543</v>
      </c>
      <c r="F353" t="s">
        <v>2170</v>
      </c>
      <c r="G353" s="238" t="s">
        <v>3613</v>
      </c>
      <c r="J353" s="200" t="s">
        <v>538</v>
      </c>
      <c r="K353" s="200" t="s">
        <v>1977</v>
      </c>
      <c r="L353" s="201">
        <v>0.1</v>
      </c>
    </row>
    <row r="354" spans="1:12" x14ac:dyDescent="0.25">
      <c r="A354" t="s">
        <v>544</v>
      </c>
      <c r="B354" t="s">
        <v>2197</v>
      </c>
      <c r="C354" s="236" t="s">
        <v>2835</v>
      </c>
      <c r="E354" t="s">
        <v>544</v>
      </c>
      <c r="F354" t="s">
        <v>2197</v>
      </c>
      <c r="G354" s="238" t="s">
        <v>2835</v>
      </c>
      <c r="J354" s="200" t="s">
        <v>539</v>
      </c>
      <c r="K354" s="200" t="s">
        <v>2019</v>
      </c>
      <c r="L354" s="201">
        <v>0.2</v>
      </c>
    </row>
    <row r="355" spans="1:12" x14ac:dyDescent="0.25">
      <c r="A355" t="s">
        <v>545</v>
      </c>
      <c r="B355" t="s">
        <v>2240</v>
      </c>
      <c r="C355" s="236" t="s">
        <v>2835</v>
      </c>
      <c r="E355" t="s">
        <v>545</v>
      </c>
      <c r="F355" t="s">
        <v>2240</v>
      </c>
      <c r="G355" s="238" t="s">
        <v>2835</v>
      </c>
      <c r="J355" s="200" t="s">
        <v>540</v>
      </c>
      <c r="K355" s="200" t="s">
        <v>2082</v>
      </c>
      <c r="L355" s="201">
        <v>0.05</v>
      </c>
    </row>
    <row r="356" spans="1:12" x14ac:dyDescent="0.25">
      <c r="A356" t="s">
        <v>546</v>
      </c>
      <c r="B356" t="s">
        <v>2258</v>
      </c>
      <c r="C356" s="236" t="s">
        <v>2835</v>
      </c>
      <c r="E356" t="s">
        <v>546</v>
      </c>
      <c r="F356" t="s">
        <v>2258</v>
      </c>
      <c r="G356" s="238" t="s">
        <v>2835</v>
      </c>
      <c r="J356" s="200" t="s">
        <v>541</v>
      </c>
      <c r="K356" s="200" t="s">
        <v>2062</v>
      </c>
      <c r="L356" s="201">
        <v>0.2</v>
      </c>
    </row>
    <row r="357" spans="1:12" x14ac:dyDescent="0.25">
      <c r="A357" t="s">
        <v>547</v>
      </c>
      <c r="B357" t="s">
        <v>2367</v>
      </c>
      <c r="C357" s="236" t="s">
        <v>4221</v>
      </c>
      <c r="E357" t="s">
        <v>547</v>
      </c>
      <c r="F357" t="s">
        <v>2367</v>
      </c>
      <c r="G357" s="238" t="s">
        <v>3613</v>
      </c>
      <c r="J357" s="200" t="s">
        <v>542</v>
      </c>
      <c r="K357" s="200" t="s">
        <v>2130</v>
      </c>
      <c r="L357" s="201">
        <v>0.1</v>
      </c>
    </row>
    <row r="358" spans="1:12" x14ac:dyDescent="0.25">
      <c r="A358" t="s">
        <v>548</v>
      </c>
      <c r="B358" t="s">
        <v>2374</v>
      </c>
      <c r="C358" s="236" t="s">
        <v>4048</v>
      </c>
      <c r="E358" t="s">
        <v>548</v>
      </c>
      <c r="F358" t="s">
        <v>2374</v>
      </c>
      <c r="G358" s="238" t="s">
        <v>3272</v>
      </c>
      <c r="J358" s="200" t="s">
        <v>543</v>
      </c>
      <c r="K358" s="200" t="s">
        <v>2170</v>
      </c>
      <c r="L358" s="201">
        <v>0.15</v>
      </c>
    </row>
    <row r="359" spans="1:12" x14ac:dyDescent="0.25">
      <c r="A359" t="s">
        <v>549</v>
      </c>
      <c r="B359" t="s">
        <v>2411</v>
      </c>
      <c r="C359" s="236" t="s">
        <v>2835</v>
      </c>
      <c r="E359" t="s">
        <v>549</v>
      </c>
      <c r="F359" t="s">
        <v>2411</v>
      </c>
      <c r="G359" s="238" t="s">
        <v>2835</v>
      </c>
      <c r="J359" s="200" t="s">
        <v>544</v>
      </c>
      <c r="K359" s="200" t="s">
        <v>2197</v>
      </c>
      <c r="L359" s="201">
        <v>0.2</v>
      </c>
    </row>
    <row r="360" spans="1:12" x14ac:dyDescent="0.25">
      <c r="A360" t="s">
        <v>550</v>
      </c>
      <c r="B360" t="s">
        <v>2423</v>
      </c>
      <c r="C360" s="236" t="s">
        <v>2835</v>
      </c>
      <c r="E360" t="s">
        <v>550</v>
      </c>
      <c r="F360" t="s">
        <v>2423</v>
      </c>
      <c r="G360" s="238" t="s">
        <v>2835</v>
      </c>
      <c r="J360" s="200" t="s">
        <v>545</v>
      </c>
      <c r="K360" s="200" t="s">
        <v>2240</v>
      </c>
      <c r="L360" s="201">
        <v>0.2</v>
      </c>
    </row>
    <row r="361" spans="1:12" x14ac:dyDescent="0.25">
      <c r="A361" t="s">
        <v>551</v>
      </c>
      <c r="B361" t="s">
        <v>2429</v>
      </c>
      <c r="C361" s="236" t="s">
        <v>2835</v>
      </c>
      <c r="E361" t="s">
        <v>551</v>
      </c>
      <c r="F361" t="s">
        <v>2429</v>
      </c>
      <c r="G361" s="238" t="s">
        <v>2835</v>
      </c>
      <c r="J361" s="200" t="s">
        <v>546</v>
      </c>
      <c r="K361" s="200" t="s">
        <v>2258</v>
      </c>
      <c r="L361" s="201">
        <v>0.2</v>
      </c>
    </row>
    <row r="362" spans="1:12" x14ac:dyDescent="0.25">
      <c r="A362" t="s">
        <v>552</v>
      </c>
      <c r="B362" t="s">
        <v>2479</v>
      </c>
      <c r="C362" s="236" t="s">
        <v>3613</v>
      </c>
      <c r="E362" t="s">
        <v>552</v>
      </c>
      <c r="F362" t="s">
        <v>2479</v>
      </c>
      <c r="G362" s="238" t="s">
        <v>3613</v>
      </c>
      <c r="J362" s="200" t="s">
        <v>547</v>
      </c>
      <c r="K362" s="200" t="s">
        <v>2367</v>
      </c>
      <c r="L362" s="201">
        <v>0.15</v>
      </c>
    </row>
    <row r="363" spans="1:12" x14ac:dyDescent="0.25">
      <c r="A363" t="s">
        <v>553</v>
      </c>
      <c r="B363" t="s">
        <v>2507</v>
      </c>
      <c r="C363" s="236" t="s">
        <v>3613</v>
      </c>
      <c r="E363" t="s">
        <v>553</v>
      </c>
      <c r="F363" t="s">
        <v>2507</v>
      </c>
      <c r="G363" s="238" t="s">
        <v>3613</v>
      </c>
      <c r="J363" s="200" t="s">
        <v>548</v>
      </c>
      <c r="K363" s="200" t="s">
        <v>2374</v>
      </c>
      <c r="L363" s="201">
        <v>0</v>
      </c>
    </row>
    <row r="364" spans="1:12" x14ac:dyDescent="0.25">
      <c r="A364" t="s">
        <v>554</v>
      </c>
      <c r="B364" t="s">
        <v>2530</v>
      </c>
      <c r="C364" s="236" t="s">
        <v>3613</v>
      </c>
      <c r="E364" t="s">
        <v>554</v>
      </c>
      <c r="F364" t="s">
        <v>2530</v>
      </c>
      <c r="G364" s="238" t="s">
        <v>3613</v>
      </c>
      <c r="J364" s="200" t="s">
        <v>549</v>
      </c>
      <c r="K364" s="200" t="s">
        <v>2411</v>
      </c>
      <c r="L364" s="201">
        <v>0.2</v>
      </c>
    </row>
    <row r="365" spans="1:12" x14ac:dyDescent="0.25">
      <c r="A365" t="s">
        <v>555</v>
      </c>
      <c r="B365" t="s">
        <v>2545</v>
      </c>
      <c r="C365" s="236" t="s">
        <v>4221</v>
      </c>
      <c r="E365" t="s">
        <v>555</v>
      </c>
      <c r="F365" t="s">
        <v>2545</v>
      </c>
      <c r="G365" s="238" t="s">
        <v>4221</v>
      </c>
      <c r="J365" s="200" t="s">
        <v>550</v>
      </c>
      <c r="K365" s="200" t="s">
        <v>2423</v>
      </c>
      <c r="L365" s="201">
        <v>0.2</v>
      </c>
    </row>
    <row r="366" spans="1:12" x14ac:dyDescent="0.25">
      <c r="A366" t="s">
        <v>556</v>
      </c>
      <c r="B366" t="s">
        <v>2246</v>
      </c>
      <c r="C366" s="236" t="s">
        <v>2835</v>
      </c>
      <c r="E366" t="s">
        <v>556</v>
      </c>
      <c r="F366" t="s">
        <v>2246</v>
      </c>
      <c r="G366" s="238" t="s">
        <v>2835</v>
      </c>
      <c r="J366" s="200" t="s">
        <v>551</v>
      </c>
      <c r="K366" s="200" t="s">
        <v>2429</v>
      </c>
      <c r="L366" s="201">
        <v>0.2</v>
      </c>
    </row>
    <row r="367" spans="1:12" x14ac:dyDescent="0.25">
      <c r="A367" t="s">
        <v>557</v>
      </c>
      <c r="B367" t="s">
        <v>2648</v>
      </c>
      <c r="C367" s="236" t="s">
        <v>2835</v>
      </c>
      <c r="E367" t="s">
        <v>557</v>
      </c>
      <c r="F367" t="s">
        <v>2648</v>
      </c>
      <c r="G367" s="238" t="s">
        <v>2835</v>
      </c>
      <c r="J367" s="200" t="s">
        <v>552</v>
      </c>
      <c r="K367" s="200" t="s">
        <v>2479</v>
      </c>
      <c r="L367" s="201">
        <v>0.15</v>
      </c>
    </row>
    <row r="368" spans="1:12" x14ac:dyDescent="0.25">
      <c r="A368" t="s">
        <v>558</v>
      </c>
      <c r="B368" t="s">
        <v>887</v>
      </c>
      <c r="C368" s="236" t="s">
        <v>4048</v>
      </c>
      <c r="E368" t="s">
        <v>558</v>
      </c>
      <c r="F368" t="s">
        <v>887</v>
      </c>
      <c r="G368" s="238" t="s">
        <v>3613</v>
      </c>
      <c r="J368" s="200" t="s">
        <v>553</v>
      </c>
      <c r="K368" s="200" t="s">
        <v>2507</v>
      </c>
      <c r="L368" s="201">
        <v>0.15</v>
      </c>
    </row>
    <row r="369" spans="1:12" x14ac:dyDescent="0.25">
      <c r="A369" t="s">
        <v>559</v>
      </c>
      <c r="B369" t="s">
        <v>1014</v>
      </c>
      <c r="C369" s="236" t="s">
        <v>3272</v>
      </c>
      <c r="E369" t="s">
        <v>559</v>
      </c>
      <c r="F369" t="s">
        <v>1014</v>
      </c>
      <c r="G369" s="238" t="s">
        <v>3272</v>
      </c>
      <c r="J369" s="200" t="s">
        <v>554</v>
      </c>
      <c r="K369" s="200" t="s">
        <v>2530</v>
      </c>
      <c r="L369" s="201">
        <v>0</v>
      </c>
    </row>
    <row r="370" spans="1:12" x14ac:dyDescent="0.25">
      <c r="A370" t="s">
        <v>560</v>
      </c>
      <c r="B370" t="s">
        <v>1026</v>
      </c>
      <c r="C370" s="236" t="s">
        <v>4048</v>
      </c>
      <c r="E370" t="s">
        <v>560</v>
      </c>
      <c r="F370" t="s">
        <v>1026</v>
      </c>
      <c r="G370" s="238" t="s">
        <v>4221</v>
      </c>
      <c r="J370" s="200" t="s">
        <v>555</v>
      </c>
      <c r="K370" s="200" t="s">
        <v>2545</v>
      </c>
      <c r="L370" s="201">
        <v>0.1</v>
      </c>
    </row>
    <row r="371" spans="1:12" x14ac:dyDescent="0.25">
      <c r="A371" t="s">
        <v>561</v>
      </c>
      <c r="B371" t="s">
        <v>1107</v>
      </c>
      <c r="C371" s="236" t="s">
        <v>3272</v>
      </c>
      <c r="E371" t="s">
        <v>561</v>
      </c>
      <c r="F371" t="s">
        <v>1107</v>
      </c>
      <c r="G371" s="238" t="s">
        <v>3272</v>
      </c>
      <c r="J371" s="200" t="s">
        <v>556</v>
      </c>
      <c r="K371" s="200" t="s">
        <v>2246</v>
      </c>
      <c r="L371" s="201">
        <v>0.2</v>
      </c>
    </row>
    <row r="372" spans="1:12" x14ac:dyDescent="0.25">
      <c r="A372" t="s">
        <v>562</v>
      </c>
      <c r="B372" t="s">
        <v>1159</v>
      </c>
      <c r="C372" s="236" t="s">
        <v>4221</v>
      </c>
      <c r="E372" t="s">
        <v>562</v>
      </c>
      <c r="F372" t="s">
        <v>1159</v>
      </c>
      <c r="G372" s="238" t="s">
        <v>3272</v>
      </c>
      <c r="J372" s="200" t="s">
        <v>557</v>
      </c>
      <c r="K372" s="200" t="s">
        <v>2648</v>
      </c>
      <c r="L372" s="201">
        <v>0.2</v>
      </c>
    </row>
    <row r="373" spans="1:12" x14ac:dyDescent="0.25">
      <c r="A373" t="s">
        <v>563</v>
      </c>
      <c r="B373" t="s">
        <v>1373</v>
      </c>
      <c r="C373" s="236" t="s">
        <v>3272</v>
      </c>
      <c r="E373" t="s">
        <v>563</v>
      </c>
      <c r="F373" t="s">
        <v>1373</v>
      </c>
      <c r="G373" s="238" t="s">
        <v>3272</v>
      </c>
      <c r="J373" s="200" t="s">
        <v>558</v>
      </c>
      <c r="K373" s="200" t="s">
        <v>887</v>
      </c>
      <c r="L373" s="201">
        <v>0</v>
      </c>
    </row>
    <row r="374" spans="1:12" x14ac:dyDescent="0.25">
      <c r="A374" t="s">
        <v>564</v>
      </c>
      <c r="B374" t="s">
        <v>1449</v>
      </c>
      <c r="C374" s="236" t="s">
        <v>3613</v>
      </c>
      <c r="E374" t="s">
        <v>564</v>
      </c>
      <c r="F374" t="s">
        <v>1449</v>
      </c>
      <c r="G374" s="238" t="s">
        <v>3613</v>
      </c>
      <c r="J374" s="200" t="s">
        <v>559</v>
      </c>
      <c r="K374" s="200" t="s">
        <v>1014</v>
      </c>
      <c r="L374" s="201">
        <v>0</v>
      </c>
    </row>
    <row r="375" spans="1:12" x14ac:dyDescent="0.25">
      <c r="A375" t="s">
        <v>565</v>
      </c>
      <c r="B375" t="s">
        <v>1505</v>
      </c>
      <c r="C375" s="236" t="s">
        <v>3272</v>
      </c>
      <c r="E375" t="s">
        <v>565</v>
      </c>
      <c r="F375" t="s">
        <v>1505</v>
      </c>
      <c r="G375" s="238" t="s">
        <v>3272</v>
      </c>
      <c r="J375" s="200" t="s">
        <v>560</v>
      </c>
      <c r="K375" s="200" t="s">
        <v>1026</v>
      </c>
      <c r="L375" s="201">
        <v>0</v>
      </c>
    </row>
    <row r="376" spans="1:12" x14ac:dyDescent="0.25">
      <c r="A376" t="s">
        <v>566</v>
      </c>
      <c r="B376" t="s">
        <v>1510</v>
      </c>
      <c r="C376" s="236" t="s">
        <v>3272</v>
      </c>
      <c r="E376" t="s">
        <v>566</v>
      </c>
      <c r="F376" t="s">
        <v>1510</v>
      </c>
      <c r="G376" s="238" t="s">
        <v>3272</v>
      </c>
      <c r="J376" s="200" t="s">
        <v>561</v>
      </c>
      <c r="K376" s="200" t="s">
        <v>1107</v>
      </c>
      <c r="L376" s="201">
        <v>0</v>
      </c>
    </row>
    <row r="377" spans="1:12" x14ac:dyDescent="0.25">
      <c r="A377" t="s">
        <v>567</v>
      </c>
      <c r="B377" t="s">
        <v>1520</v>
      </c>
      <c r="C377" s="236" t="s">
        <v>3613</v>
      </c>
      <c r="E377" t="s">
        <v>567</v>
      </c>
      <c r="F377" t="s">
        <v>1520</v>
      </c>
      <c r="G377" s="238" t="s">
        <v>3613</v>
      </c>
      <c r="J377" s="200" t="s">
        <v>562</v>
      </c>
      <c r="K377" s="200" t="s">
        <v>1159</v>
      </c>
      <c r="L377" s="201">
        <v>0</v>
      </c>
    </row>
    <row r="378" spans="1:12" x14ac:dyDescent="0.25">
      <c r="A378" t="s">
        <v>568</v>
      </c>
      <c r="B378" t="s">
        <v>1514</v>
      </c>
      <c r="C378" s="236" t="s">
        <v>3272</v>
      </c>
      <c r="E378" t="s">
        <v>568</v>
      </c>
      <c r="F378" t="s">
        <v>1514</v>
      </c>
      <c r="G378" s="238" t="s">
        <v>3272</v>
      </c>
      <c r="J378" s="200" t="s">
        <v>564</v>
      </c>
      <c r="K378" s="200" t="s">
        <v>1449</v>
      </c>
      <c r="L378" s="201">
        <v>0.1</v>
      </c>
    </row>
    <row r="379" spans="1:12" x14ac:dyDescent="0.25">
      <c r="A379" t="s">
        <v>569</v>
      </c>
      <c r="B379" t="s">
        <v>2385</v>
      </c>
      <c r="C379" s="236" t="s">
        <v>3272</v>
      </c>
      <c r="E379" t="s">
        <v>569</v>
      </c>
      <c r="F379" t="s">
        <v>2385</v>
      </c>
      <c r="G379" s="238" t="s">
        <v>2835</v>
      </c>
      <c r="J379" s="200" t="s">
        <v>565</v>
      </c>
      <c r="K379" s="200" t="s">
        <v>1505</v>
      </c>
      <c r="L379" s="201">
        <v>0</v>
      </c>
    </row>
    <row r="380" spans="1:12" x14ac:dyDescent="0.25">
      <c r="A380" t="s">
        <v>570</v>
      </c>
      <c r="B380" t="s">
        <v>1930</v>
      </c>
      <c r="C380" s="236" t="s">
        <v>4221</v>
      </c>
      <c r="E380" t="s">
        <v>570</v>
      </c>
      <c r="F380" t="s">
        <v>1930</v>
      </c>
      <c r="G380" s="238" t="s">
        <v>3613</v>
      </c>
      <c r="J380" s="200" t="s">
        <v>566</v>
      </c>
      <c r="K380" s="200" t="s">
        <v>1510</v>
      </c>
      <c r="L380" s="201">
        <v>0.2</v>
      </c>
    </row>
    <row r="381" spans="1:12" x14ac:dyDescent="0.25">
      <c r="A381" t="s">
        <v>571</v>
      </c>
      <c r="B381" t="s">
        <v>1948</v>
      </c>
      <c r="C381" s="236" t="s">
        <v>3272</v>
      </c>
      <c r="E381" t="s">
        <v>571</v>
      </c>
      <c r="F381" t="s">
        <v>1948</v>
      </c>
      <c r="G381" s="238" t="s">
        <v>3272</v>
      </c>
      <c r="J381" s="200" t="s">
        <v>567</v>
      </c>
      <c r="K381" s="200" t="s">
        <v>1520</v>
      </c>
      <c r="L381" s="201">
        <v>0</v>
      </c>
    </row>
    <row r="382" spans="1:12" x14ac:dyDescent="0.25">
      <c r="A382" t="s">
        <v>572</v>
      </c>
      <c r="B382" t="s">
        <v>2102</v>
      </c>
      <c r="C382" s="236" t="s">
        <v>4221</v>
      </c>
      <c r="E382" t="s">
        <v>572</v>
      </c>
      <c r="F382" t="s">
        <v>2102</v>
      </c>
      <c r="G382" s="238" t="s">
        <v>4221</v>
      </c>
      <c r="J382" s="200" t="s">
        <v>568</v>
      </c>
      <c r="K382" s="200" t="s">
        <v>1514</v>
      </c>
      <c r="L382" s="201">
        <v>0</v>
      </c>
    </row>
    <row r="383" spans="1:12" x14ac:dyDescent="0.25">
      <c r="A383" t="s">
        <v>573</v>
      </c>
      <c r="B383" t="s">
        <v>1983</v>
      </c>
      <c r="C383" s="236" t="s">
        <v>3272</v>
      </c>
      <c r="E383" t="s">
        <v>573</v>
      </c>
      <c r="F383" t="s">
        <v>1983</v>
      </c>
      <c r="G383" s="238" t="s">
        <v>3272</v>
      </c>
      <c r="J383" s="200" t="s">
        <v>569</v>
      </c>
      <c r="K383" s="200" t="s">
        <v>2385</v>
      </c>
      <c r="L383" s="201">
        <v>0.2</v>
      </c>
    </row>
    <row r="384" spans="1:12" x14ac:dyDescent="0.25">
      <c r="A384" t="s">
        <v>574</v>
      </c>
      <c r="B384" t="s">
        <v>2096</v>
      </c>
      <c r="C384" s="236" t="s">
        <v>2835</v>
      </c>
      <c r="E384" t="s">
        <v>574</v>
      </c>
      <c r="F384" t="s">
        <v>2096</v>
      </c>
      <c r="G384" s="238" t="s">
        <v>3272</v>
      </c>
      <c r="J384" s="200" t="s">
        <v>570</v>
      </c>
      <c r="K384" s="200" t="s">
        <v>1930</v>
      </c>
      <c r="L384" s="201">
        <v>0.15</v>
      </c>
    </row>
    <row r="385" spans="1:12" x14ac:dyDescent="0.25">
      <c r="A385" t="s">
        <v>575</v>
      </c>
      <c r="B385" t="s">
        <v>2124</v>
      </c>
      <c r="C385" s="236" t="s">
        <v>3272</v>
      </c>
      <c r="E385" t="s">
        <v>575</v>
      </c>
      <c r="F385" t="s">
        <v>2124</v>
      </c>
      <c r="G385" s="238" t="s">
        <v>3272</v>
      </c>
      <c r="J385" s="200" t="s">
        <v>571</v>
      </c>
      <c r="K385" s="200" t="s">
        <v>1948</v>
      </c>
      <c r="L385" s="201">
        <v>0</v>
      </c>
    </row>
    <row r="386" spans="1:12" x14ac:dyDescent="0.25">
      <c r="A386" t="s">
        <v>576</v>
      </c>
      <c r="B386" t="s">
        <v>2149</v>
      </c>
      <c r="C386" s="236" t="s">
        <v>2835</v>
      </c>
      <c r="E386" t="s">
        <v>576</v>
      </c>
      <c r="F386" t="s">
        <v>2149</v>
      </c>
      <c r="G386" s="238" t="s">
        <v>2835</v>
      </c>
      <c r="J386" s="200" t="s">
        <v>572</v>
      </c>
      <c r="K386" s="200" t="s">
        <v>2102</v>
      </c>
      <c r="L386" s="201">
        <v>0.15</v>
      </c>
    </row>
    <row r="387" spans="1:12" x14ac:dyDescent="0.25">
      <c r="A387" t="s">
        <v>577</v>
      </c>
      <c r="B387" t="s">
        <v>2349</v>
      </c>
      <c r="C387" s="236" t="s">
        <v>3272</v>
      </c>
      <c r="E387" t="s">
        <v>577</v>
      </c>
      <c r="F387" t="s">
        <v>2349</v>
      </c>
      <c r="G387" s="238" t="s">
        <v>3272</v>
      </c>
      <c r="J387" s="200" t="s">
        <v>573</v>
      </c>
      <c r="K387" s="200" t="s">
        <v>1983</v>
      </c>
      <c r="L387" s="201">
        <v>0</v>
      </c>
    </row>
    <row r="388" spans="1:12" x14ac:dyDescent="0.25">
      <c r="A388" t="s">
        <v>578</v>
      </c>
      <c r="B388" t="s">
        <v>2405</v>
      </c>
      <c r="C388" s="236" t="s">
        <v>3272</v>
      </c>
      <c r="E388" t="s">
        <v>578</v>
      </c>
      <c r="F388" t="s">
        <v>2405</v>
      </c>
      <c r="G388" s="238" t="s">
        <v>3272</v>
      </c>
      <c r="J388" s="200" t="s">
        <v>574</v>
      </c>
      <c r="K388" s="200" t="s">
        <v>2096</v>
      </c>
      <c r="L388" s="201">
        <v>0</v>
      </c>
    </row>
    <row r="389" spans="1:12" x14ac:dyDescent="0.25">
      <c r="A389" t="s">
        <v>579</v>
      </c>
      <c r="B389" t="s">
        <v>2393</v>
      </c>
      <c r="C389" s="236" t="s">
        <v>4221</v>
      </c>
      <c r="E389" t="s">
        <v>579</v>
      </c>
      <c r="F389" t="s">
        <v>2393</v>
      </c>
      <c r="G389" s="238" t="s">
        <v>4048</v>
      </c>
      <c r="J389" s="200" t="s">
        <v>6585</v>
      </c>
      <c r="K389" s="200" t="s">
        <v>6586</v>
      </c>
      <c r="L389" s="201">
        <v>0</v>
      </c>
    </row>
    <row r="390" spans="1:12" x14ac:dyDescent="0.25">
      <c r="A390" t="s">
        <v>580</v>
      </c>
      <c r="B390" t="s">
        <v>2417</v>
      </c>
      <c r="C390" s="236" t="s">
        <v>3272</v>
      </c>
      <c r="E390" t="s">
        <v>580</v>
      </c>
      <c r="F390" t="s">
        <v>2417</v>
      </c>
      <c r="G390" s="238" t="s">
        <v>4221</v>
      </c>
      <c r="J390" s="200" t="s">
        <v>575</v>
      </c>
      <c r="K390" s="200" t="s">
        <v>2124</v>
      </c>
      <c r="L390" s="201">
        <v>0</v>
      </c>
    </row>
    <row r="391" spans="1:12" x14ac:dyDescent="0.25">
      <c r="A391" t="s">
        <v>581</v>
      </c>
      <c r="B391" t="s">
        <v>2503</v>
      </c>
      <c r="C391" s="236" t="s">
        <v>3272</v>
      </c>
      <c r="E391" t="s">
        <v>581</v>
      </c>
      <c r="F391" t="s">
        <v>2503</v>
      </c>
      <c r="G391" s="238" t="s">
        <v>3272</v>
      </c>
      <c r="J391" s="200" t="s">
        <v>576</v>
      </c>
      <c r="K391" s="200" t="s">
        <v>2149</v>
      </c>
      <c r="L391" s="201">
        <v>0.2</v>
      </c>
    </row>
    <row r="392" spans="1:12" x14ac:dyDescent="0.25">
      <c r="A392" t="s">
        <v>582</v>
      </c>
      <c r="B392" t="s">
        <v>2532</v>
      </c>
      <c r="C392" s="236" t="s">
        <v>3272</v>
      </c>
      <c r="E392" t="s">
        <v>582</v>
      </c>
      <c r="F392" t="s">
        <v>2532</v>
      </c>
      <c r="G392" s="238" t="s">
        <v>3272</v>
      </c>
      <c r="J392" s="200" t="s">
        <v>577</v>
      </c>
      <c r="K392" s="200" t="s">
        <v>2349</v>
      </c>
      <c r="L392" s="201">
        <v>0</v>
      </c>
    </row>
    <row r="393" spans="1:12" x14ac:dyDescent="0.25">
      <c r="A393" t="s">
        <v>583</v>
      </c>
      <c r="B393" t="s">
        <v>2654</v>
      </c>
      <c r="C393" s="236" t="s">
        <v>4221</v>
      </c>
      <c r="E393" t="s">
        <v>583</v>
      </c>
      <c r="F393" t="s">
        <v>2654</v>
      </c>
      <c r="G393" s="238" t="s">
        <v>3272</v>
      </c>
      <c r="J393" s="200" t="s">
        <v>578</v>
      </c>
      <c r="K393" s="200" t="s">
        <v>2405</v>
      </c>
      <c r="L393" s="201">
        <v>0.2</v>
      </c>
    </row>
    <row r="394" spans="1:12" x14ac:dyDescent="0.25">
      <c r="A394" t="s">
        <v>584</v>
      </c>
      <c r="B394" t="s">
        <v>1101</v>
      </c>
      <c r="C394" s="236" t="s">
        <v>3272</v>
      </c>
      <c r="E394" t="s">
        <v>584</v>
      </c>
      <c r="F394" t="s">
        <v>1101</v>
      </c>
      <c r="G394" s="238" t="s">
        <v>3272</v>
      </c>
      <c r="J394" s="200" t="s">
        <v>579</v>
      </c>
      <c r="K394" s="200" t="s">
        <v>2393</v>
      </c>
      <c r="L394" s="201">
        <v>0</v>
      </c>
    </row>
    <row r="395" spans="1:12" x14ac:dyDescent="0.25">
      <c r="A395" t="s">
        <v>585</v>
      </c>
      <c r="B395" t="s">
        <v>2035</v>
      </c>
      <c r="C395" s="236" t="s">
        <v>3272</v>
      </c>
      <c r="E395" t="s">
        <v>585</v>
      </c>
      <c r="F395" t="s">
        <v>2035</v>
      </c>
      <c r="G395" s="238" t="s">
        <v>3272</v>
      </c>
      <c r="J395" s="200" t="s">
        <v>580</v>
      </c>
      <c r="K395" s="200" t="s">
        <v>2417</v>
      </c>
      <c r="L395" s="201">
        <v>0</v>
      </c>
    </row>
    <row r="396" spans="1:12" x14ac:dyDescent="0.25">
      <c r="A396" t="s">
        <v>586</v>
      </c>
      <c r="B396" t="s">
        <v>2153</v>
      </c>
      <c r="C396" s="236" t="s">
        <v>3272</v>
      </c>
      <c r="E396" t="s">
        <v>586</v>
      </c>
      <c r="F396" t="s">
        <v>6483</v>
      </c>
      <c r="G396" s="238" t="s">
        <v>3272</v>
      </c>
      <c r="J396" s="200" t="s">
        <v>581</v>
      </c>
      <c r="K396" s="200" t="s">
        <v>2503</v>
      </c>
      <c r="L396" s="201">
        <v>0</v>
      </c>
    </row>
    <row r="397" spans="1:12" x14ac:dyDescent="0.25">
      <c r="A397" t="s">
        <v>587</v>
      </c>
      <c r="B397" t="s">
        <v>933</v>
      </c>
      <c r="C397" s="236" t="s">
        <v>3272</v>
      </c>
      <c r="E397" t="s">
        <v>587</v>
      </c>
      <c r="F397" t="s">
        <v>6587</v>
      </c>
      <c r="G397" s="238" t="s">
        <v>3272</v>
      </c>
      <c r="J397" s="200" t="s">
        <v>582</v>
      </c>
      <c r="K397" s="200" t="s">
        <v>2532</v>
      </c>
      <c r="L397" s="201">
        <v>0</v>
      </c>
    </row>
    <row r="398" spans="1:12" x14ac:dyDescent="0.25">
      <c r="A398" t="s">
        <v>588</v>
      </c>
      <c r="B398" t="s">
        <v>1757</v>
      </c>
      <c r="C398" s="236" t="s">
        <v>3272</v>
      </c>
      <c r="E398" t="s">
        <v>588</v>
      </c>
      <c r="F398" t="s">
        <v>6488</v>
      </c>
      <c r="G398" s="238" t="s">
        <v>3272</v>
      </c>
      <c r="J398" s="200" t="s">
        <v>583</v>
      </c>
      <c r="K398" s="200" t="s">
        <v>2654</v>
      </c>
      <c r="L398" s="201">
        <v>0</v>
      </c>
    </row>
    <row r="399" spans="1:12" x14ac:dyDescent="0.25">
      <c r="A399" t="s">
        <v>589</v>
      </c>
      <c r="B399" t="s">
        <v>1214</v>
      </c>
      <c r="C399" s="236" t="s">
        <v>3272</v>
      </c>
      <c r="E399" t="s">
        <v>589</v>
      </c>
      <c r="F399" t="s">
        <v>6588</v>
      </c>
      <c r="G399" s="238" t="s">
        <v>3272</v>
      </c>
      <c r="J399" s="200" t="s">
        <v>584</v>
      </c>
      <c r="K399" s="200" t="s">
        <v>1101</v>
      </c>
      <c r="L399" s="201">
        <v>0</v>
      </c>
    </row>
    <row r="400" spans="1:12" x14ac:dyDescent="0.25">
      <c r="A400" t="s">
        <v>590</v>
      </c>
      <c r="B400" t="s">
        <v>2526</v>
      </c>
      <c r="C400" s="236" t="s">
        <v>3272</v>
      </c>
      <c r="E400" t="s">
        <v>590</v>
      </c>
      <c r="F400" t="s">
        <v>6493</v>
      </c>
      <c r="G400" s="238" t="s">
        <v>2835</v>
      </c>
      <c r="J400" s="200" t="s">
        <v>6589</v>
      </c>
      <c r="K400" s="200" t="s">
        <v>6590</v>
      </c>
      <c r="L400" s="201">
        <v>0</v>
      </c>
    </row>
    <row r="401" spans="1:12" x14ac:dyDescent="0.25">
      <c r="A401" t="s">
        <v>591</v>
      </c>
      <c r="B401" t="s">
        <v>2192</v>
      </c>
      <c r="C401" s="236" t="s">
        <v>3272</v>
      </c>
      <c r="E401" t="s">
        <v>591</v>
      </c>
      <c r="F401" t="s">
        <v>6495</v>
      </c>
      <c r="G401" s="238" t="s">
        <v>3272</v>
      </c>
      <c r="J401" s="200" t="s">
        <v>585</v>
      </c>
      <c r="K401" s="200" t="s">
        <v>2035</v>
      </c>
      <c r="L401" s="201">
        <v>0</v>
      </c>
    </row>
    <row r="402" spans="1:12" x14ac:dyDescent="0.25">
      <c r="A402" t="s">
        <v>592</v>
      </c>
      <c r="B402" t="s">
        <v>1216</v>
      </c>
      <c r="C402" s="236" t="s">
        <v>3272</v>
      </c>
      <c r="E402" t="s">
        <v>592</v>
      </c>
      <c r="F402" t="s">
        <v>1216</v>
      </c>
      <c r="G402" s="238" t="s">
        <v>3272</v>
      </c>
      <c r="J402" s="202">
        <v>3501</v>
      </c>
      <c r="K402" s="200" t="s">
        <v>6483</v>
      </c>
      <c r="L402" s="201">
        <v>0</v>
      </c>
    </row>
    <row r="403" spans="1:12" x14ac:dyDescent="0.25">
      <c r="A403" t="s">
        <v>593</v>
      </c>
      <c r="B403" t="s">
        <v>2179</v>
      </c>
      <c r="C403" s="236" t="s">
        <v>3272</v>
      </c>
      <c r="E403" t="s">
        <v>593</v>
      </c>
      <c r="F403" t="s">
        <v>2179</v>
      </c>
      <c r="G403" s="238" t="s">
        <v>3272</v>
      </c>
      <c r="J403" s="202">
        <v>3502</v>
      </c>
      <c r="K403" s="200" t="s">
        <v>6587</v>
      </c>
      <c r="L403" s="201">
        <v>0</v>
      </c>
    </row>
    <row r="404" spans="1:12" x14ac:dyDescent="0.25">
      <c r="A404" t="s">
        <v>594</v>
      </c>
      <c r="B404" t="s">
        <v>865</v>
      </c>
      <c r="C404" s="236" t="s">
        <v>3272</v>
      </c>
      <c r="E404" t="s">
        <v>594</v>
      </c>
      <c r="F404" t="s">
        <v>865</v>
      </c>
      <c r="G404" s="238" t="s">
        <v>3272</v>
      </c>
      <c r="J404" s="202">
        <v>3503</v>
      </c>
      <c r="K404" s="200" t="s">
        <v>6488</v>
      </c>
      <c r="L404" s="201">
        <v>0</v>
      </c>
    </row>
    <row r="405" spans="1:12" x14ac:dyDescent="0.25">
      <c r="A405" t="s">
        <v>600</v>
      </c>
      <c r="B405" t="s">
        <v>6591</v>
      </c>
      <c r="C405" s="236" t="s">
        <v>2965</v>
      </c>
      <c r="E405" t="s">
        <v>600</v>
      </c>
      <c r="F405" t="s">
        <v>6591</v>
      </c>
      <c r="G405" s="238" t="s">
        <v>2965</v>
      </c>
      <c r="J405" s="202">
        <v>3504</v>
      </c>
      <c r="K405" s="200" t="s">
        <v>6588</v>
      </c>
      <c r="L405" s="201">
        <v>0</v>
      </c>
    </row>
    <row r="406" spans="1:12" x14ac:dyDescent="0.25">
      <c r="A406" t="s">
        <v>595</v>
      </c>
      <c r="B406" t="s">
        <v>1854</v>
      </c>
      <c r="C406" s="236" t="s">
        <v>2835</v>
      </c>
      <c r="E406" t="s">
        <v>595</v>
      </c>
      <c r="F406" t="s">
        <v>6592</v>
      </c>
      <c r="G406" s="238" t="s">
        <v>2835</v>
      </c>
      <c r="J406" s="202">
        <v>3505</v>
      </c>
      <c r="K406" s="200" t="s">
        <v>6493</v>
      </c>
      <c r="L406" s="201">
        <v>0</v>
      </c>
    </row>
    <row r="407" spans="1:12" x14ac:dyDescent="0.25">
      <c r="A407" t="s">
        <v>596</v>
      </c>
      <c r="B407" t="s">
        <v>2484</v>
      </c>
      <c r="C407" s="236" t="s">
        <v>3272</v>
      </c>
      <c r="E407" t="s">
        <v>596</v>
      </c>
      <c r="F407" t="s">
        <v>2484</v>
      </c>
      <c r="G407" s="238" t="s">
        <v>3272</v>
      </c>
      <c r="J407" s="202">
        <v>3506</v>
      </c>
      <c r="K407" s="200" t="s">
        <v>6495</v>
      </c>
      <c r="L407" s="201">
        <v>0</v>
      </c>
    </row>
    <row r="408" spans="1:12" x14ac:dyDescent="0.25">
      <c r="J408" s="202">
        <v>3905</v>
      </c>
      <c r="K408" s="200" t="s">
        <v>6592</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4" ma:contentTypeDescription="Create a new document." ma:contentTypeScope="" ma:versionID="1d1d34fe0f66c98a192f632f9be74975">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64eaa73f95182f2e6b4027d8c800b7ea"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7AC2A8D3-0059-48DA-90C1-8E8EC643B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www.w3.org/XML/1998/namespace"/>
    <ds:schemaRef ds:uri="14c63040-5e06-4c4a-8b07-ca5832d9b241"/>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9324d023-3849-46fe-9182-6ce950756be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FY24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'FY24 Budget'!Print_Area</vt:lpstr>
      <vt:lpstr>'Summary Sheet'!Print_Area</vt:lpstr>
      <vt:lpstr>'Title I Amendment'!Print_Area</vt:lpstr>
      <vt:lpstr>'FY24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'FY24 Budget'!valTILn1</vt:lpstr>
      <vt:lpstr>'FY24 Budget'!valTILn10</vt:lpstr>
      <vt:lpstr>'FY24 Budget'!valTILn11</vt:lpstr>
      <vt:lpstr>'FY24 Budget'!valTILn2</vt:lpstr>
      <vt:lpstr>'FY24 Budget'!valTILn3</vt:lpstr>
      <vt:lpstr>'FY24 Budget'!valTILn4</vt:lpstr>
      <vt:lpstr>'FY24 Budget'!valTILn5a</vt:lpstr>
      <vt:lpstr>'FY24 Budget'!valTILn5b</vt:lpstr>
      <vt:lpstr>'FY24 Budget'!valTILn6</vt:lpstr>
      <vt:lpstr>'FY24 Budget'!valTILn7</vt:lpstr>
      <vt:lpstr>'FY24 Budget'!valTILn8</vt:lpstr>
      <vt:lpstr>'FY24 Budget'!valTILn9</vt:lpstr>
      <vt:lpstr>valTitleI</vt:lpstr>
      <vt:lpstr>'FY24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584 Higher Ed Faculty Participation in Early Literacy PLC Part II</dc:title>
  <dc:subject/>
  <dc:creator>DESE</dc:creator>
  <cp:keywords/>
  <dc:description/>
  <cp:lastModifiedBy>Zou, Dong (EOE)</cp:lastModifiedBy>
  <cp:revision/>
  <dcterms:created xsi:type="dcterms:W3CDTF">2017-03-16T18:10:20Z</dcterms:created>
  <dcterms:modified xsi:type="dcterms:W3CDTF">2024-02-05T21:31:29Z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5 2024 12:00AM</vt:lpwstr>
  </property>
</Properties>
</file>