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zou\Desktop\2026-03\SCTASK0871081\2026-0324\"/>
    </mc:Choice>
  </mc:AlternateContent>
  <xr:revisionPtr revIDLastSave="0" documentId="13_ncr:1_{7388C015-2CDF-4A06-9B52-7C61AD26571B}" xr6:coauthVersionLast="47" xr6:coauthVersionMax="47" xr10:uidLastSave="{00000000-0000-0000-0000-000000000000}"/>
  <bookViews>
    <workbookView xWindow="24120" yWindow="-7785" windowWidth="21600" windowHeight="11295" xr2:uid="{00000000-000D-0000-FFFF-FFFF00000000}"/>
  </bookViews>
  <sheets>
    <sheet name="Start Here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2" l="1" a="1"/>
  <c r="B29" i="2" s="1"/>
  <c r="B20" i="2"/>
  <c r="B12" i="2"/>
  <c r="B18" i="2"/>
  <c r="B19" i="2"/>
  <c r="B22" i="2"/>
  <c r="B21" i="2"/>
  <c r="B14" i="2"/>
  <c r="B13" i="2"/>
  <c r="B15" i="2" l="1"/>
  <c r="B23" i="2"/>
  <c r="B3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<sst xmlns="http://schemas.openxmlformats.org/spreadsheetml/2006/main" count="66" uniqueCount="47">
  <si>
    <t>Directions: Enter the number of schools and classrooms in the light blue boxes in cells B3-B9. Use the amounts in the yellow boxes throughout to submit your budget on GEM$.</t>
  </si>
  <si>
    <t>General Information</t>
  </si>
  <si>
    <t>Numeric Entry</t>
  </si>
  <si>
    <t>Notes</t>
  </si>
  <si>
    <r>
      <t xml:space="preserve"># of Schools in the LEA
</t>
    </r>
    <r>
      <rPr>
        <b/>
        <i/>
        <sz val="11"/>
        <color theme="0"/>
        <rFont val="Arial"/>
        <family val="2"/>
      </rPr>
      <t xml:space="preserve">Note: There is a cap of 15 schools. </t>
    </r>
  </si>
  <si>
    <t>Enter the total number of schools</t>
  </si>
  <si>
    <t>Are you including PreK in your application?</t>
  </si>
  <si>
    <t>Y</t>
  </si>
  <si>
    <t>Enter Y for Yes or N for No</t>
  </si>
  <si>
    <t># of PreK classrooms</t>
  </si>
  <si>
    <t>Enter the number of PreK classrooms included in the application</t>
  </si>
  <si>
    <t xml:space="preserve"># of Kindergarten classrooms </t>
  </si>
  <si>
    <t>Enter the number of Kindergarten classrooms included in the application</t>
  </si>
  <si>
    <t xml:space="preserve"># of Grade 1 classrooms </t>
  </si>
  <si>
    <t>Enter the number of first grade classrooms included in the application</t>
  </si>
  <si>
    <t># of Grade 2 classrooms</t>
  </si>
  <si>
    <t>Enter the number of second grade classrooms included in the application</t>
  </si>
  <si>
    <t># of Grade 3 classrooms</t>
  </si>
  <si>
    <t>Enter the number of third grade classrooms included in the application</t>
  </si>
  <si>
    <t>End of Table</t>
  </si>
  <si>
    <t>Purchase of Appleseeds</t>
  </si>
  <si>
    <t>Estimated Amount</t>
  </si>
  <si>
    <t>Kindergarten</t>
  </si>
  <si>
    <t>Estimated amount for Kindergarten</t>
  </si>
  <si>
    <t>Grade 1</t>
  </si>
  <si>
    <t>Estimated Amount for Grade 1</t>
  </si>
  <si>
    <t>Grade 2</t>
  </si>
  <si>
    <t>Estimated Amount for Grade 2</t>
  </si>
  <si>
    <t>Total for Appleseeds</t>
  </si>
  <si>
    <t xml:space="preserve">Only enter into GEM$ if you intend to purchase Appleseeds. On GEM$, enter the total Appleseeds costs in the Object Code: 05 Supplies and Materials. </t>
  </si>
  <si>
    <t>Purchse of Selected Core Curricular Materials</t>
  </si>
  <si>
    <t>PreK</t>
  </si>
  <si>
    <t>Estimated amount for PreK</t>
  </si>
  <si>
    <t>Estimated amount for Grade 1</t>
  </si>
  <si>
    <t>Estimated amount for Grade 2</t>
  </si>
  <si>
    <t>Grade 3</t>
  </si>
  <si>
    <t>Estimated amount for Grade 3</t>
  </si>
  <si>
    <t>Total for Curriculum Estimation</t>
  </si>
  <si>
    <t xml:space="preserve">In GEM$, enter the amount in the yellow box Object Code: 05 Supplies and Materials. Only enter this amount if you do NOT have a publisher quote for materials. </t>
  </si>
  <si>
    <t>Purchase of selected core curricular materials</t>
  </si>
  <si>
    <r>
      <rPr>
        <i/>
        <sz val="11"/>
        <color rgb="FF000000"/>
        <rFont val="Arial"/>
        <family val="2"/>
      </rPr>
      <t>Enter 50% of the publisher’s quote for the selected HQIM in the yellow box</t>
    </r>
    <r>
      <rPr>
        <b/>
        <i/>
        <sz val="11"/>
        <color rgb="FF000000"/>
        <rFont val="Arial"/>
        <family val="2"/>
      </rPr>
      <t>. If you are manually entering this curricular estimate, be sure to delete the auto-calculated estimate from your overall total.</t>
    </r>
    <r>
      <rPr>
        <i/>
        <sz val="11"/>
        <color rgb="FF000000"/>
        <rFont val="Arial"/>
        <family val="2"/>
      </rPr>
      <t xml:space="preserve"> In GEM$, enter the amount you manually inserted  in the yellow box in the Object Code: 05 Supplies and Materials.</t>
    </r>
  </si>
  <si>
    <t xml:space="preserve">Contractual Services </t>
  </si>
  <si>
    <t>Total for Contractual Services</t>
  </si>
  <si>
    <t xml:space="preserve">In GEM$ enter the amount in the yellow box in Object Code 04MC: Contracted Services (major) for Function Code PDEV (Professional Development) </t>
  </si>
  <si>
    <t>Total Budget in GEM$</t>
  </si>
  <si>
    <t>This total includes Appleseeds. If you are not purchasing Appleseeds, remove the amount in cell B15 from the total. If you manually entered a publisher quote, be sure to also remove the auto-populated curriculum estimate.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</si>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</sst>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$-409]* #,##0.00_);_([$$-409]* \(#,##0.00\);_([$$-409]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i/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1"/>
      <color rgb="FF000000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0" fontId="3" fillId="0" borderId="0" xfId="0" applyFont="1" applyAlignment="1">
      <alignment horizontal="left" vertical="center" wrapText="1"/>
    </xf>
    <xf numFmtId="0" fontId="2" fillId="3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/>
    </xf>
    <xf numFmtId="0" fontId="6" fillId="0" borderId="0" xfId="0" applyFont="1"/>
    <xf numFmtId="0" fontId="2" fillId="3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16" fontId="7" fillId="0" borderId="0" xfId="0" applyNumberFormat="1" applyFont="1"/>
    <xf numFmtId="0" fontId="7" fillId="0" borderId="0" xfId="0" applyFont="1"/>
    <xf numFmtId="0" fontId="5" fillId="0" borderId="2" xfId="0" applyFont="1" applyBorder="1"/>
    <xf numFmtId="0" fontId="5" fillId="0" borderId="2" xfId="0" applyFont="1" applyBorder="1" applyAlignment="1">
      <alignment horizontal="center" vertical="center"/>
    </xf>
    <xf numFmtId="0" fontId="2" fillId="3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2" fillId="3" borderId="0" xfId="0" applyFont="1" applyFill="1"/>
    <xf numFmtId="164" fontId="5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top" wrapText="1"/>
    </xf>
    <xf numFmtId="164" fontId="5" fillId="4" borderId="0" xfId="0" applyNumberFormat="1" applyFont="1" applyFill="1" applyAlignment="1">
      <alignment vertical="center"/>
    </xf>
    <xf numFmtId="0" fontId="5" fillId="0" borderId="0" xfId="0" applyFont="1"/>
    <xf numFmtId="0" fontId="1" fillId="0" borderId="0" xfId="0" applyFont="1" applyAlignment="1">
      <alignment horizontal="left" vertical="top" wrapText="1"/>
    </xf>
    <xf numFmtId="164" fontId="8" fillId="0" borderId="0" xfId="0" applyNumberFormat="1" applyFont="1" applyAlignment="1">
      <alignment vertical="center" wrapText="1"/>
    </xf>
    <xf numFmtId="0" fontId="9" fillId="0" borderId="0" xfId="0" applyFont="1" applyAlignment="1">
      <alignment horizontal="left" vertical="top" wrapText="1"/>
    </xf>
    <xf numFmtId="164" fontId="5" fillId="4" borderId="0" xfId="0" applyNumberFormat="1" applyFont="1" applyFill="1" applyAlignment="1">
      <alignment vertical="center" wrapText="1"/>
    </xf>
    <xf numFmtId="0" fontId="10" fillId="0" borderId="0" xfId="0" applyFont="1" applyAlignment="1">
      <alignment wrapText="1"/>
    </xf>
    <xf numFmtId="164" fontId="5" fillId="0" borderId="0" xfId="0" applyNumberFormat="1" applyFont="1" applyAlignment="1">
      <alignment vertical="center" wrapText="1"/>
    </xf>
    <xf numFmtId="0" fontId="2" fillId="3" borderId="0" xfId="0" applyFont="1" applyFill="1" applyAlignment="1">
      <alignment horizontal="left" vertical="top"/>
    </xf>
    <xf numFmtId="164" fontId="5" fillId="4" borderId="0" xfId="0" applyNumberFormat="1" applyFont="1" applyFill="1" applyAlignment="1">
      <alignment horizontal="right" vertical="center"/>
    </xf>
    <xf numFmtId="0" fontId="6" fillId="0" borderId="0" xfId="0" applyFont="1" applyAlignment="1">
      <alignment wrapText="1"/>
    </xf>
    <xf numFmtId="0" fontId="11" fillId="0" borderId="0" xfId="0" applyFont="1" applyAlignment="1">
      <alignment horizontal="left" vertical="top"/>
    </xf>
    <xf numFmtId="164" fontId="5" fillId="3" borderId="0" xfId="0" applyNumberFormat="1" applyFont="1" applyFill="1" applyAlignment="1">
      <alignment vertical="center"/>
    </xf>
    <xf numFmtId="0" fontId="7" fillId="3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30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[$$-409]* #,##0.00_);_([$$-409]* \(#,##0.00\);_([$$-409]* &quot;-&quot;??_);_(@_)"/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[$$-409]* #,##0.00_);_([$$-409]* \(#,##0.00\);_([$$-409]* &quot;-&quot;??_);_(@_)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[$$-409]* #,##0.00_);_([$$-409]* \(#,##0.00\);_([$$-409]* &quot;-&quot;??_);_(@_)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</dxf>
  </dxfs>
  <tableStyles count="0" defaultTableStyle="TableStyleMedium2" defaultPivotStyle="PivotStyleMedium9"/>
  <colors>
    <mruColors>
      <color rgb="FFF7FFCC"/>
      <color rgb="FFC9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EE3E74-70A9-4A77-A7B6-4ED4B21A927B}" name="Table2" displayName="Table2" ref="A2:C10" totalsRowShown="0" headerRowDxfId="29" dataDxfId="28">
  <autoFilter ref="A2:C10" xr:uid="{5EEE3E74-70A9-4A77-A7B6-4ED4B21A927B}"/>
  <tableColumns count="3">
    <tableColumn id="1" xr3:uid="{F087CAC9-0D98-4EC2-8835-D8C46AE2FE21}" name="General Information" dataDxfId="27"/>
    <tableColumn id="2" xr3:uid="{0A21A800-C78B-4552-8CE7-0CDDC1B3E309}" name="Numeric Entry" dataDxfId="26"/>
    <tableColumn id="3" xr3:uid="{ADA0BB3D-5C95-4F8A-AD67-4669FCFE41EF}" name="Notes" dataDxfId="2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F893C4F-7C3E-4174-A977-4741029157E8}" name="Table4" displayName="Table4" ref="A11:C16" totalsRowShown="0" headerRowDxfId="24" dataDxfId="23">
  <autoFilter ref="A11:C16" xr:uid="{AF893C4F-7C3E-4174-A977-4741029157E8}"/>
  <tableColumns count="3">
    <tableColumn id="1" xr3:uid="{3F6B5A5F-0202-4169-B093-2B6EC2BF173D}" name="Purchase of Appleseeds" dataDxfId="22"/>
    <tableColumn id="2" xr3:uid="{43FDAFCE-9215-4F70-B378-2ECB9E7DF748}" name="Estimated Amount" dataDxfId="21"/>
    <tableColumn id="3" xr3:uid="{5550A6AD-A90D-47C0-B42A-583597A0E8FE}" name="Notes" dataDxfId="2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471F6D5-EB97-4423-8AD2-B46007799BE0}" name="Table5" displayName="Table5" ref="A17:C24" totalsRowShown="0" headerRowDxfId="19" dataDxfId="18">
  <autoFilter ref="A17:C24" xr:uid="{C471F6D5-EB97-4423-8AD2-B46007799BE0}"/>
  <tableColumns count="3">
    <tableColumn id="1" xr3:uid="{3EB87928-E895-4462-8014-860E8263B04D}" name="Purchse of Selected Core Curricular Materials" dataDxfId="17"/>
    <tableColumn id="2" xr3:uid="{4DD9FF02-4FFE-4248-8A43-EB24E92F81E3}" name="Estimated Amount" dataDxfId="16"/>
    <tableColumn id="3" xr3:uid="{A0D6659A-A85B-442D-9BFA-8D56CA7F3787}" name="Notes" dataDxfId="15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9DDA506-0A02-408F-BB81-7C63390D0CA0}" name="Table6" displayName="Table6" ref="A25:C27" totalsRowShown="0" headerRowDxfId="14" dataDxfId="13">
  <autoFilter ref="A25:C27" xr:uid="{29DDA506-0A02-408F-BB81-7C63390D0CA0}"/>
  <tableColumns count="3">
    <tableColumn id="1" xr3:uid="{925FE945-3E0E-4D47-8DE2-2367593B7083}" name="Purchase of selected core curricular materials" dataDxfId="12"/>
    <tableColumn id="2" xr3:uid="{DC1CB412-F280-4E31-A676-C699CD254B36}" name="Estimated Amount" dataDxfId="11"/>
    <tableColumn id="3" xr3:uid="{01036DDD-4927-4905-9473-DE41BCA3B8DD}" name="Notes" dataDxfId="10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E92343A-FE5D-40C9-A941-6AF64E637517}" name="Table7" displayName="Table7" ref="A28:C30" totalsRowShown="0" headerRowDxfId="9" dataDxfId="8">
  <autoFilter ref="A28:C30" xr:uid="{DE92343A-FE5D-40C9-A941-6AF64E637517}"/>
  <tableColumns count="3">
    <tableColumn id="1" xr3:uid="{6898287D-769B-4352-80A0-1EE3BE3BDE73}" name="Contractual Services " dataDxfId="7"/>
    <tableColumn id="2" xr3:uid="{38F7B28F-279F-4217-8758-529D48530B88}" name="Estimated Amount" dataDxfId="6">
      <calculatedColumnFormula array="1">_xlfn.IFS(B3&lt;=3,"58,000",B3&lt;=7,"69,000",B3&gt;=8,"80,000")</calculatedColumnFormula>
    </tableColumn>
    <tableColumn id="3" xr3:uid="{E89559A5-7F7E-4991-8503-F74DD780FE93}" name="Notes" dataDxfId="5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EAE6748-62FB-4696-A790-491DE5CE3A2C}" name="Table8" displayName="Table8" ref="A31:C32" totalsRowShown="0" headerRowDxfId="4" dataDxfId="3">
  <autoFilter ref="A31:C32" xr:uid="{8EAE6748-62FB-4696-A790-491DE5CE3A2C}"/>
  <tableColumns count="3">
    <tableColumn id="1" xr3:uid="{82E4743E-8FFB-4808-A3F7-A61C7B3DDE33}" name="Total Budget in GEM$" dataDxfId="2"/>
    <tableColumn id="2" xr3:uid="{10D000C8-1335-49F1-B345-42DFF3F11B8C}" name="Estimated Amount" dataDxfId="1">
      <calculatedColumnFormula>B15+B23+B26+B29</calculatedColumnFormula>
    </tableColumn>
    <tableColumn id="3" xr3:uid="{3BC49881-4F9B-4104-A514-6ED02635B16E}" name="Not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62787-D69A-450B-919B-74E687A29B24}">
  <dimension ref="A1:C56"/>
  <sheetViews>
    <sheetView tabSelected="1" zoomScaleNormal="100" workbookViewId="0"/>
  </sheetViews>
  <sheetFormatPr defaultColWidth="8.7109375" defaultRowHeight="14.25" x14ac:dyDescent="0.2"/>
  <cols>
    <col min="1" max="1" width="53" style="3" customWidth="1"/>
    <col min="2" max="2" width="29.42578125" style="35" customWidth="1"/>
    <col min="3" max="3" width="80.42578125" style="3" customWidth="1"/>
    <col min="4" max="16384" width="8.7109375" style="3"/>
  </cols>
  <sheetData>
    <row r="1" spans="1:3" ht="57" x14ac:dyDescent="0.2">
      <c r="A1" s="1" t="s">
        <v>0</v>
      </c>
      <c r="B1" s="2"/>
      <c r="C1" s="2"/>
    </row>
    <row r="2" spans="1:3" ht="45" customHeight="1" x14ac:dyDescent="0.2">
      <c r="A2" s="4" t="s">
        <v>1</v>
      </c>
      <c r="B2" s="2" t="s">
        <v>2</v>
      </c>
      <c r="C2" s="2" t="s">
        <v>3</v>
      </c>
    </row>
    <row r="3" spans="1:3" ht="45" x14ac:dyDescent="0.25">
      <c r="A3" s="5" t="s">
        <v>4</v>
      </c>
      <c r="B3" s="6">
        <v>15</v>
      </c>
      <c r="C3" s="7" t="s">
        <v>5</v>
      </c>
    </row>
    <row r="4" spans="1:3" ht="15" x14ac:dyDescent="0.25">
      <c r="A4" s="5" t="s">
        <v>6</v>
      </c>
      <c r="B4" s="6" t="s">
        <v>7</v>
      </c>
      <c r="C4" s="7" t="s">
        <v>8</v>
      </c>
    </row>
    <row r="5" spans="1:3" ht="15" x14ac:dyDescent="0.25">
      <c r="A5" s="8" t="s">
        <v>9</v>
      </c>
      <c r="B5" s="9">
        <v>2</v>
      </c>
      <c r="C5" s="10" t="s">
        <v>10</v>
      </c>
    </row>
    <row r="6" spans="1:3" ht="15" x14ac:dyDescent="0.25">
      <c r="A6" s="8" t="s">
        <v>11</v>
      </c>
      <c r="B6" s="9">
        <v>2</v>
      </c>
      <c r="C6" s="11" t="s">
        <v>12</v>
      </c>
    </row>
    <row r="7" spans="1:3" ht="15" x14ac:dyDescent="0.25">
      <c r="A7" s="8" t="s">
        <v>13</v>
      </c>
      <c r="B7" s="9">
        <v>2</v>
      </c>
      <c r="C7" s="11" t="s">
        <v>14</v>
      </c>
    </row>
    <row r="8" spans="1:3" ht="15" x14ac:dyDescent="0.25">
      <c r="A8" s="8" t="s">
        <v>15</v>
      </c>
      <c r="B8" s="9">
        <v>2</v>
      </c>
      <c r="C8" s="11" t="s">
        <v>16</v>
      </c>
    </row>
    <row r="9" spans="1:3" ht="15" x14ac:dyDescent="0.25">
      <c r="A9" s="8" t="s">
        <v>17</v>
      </c>
      <c r="B9" s="9">
        <v>3</v>
      </c>
      <c r="C9" s="11" t="s">
        <v>18</v>
      </c>
    </row>
    <row r="10" spans="1:3" ht="15" x14ac:dyDescent="0.25">
      <c r="A10" s="12" t="s">
        <v>19</v>
      </c>
      <c r="B10" s="13"/>
      <c r="C10" s="11"/>
    </row>
    <row r="11" spans="1:3" ht="15" x14ac:dyDescent="0.25">
      <c r="A11" s="14" t="s">
        <v>20</v>
      </c>
      <c r="B11" s="15" t="s">
        <v>21</v>
      </c>
      <c r="C11" s="15" t="s">
        <v>3</v>
      </c>
    </row>
    <row r="12" spans="1:3" ht="15" x14ac:dyDescent="0.25">
      <c r="A12" s="16" t="s">
        <v>22</v>
      </c>
      <c r="B12" s="17">
        <f>B6*4024</f>
        <v>8048</v>
      </c>
      <c r="C12" s="18" t="s">
        <v>23</v>
      </c>
    </row>
    <row r="13" spans="1:3" ht="15" x14ac:dyDescent="0.25">
      <c r="A13" s="16" t="s">
        <v>24</v>
      </c>
      <c r="B13" s="17">
        <f>B7*3762</f>
        <v>7524</v>
      </c>
      <c r="C13" s="18" t="s">
        <v>25</v>
      </c>
    </row>
    <row r="14" spans="1:3" ht="15" x14ac:dyDescent="0.25">
      <c r="A14" s="16" t="s">
        <v>26</v>
      </c>
      <c r="B14" s="17">
        <f>B8*3683</f>
        <v>7366</v>
      </c>
      <c r="C14" s="18" t="s">
        <v>27</v>
      </c>
    </row>
    <row r="15" spans="1:3" ht="28.5" x14ac:dyDescent="0.25">
      <c r="A15" s="16" t="s">
        <v>28</v>
      </c>
      <c r="B15" s="19">
        <f>SUM(B12:B14)</f>
        <v>22938</v>
      </c>
      <c r="C15" s="18" t="s">
        <v>29</v>
      </c>
    </row>
    <row r="16" spans="1:3" ht="15" x14ac:dyDescent="0.25">
      <c r="A16" s="20" t="s">
        <v>19</v>
      </c>
      <c r="B16" s="17"/>
      <c r="C16" s="18"/>
    </row>
    <row r="17" spans="1:3" ht="14.45" customHeight="1" x14ac:dyDescent="0.25">
      <c r="A17" s="14" t="s">
        <v>30</v>
      </c>
      <c r="B17" s="17" t="s">
        <v>21</v>
      </c>
      <c r="C17" s="21" t="s">
        <v>3</v>
      </c>
    </row>
    <row r="18" spans="1:3" ht="30.75" customHeight="1" x14ac:dyDescent="0.25">
      <c r="A18" s="16" t="s">
        <v>31</v>
      </c>
      <c r="B18" s="17">
        <f>IF(B4="Y",(B3*16000/2), 0)</f>
        <v>120000</v>
      </c>
      <c r="C18" s="18" t="s">
        <v>32</v>
      </c>
    </row>
    <row r="19" spans="1:3" ht="30.75" customHeight="1" x14ac:dyDescent="0.25">
      <c r="A19" s="16" t="s">
        <v>22</v>
      </c>
      <c r="B19" s="22">
        <f>B3*20000/2</f>
        <v>150000</v>
      </c>
      <c r="C19" s="18" t="s">
        <v>23</v>
      </c>
    </row>
    <row r="20" spans="1:3" ht="15" x14ac:dyDescent="0.25">
      <c r="A20" s="16" t="s">
        <v>24</v>
      </c>
      <c r="B20" s="17">
        <f>B3*20000/2</f>
        <v>150000</v>
      </c>
      <c r="C20" s="18" t="s">
        <v>33</v>
      </c>
    </row>
    <row r="21" spans="1:3" ht="15" x14ac:dyDescent="0.25">
      <c r="A21" s="16" t="s">
        <v>26</v>
      </c>
      <c r="B21" s="17">
        <f>B3*20000/2</f>
        <v>150000</v>
      </c>
      <c r="C21" s="18" t="s">
        <v>34</v>
      </c>
    </row>
    <row r="22" spans="1:3" ht="15" x14ac:dyDescent="0.25">
      <c r="A22" s="16" t="s">
        <v>35</v>
      </c>
      <c r="B22" s="17">
        <f>B3*20000/2</f>
        <v>150000</v>
      </c>
      <c r="C22" s="18" t="s">
        <v>36</v>
      </c>
    </row>
    <row r="23" spans="1:3" ht="24.75" customHeight="1" x14ac:dyDescent="0.25">
      <c r="A23" s="16" t="s">
        <v>37</v>
      </c>
      <c r="B23" s="19">
        <f>SUM(B18:B22)</f>
        <v>720000</v>
      </c>
      <c r="C23" s="23" t="s">
        <v>38</v>
      </c>
    </row>
    <row r="24" spans="1:3" ht="15" x14ac:dyDescent="0.25">
      <c r="A24" s="20" t="s">
        <v>19</v>
      </c>
      <c r="B24" s="17"/>
      <c r="C24" s="18"/>
    </row>
    <row r="25" spans="1:3" ht="15" x14ac:dyDescent="0.25">
      <c r="A25" s="20" t="s">
        <v>39</v>
      </c>
      <c r="B25" s="17" t="s">
        <v>21</v>
      </c>
      <c r="C25" s="18" t="s">
        <v>3</v>
      </c>
    </row>
    <row r="26" spans="1:3" ht="57.75" x14ac:dyDescent="0.25">
      <c r="A26" s="16" t="s">
        <v>37</v>
      </c>
      <c r="B26" s="24"/>
      <c r="C26" s="25" t="s">
        <v>40</v>
      </c>
    </row>
    <row r="27" spans="1:3" ht="15" x14ac:dyDescent="0.25">
      <c r="A27" s="20" t="s">
        <v>19</v>
      </c>
      <c r="B27" s="26"/>
      <c r="C27" s="25"/>
    </row>
    <row r="28" spans="1:3" ht="15" x14ac:dyDescent="0.25">
      <c r="A28" s="14" t="s">
        <v>41</v>
      </c>
      <c r="B28" s="14" t="s">
        <v>21</v>
      </c>
      <c r="C28" s="14" t="s">
        <v>3</v>
      </c>
    </row>
    <row r="29" spans="1:3" ht="28.5" x14ac:dyDescent="0.2">
      <c r="A29" s="27" t="s">
        <v>42</v>
      </c>
      <c r="B29" s="28" t="str" cm="1">
        <f t="array" ref="B29">_xlfn.IFS(B3&lt;=3,"58,000",B3&lt;=7,"69,000",B3&gt;=8,"80,000")</f>
        <v>80,000</v>
      </c>
      <c r="C29" s="29" t="s">
        <v>43</v>
      </c>
    </row>
    <row r="30" spans="1:3" ht="15" x14ac:dyDescent="0.2">
      <c r="A30" s="30" t="s">
        <v>19</v>
      </c>
      <c r="B30" s="17"/>
      <c r="C30" s="29"/>
    </row>
    <row r="31" spans="1:3" ht="15" x14ac:dyDescent="0.25">
      <c r="A31" s="16" t="s">
        <v>44</v>
      </c>
      <c r="B31" s="31" t="s">
        <v>21</v>
      </c>
      <c r="C31" s="32" t="s">
        <v>3</v>
      </c>
    </row>
    <row r="32" spans="1:3" ht="43.5" x14ac:dyDescent="0.25">
      <c r="A32" s="16" t="s">
        <v>44</v>
      </c>
      <c r="B32" s="19">
        <f>B15+B23+B26+B29</f>
        <v>822938</v>
      </c>
      <c r="C32" s="33" t="s">
        <v>45</v>
      </c>
    </row>
    <row r="33" spans="1:3" ht="15" x14ac:dyDescent="0.25">
      <c r="A33" s="20" t="s">
        <v>46</v>
      </c>
      <c r="B33" s="34"/>
      <c r="C33" s="20"/>
    </row>
    <row r="34" spans="1:3" ht="15" x14ac:dyDescent="0.25">
      <c r="A34" s="20"/>
      <c r="B34" s="34"/>
      <c r="C34" s="20"/>
    </row>
    <row r="35" spans="1:3" ht="15" x14ac:dyDescent="0.25">
      <c r="A35" s="20"/>
      <c r="B35" s="34"/>
      <c r="C35" s="20"/>
    </row>
    <row r="36" spans="1:3" ht="15" x14ac:dyDescent="0.25">
      <c r="A36" s="20"/>
      <c r="B36" s="34"/>
      <c r="C36" s="20"/>
    </row>
    <row r="37" spans="1:3" ht="15" x14ac:dyDescent="0.25">
      <c r="A37" s="20"/>
      <c r="B37" s="34"/>
      <c r="C37" s="20"/>
    </row>
    <row r="38" spans="1:3" ht="15" x14ac:dyDescent="0.25">
      <c r="A38" s="20"/>
      <c r="B38" s="34"/>
      <c r="C38" s="20"/>
    </row>
    <row r="39" spans="1:3" ht="15" x14ac:dyDescent="0.25">
      <c r="A39" s="20"/>
      <c r="B39" s="34"/>
      <c r="C39" s="20"/>
    </row>
    <row r="40" spans="1:3" ht="15" x14ac:dyDescent="0.25">
      <c r="A40" s="20"/>
      <c r="B40" s="34"/>
      <c r="C40" s="20"/>
    </row>
    <row r="41" spans="1:3" ht="15" x14ac:dyDescent="0.25">
      <c r="A41" s="20"/>
      <c r="B41" s="34"/>
      <c r="C41" s="20"/>
    </row>
    <row r="42" spans="1:3" ht="15" x14ac:dyDescent="0.25">
      <c r="A42" s="20"/>
      <c r="B42" s="34"/>
      <c r="C42" s="20"/>
    </row>
    <row r="43" spans="1:3" ht="15" x14ac:dyDescent="0.25">
      <c r="A43" s="20"/>
      <c r="B43" s="34"/>
      <c r="C43" s="20"/>
    </row>
    <row r="44" spans="1:3" ht="15" x14ac:dyDescent="0.25">
      <c r="A44" s="20"/>
      <c r="B44" s="34"/>
      <c r="C44" s="20"/>
    </row>
    <row r="45" spans="1:3" ht="15" x14ac:dyDescent="0.25">
      <c r="A45" s="20"/>
      <c r="B45" s="34"/>
      <c r="C45" s="20"/>
    </row>
    <row r="46" spans="1:3" ht="15" x14ac:dyDescent="0.25">
      <c r="A46" s="20"/>
      <c r="B46" s="34"/>
      <c r="C46" s="20"/>
    </row>
    <row r="47" spans="1:3" ht="15" x14ac:dyDescent="0.25">
      <c r="A47" s="20"/>
      <c r="B47" s="34"/>
      <c r="C47" s="20"/>
    </row>
    <row r="48" spans="1:3" ht="15" x14ac:dyDescent="0.25">
      <c r="A48" s="20"/>
      <c r="B48" s="34"/>
      <c r="C48" s="20"/>
    </row>
    <row r="49" spans="1:3" ht="15" x14ac:dyDescent="0.25">
      <c r="A49" s="20"/>
      <c r="B49" s="34"/>
      <c r="C49" s="20"/>
    </row>
    <row r="50" spans="1:3" ht="15" x14ac:dyDescent="0.25">
      <c r="A50" s="20"/>
      <c r="B50" s="34"/>
      <c r="C50" s="20"/>
    </row>
    <row r="51" spans="1:3" ht="15" x14ac:dyDescent="0.25">
      <c r="A51" s="20"/>
      <c r="B51" s="34"/>
      <c r="C51" s="20"/>
    </row>
    <row r="52" spans="1:3" ht="15" x14ac:dyDescent="0.25">
      <c r="A52" s="20"/>
      <c r="B52" s="34"/>
      <c r="C52" s="20"/>
    </row>
    <row r="53" spans="1:3" ht="15" x14ac:dyDescent="0.25">
      <c r="A53" s="20"/>
      <c r="B53" s="34"/>
      <c r="C53" s="20"/>
    </row>
    <row r="54" spans="1:3" ht="15" x14ac:dyDescent="0.25">
      <c r="A54" s="20"/>
      <c r="B54" s="34"/>
      <c r="C54" s="20"/>
    </row>
    <row r="55" spans="1:3" ht="15" x14ac:dyDescent="0.25">
      <c r="A55" s="20"/>
      <c r="B55" s="34"/>
      <c r="C55" s="20"/>
    </row>
    <row r="56" spans="1:3" ht="15" x14ac:dyDescent="0.25">
      <c r="A56" s="20"/>
      <c r="B56" s="34"/>
      <c r="C56" s="20"/>
    </row>
  </sheetData>
  <dataValidations count="2">
    <dataValidation type="whole" allowBlank="1" showInputMessage="1" showErrorMessage="1" sqref="B3" xr:uid="{0B2B7EE4-9FA4-47E5-83A3-440CCC93F368}">
      <formula1>1</formula1>
      <formula2>15</formula2>
    </dataValidation>
    <dataValidation type="list" allowBlank="1" showInputMessage="1" showErrorMessage="1" sqref="B4" xr:uid="{48298A05-0916-4C4C-8545-90A4EEA03C09}">
      <formula1>"Y,N"</formula1>
    </dataValidation>
  </dataValidations>
  <pageMargins left="0.7" right="0.7" top="0.75" bottom="0.75" header="0.3" footer="0.3"/>
  <pageSetup orientation="portrait"/>
  <tableParts count="6">
    <tablePart r:id="rId1"/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56F082C5DB08458378324F494DCD4E" ma:contentTypeVersion="16" ma:contentTypeDescription="Create a new document." ma:contentTypeScope="" ma:versionID="2639a757d1833f446941bf34a3e5fc9a">
  <xsd:schema xmlns:xsd="http://www.w3.org/2001/XMLSchema" xmlns:xs="http://www.w3.org/2001/XMLSchema" xmlns:p="http://schemas.microsoft.com/office/2006/metadata/properties" xmlns:ns2="6a1ccb9d-19fe-4d68-b108-948416432c47" xmlns:ns3="f9efea3f-07f8-4210-9d64-5fb8063fd032" targetNamespace="http://schemas.microsoft.com/office/2006/metadata/properties" ma:root="true" ma:fieldsID="66beb29089fbbbfa2e31565ebab01e5f" ns2:_="" ns3:_="">
    <xsd:import namespace="6a1ccb9d-19fe-4d68-b108-948416432c47"/>
    <xsd:import namespace="f9efea3f-07f8-4210-9d64-5fb8063fd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1ccb9d-19fe-4d68-b108-948416432c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efea3f-07f8-4210-9d64-5fb8063fd03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faec4e3-1f7f-4cdc-abad-a5c8a91a40ae}" ma:internalName="TaxCatchAll" ma:showField="CatchAllData" ma:web="f9efea3f-07f8-4210-9d64-5fb8063fd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1ccb9d-19fe-4d68-b108-948416432c47">
      <Terms xmlns="http://schemas.microsoft.com/office/infopath/2007/PartnerControls"/>
    </lcf76f155ced4ddcb4097134ff3c332f>
    <TaxCatchAll xmlns="f9efea3f-07f8-4210-9d64-5fb8063fd03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9185FE-AF8D-4F1C-81F4-E4975BFC73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1ccb9d-19fe-4d68-b108-948416432c47"/>
    <ds:schemaRef ds:uri="f9efea3f-07f8-4210-9d64-5fb8063fd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254766-35EA-49DF-BAF8-CC0E82E863AA}">
  <ds:schemaRefs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6a1ccb9d-19fe-4d68-b108-948416432c47"/>
    <ds:schemaRef ds:uri="http://purl.org/dc/elements/1.1/"/>
    <ds:schemaRef ds:uri="f9efea3f-07f8-4210-9d64-5fb8063fd032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418E14D-5072-4C94-9566-45EAB05F1B7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Start Here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FY2027 FC 593B FUND USE PRISM II District Facing Track 1 Budget Calculator</dc:title>
  <dc:subject/>
  <dc:creator>DESE</dc:creator>
  <cp:keywords/>
  <dc:description/>
  <cp:lastModifiedBy>Zou, Dong (EOE)</cp:lastModifiedBy>
  <cp:revision/>
  <dcterms:created xsi:type="dcterms:W3CDTF">2024-12-31T19:27:08Z</dcterms:created>
  <dcterms:modified xsi:type="dcterms:W3CDTF">2026-03-24T18:21:22Z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Mar 24 2026 12:00AM</vt:lpwstr>
  </property>
</Properties>
</file>