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dzou\Desktop\2024-07\SCTASK0577058\"/>
    </mc:Choice>
  </mc:AlternateContent>
  <xr:revisionPtr revIDLastSave="0" documentId="13_ncr:1_{B2DD2A51-096D-4343-870E-C3B9450EF850}" xr6:coauthVersionLast="47" xr6:coauthVersionMax="47" xr10:uidLastSave="{00000000-0000-0000-0000-000000000000}"/>
  <bookViews>
    <workbookView xWindow="4365" yWindow="4365" windowWidth="38670" windowHeight="15285" tabRatio="352" xr2:uid="{00000000-000D-0000-FFFF-FFFF00000000}"/>
  </bookViews>
  <sheets>
    <sheet name="2024-2025 Cohort sheet" sheetId="1" r:id="rId1"/>
  </sheets>
  <definedNames>
    <definedName name="_xlnm.Print_Area" localSheetId="0">'2024-2025 Cohort sheet'!$A$1:$J$62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 l="1"/>
  <c r="I7" i="1"/>
  <c r="I8" i="1"/>
  <c r="I9" i="1"/>
  <c r="I10" i="1"/>
  <c r="I11" i="1"/>
  <c r="I12" i="1"/>
  <c r="I13" i="1"/>
  <c r="I14" i="1"/>
  <c r="I15" i="1"/>
  <c r="I16" i="1"/>
  <c r="I34" i="1" l="1"/>
  <c r="K23" i="1"/>
  <c r="L23" i="1" s="1"/>
  <c r="I23" i="1"/>
  <c r="K22" i="1"/>
  <c r="L22" i="1" s="1"/>
  <c r="I22" i="1"/>
  <c r="D42" i="1"/>
  <c r="K7" i="1"/>
  <c r="L7" i="1" s="1"/>
  <c r="K8" i="1"/>
  <c r="L8" i="1" s="1"/>
  <c r="K9" i="1"/>
  <c r="L9" i="1" s="1"/>
  <c r="K10" i="1"/>
  <c r="L10" i="1" s="1"/>
  <c r="K11" i="1"/>
  <c r="L11" i="1" s="1"/>
  <c r="K12" i="1"/>
  <c r="L12" i="1" s="1"/>
  <c r="K13" i="1"/>
  <c r="L13" i="1" s="1"/>
  <c r="K14" i="1"/>
  <c r="L14" i="1" s="1"/>
  <c r="K15" i="1"/>
  <c r="L15" i="1" s="1"/>
  <c r="K16" i="1"/>
  <c r="L16" i="1" s="1"/>
  <c r="K17" i="1"/>
  <c r="L17" i="1" s="1"/>
  <c r="K18" i="1"/>
  <c r="L18" i="1" s="1"/>
  <c r="K19" i="1"/>
  <c r="L19" i="1" s="1"/>
  <c r="K20" i="1"/>
  <c r="L20" i="1" s="1"/>
  <c r="K21" i="1"/>
  <c r="L21" i="1" s="1"/>
  <c r="K24" i="1"/>
  <c r="L24" i="1" s="1"/>
  <c r="K25" i="1"/>
  <c r="L25" i="1" s="1"/>
  <c r="K26" i="1"/>
  <c r="L26" i="1" s="1"/>
  <c r="K27" i="1"/>
  <c r="L27" i="1" s="1"/>
  <c r="K28" i="1"/>
  <c r="L28" i="1" s="1"/>
  <c r="K29" i="1"/>
  <c r="L29" i="1" s="1"/>
  <c r="K30" i="1"/>
  <c r="L30" i="1" s="1"/>
  <c r="K31" i="1"/>
  <c r="L31" i="1" s="1"/>
  <c r="K32" i="1"/>
  <c r="L32" i="1" s="1"/>
  <c r="K33" i="1"/>
  <c r="L33" i="1" s="1"/>
  <c r="K34" i="1"/>
  <c r="L34" i="1" s="1"/>
  <c r="I33" i="1"/>
  <c r="I32" i="1"/>
  <c r="I31" i="1"/>
  <c r="I30" i="1"/>
  <c r="I29" i="1"/>
  <c r="I28" i="1"/>
  <c r="I27" i="1"/>
  <c r="I26" i="1"/>
  <c r="I25" i="1"/>
  <c r="I24" i="1"/>
  <c r="I21" i="1"/>
  <c r="I20" i="1"/>
  <c r="I19" i="1"/>
  <c r="I18" i="1"/>
  <c r="I17" i="1"/>
  <c r="K6" i="1"/>
  <c r="L6" i="1" s="1"/>
  <c r="N6" i="1" l="1"/>
  <c r="D51" i="1"/>
  <c r="D43" i="1"/>
  <c r="D50" i="1"/>
  <c r="D48" i="1"/>
  <c r="O6" i="1" s="1"/>
  <c r="P6" i="1" l="1"/>
  <c r="D52" i="1" s="1"/>
  <c r="D53" i="1" l="1"/>
  <c r="K41" i="1" s="1"/>
  <c r="N35" i="1" s="1"/>
  <c r="N34" i="1" s="1"/>
</calcChain>
</file>

<file path=xl/sharedStrings.xml><?xml version="1.0" encoding="utf-8"?>
<sst xmlns="http://schemas.openxmlformats.org/spreadsheetml/2006/main" count="45" uniqueCount="41">
  <si>
    <t>School Staff Fill in All Fields in Yellow</t>
  </si>
  <si>
    <t>Subject of the Appeal:</t>
  </si>
  <si>
    <t>SASID</t>
  </si>
  <si>
    <t>Calculated automatically in the Worksheet Summary below</t>
  </si>
  <si>
    <t>Cumulative GPA       (in these courses)</t>
  </si>
  <si>
    <t>MCAS Score</t>
  </si>
  <si>
    <t>SS&gt;218</t>
  </si>
  <si>
    <t>GPA if &lt;500</t>
  </si>
  <si>
    <t>standard Deviation</t>
  </si>
  <si>
    <t>square root of n</t>
  </si>
  <si>
    <t>standard error of mean</t>
  </si>
  <si>
    <t>Appellant</t>
  </si>
  <si>
    <t>Students in Cohort</t>
  </si>
  <si>
    <t>WD</t>
  </si>
  <si>
    <t>* courses that cover only a portion of the required high school standards, or that are part of a series (e.g., Biology I and II)</t>
  </si>
  <si>
    <t>should only be included on this worksheet if all courses in the series are included.</t>
  </si>
  <si>
    <t>For ESE use only:</t>
  </si>
  <si>
    <t>Worksheet Summary</t>
  </si>
  <si>
    <t>Appellant's GPA</t>
  </si>
  <si>
    <t>LEGACY MCAS and STE</t>
  </si>
  <si>
    <t>Median GPA of cohort within 
220-228 MCAS score</t>
  </si>
  <si>
    <t>NEXT-GEN STE</t>
  </si>
  <si>
    <t>Median GPA of cohort within MCAS Score (Biology: 467-477) / (Intro Physics: 470-478)</t>
  </si>
  <si>
    <t>NEXT-GEN MCAS ELA</t>
  </si>
  <si>
    <t>Median GPA of cohort within 
455-462 MCAS score</t>
  </si>
  <si>
    <t>NEXT-GEN MCAS Math</t>
  </si>
  <si>
    <t>Median GPA of cohort within 
469-476</t>
  </si>
  <si>
    <t xml:space="preserve">Students in Cohort </t>
  </si>
  <si>
    <t>Mean GPA of Cohort</t>
  </si>
  <si>
    <t>Standard Deviation</t>
  </si>
  <si>
    <t>Standard Error of Mean</t>
  </si>
  <si>
    <t>GPA at 2 S.E. Below the Mean</t>
  </si>
  <si>
    <t>Please read and sign:</t>
  </si>
  <si>
    <t xml:space="preserve">I attest that ALL students in the school who took the course(s) listed on this worksheet at the same time as the </t>
  </si>
  <si>
    <t xml:space="preserve">appellant and scored between 220-228 (or the next-generation equivalent score range) on the corresponding MCAS test </t>
  </si>
  <si>
    <t>are included in this cohort.</t>
  </si>
  <si>
    <t xml:space="preserve">Signature (Electronic signature accepted) </t>
  </si>
  <si>
    <t xml:space="preserve">Include in the cohort all students (a minumum of six) who took the same listed course(s) at the same time as the appellant, and who scored in the range listed below in on the high school MCAS test in the subject being appealed. Enter SASIDs, course titles, grade levels, GPAs, and MCAS scores for the appellant and for all students in the cohort. </t>
  </si>
  <si>
    <t>If fewer than six other students earned MCAS scores in the cohort range, contact mcas@mass.gov to obtain the modified cohort worksheet.</t>
  </si>
  <si>
    <r>
      <rPr>
        <b/>
        <i/>
        <sz val="9"/>
        <rFont val="Aptos"/>
        <family val="2"/>
      </rPr>
      <t>Insert course title* and grade level here</t>
    </r>
    <r>
      <rPr>
        <i/>
        <sz val="9"/>
        <rFont val="Aptos"/>
        <family val="2"/>
      </rPr>
      <t>; GPA below</t>
    </r>
  </si>
  <si>
    <r>
      <rPr>
        <b/>
        <i/>
        <sz val="9"/>
        <rFont val="Aptos"/>
        <family val="2"/>
      </rPr>
      <t>Insert course title* and grade leve</t>
    </r>
    <r>
      <rPr>
        <i/>
        <sz val="9"/>
        <rFont val="Aptos"/>
        <family val="2"/>
      </rPr>
      <t xml:space="preserve">l </t>
    </r>
    <r>
      <rPr>
        <b/>
        <i/>
        <sz val="9"/>
        <rFont val="Aptos"/>
        <family val="2"/>
      </rPr>
      <t>here</t>
    </r>
    <r>
      <rPr>
        <i/>
        <sz val="9"/>
        <rFont val="Aptos"/>
        <family val="2"/>
      </rPr>
      <t>; GPA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</si>
</sst>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0"/>
      <name val="Arial"/>
    </font>
    <font>
      <u/>
      <sz val="10"/>
      <color indexed="12"/>
      <name val="Arial"/>
      <family val="2"/>
    </font>
    <font>
      <sz val="9"/>
      <name val="Aptos"/>
      <family val="2"/>
    </font>
    <font>
      <b/>
      <sz val="9"/>
      <name val="Aptos"/>
      <family val="2"/>
    </font>
    <font>
      <i/>
      <sz val="9"/>
      <color indexed="12"/>
      <name val="Aptos"/>
      <family val="2"/>
    </font>
    <font>
      <i/>
      <sz val="9"/>
      <color rgb="FF1A17A9"/>
      <name val="Aptos"/>
      <family val="2"/>
    </font>
    <font>
      <i/>
      <sz val="9"/>
      <name val="Aptos"/>
      <family val="2"/>
    </font>
    <font>
      <b/>
      <i/>
      <sz val="9"/>
      <name val="Aptos"/>
      <family val="2"/>
    </font>
    <font>
      <b/>
      <sz val="9"/>
      <color theme="3"/>
      <name val="Aptos"/>
      <family val="2"/>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48">
    <border>
      <left/>
      <right/>
      <top/>
      <bottom/>
      <diagonal/>
    </border>
    <border>
      <left/>
      <right/>
      <top/>
      <bottom style="medium">
        <color indexed="64"/>
      </bottom>
      <diagonal/>
    </border>
    <border>
      <left/>
      <right/>
      <top style="double">
        <color indexed="64"/>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style="hair">
        <color indexed="64"/>
      </bottom>
      <diagonal/>
    </border>
    <border>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double">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2">
    <xf numFmtId="0" fontId="0" fillId="0" borderId="0" applyBorder="0"/>
    <xf numFmtId="0" fontId="1" fillId="0" borderId="0" applyNumberFormat="0" applyFill="0" applyBorder="0" applyAlignment="0" applyProtection="0">
      <alignment vertical="top"/>
      <protection locked="0"/>
    </xf>
  </cellStyleXfs>
  <cellXfs count="93">
    <xf numFmtId="0" fontId="0" fillId="0" borderId="0" xfId="0"/>
    <xf numFmtId="0" fontId="2" fillId="2" borderId="0" xfId="0" applyFont="1" applyFill="1"/>
    <xf numFmtId="0" fontId="3" fillId="2" borderId="0" xfId="0" applyFont="1" applyFill="1"/>
    <xf numFmtId="0" fontId="2" fillId="0" borderId="0" xfId="0" applyFont="1" applyAlignment="1">
      <alignment horizontal="center"/>
    </xf>
    <xf numFmtId="0" fontId="2" fillId="0" borderId="0" xfId="0" applyFont="1"/>
    <xf numFmtId="2" fontId="2" fillId="0" borderId="0" xfId="0" applyNumberFormat="1" applyFont="1"/>
    <xf numFmtId="0" fontId="2" fillId="0" borderId="0" xfId="0" applyFont="1" applyBorder="1"/>
    <xf numFmtId="0" fontId="3" fillId="2" borderId="1" xfId="0" applyFont="1" applyFill="1" applyBorder="1"/>
    <xf numFmtId="0" fontId="2" fillId="0" borderId="1" xfId="0" applyFont="1" applyBorder="1" applyAlignment="1">
      <alignment horizontal="center"/>
    </xf>
    <xf numFmtId="0" fontId="2" fillId="0" borderId="1" xfId="0" applyFont="1" applyBorder="1"/>
    <xf numFmtId="2" fontId="2" fillId="0" borderId="1" xfId="0" applyNumberFormat="1" applyFont="1" applyBorder="1"/>
    <xf numFmtId="0" fontId="4" fillId="0" borderId="0" xfId="0" applyFont="1" applyAlignment="1">
      <alignment vertical="center" wrapText="1"/>
    </xf>
    <xf numFmtId="0" fontId="3" fillId="0" borderId="3" xfId="0" applyFont="1" applyBorder="1"/>
    <xf numFmtId="0" fontId="5" fillId="0" borderId="10" xfId="0" applyFont="1" applyBorder="1" applyAlignment="1">
      <alignment horizontal="left" wrapText="1"/>
    </xf>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4" xfId="0" applyFont="1" applyBorder="1"/>
    <xf numFmtId="0" fontId="2" fillId="0" borderId="0" xfId="0" applyFont="1" applyAlignment="1">
      <alignment wrapText="1"/>
    </xf>
    <xf numFmtId="0" fontId="2" fillId="0" borderId="0" xfId="0" applyFont="1" applyBorder="1" applyAlignment="1">
      <alignment wrapText="1"/>
    </xf>
    <xf numFmtId="0" fontId="2" fillId="0" borderId="2" xfId="0" applyFont="1" applyBorder="1"/>
    <xf numFmtId="2" fontId="2" fillId="0" borderId="0" xfId="1" applyNumberFormat="1" applyFont="1" applyBorder="1" applyAlignment="1" applyProtection="1"/>
    <xf numFmtId="0" fontId="3" fillId="0" borderId="0" xfId="0" applyFont="1" applyBorder="1" applyAlignment="1">
      <alignment horizontal="left"/>
    </xf>
    <xf numFmtId="0" fontId="2" fillId="0" borderId="0" xfId="0" applyFont="1" applyBorder="1" applyAlignment="1">
      <alignment horizontal="center"/>
    </xf>
    <xf numFmtId="0" fontId="3" fillId="0" borderId="0" xfId="0" applyFont="1" applyBorder="1" applyAlignment="1">
      <alignment horizontal="center"/>
    </xf>
    <xf numFmtId="2" fontId="2" fillId="0" borderId="0" xfId="0" applyNumberFormat="1" applyFont="1" applyBorder="1"/>
    <xf numFmtId="0" fontId="2" fillId="0" borderId="0" xfId="0" applyFont="1" applyBorder="1" applyAlignment="1">
      <alignment horizontal="center" vertical="center" wrapText="1"/>
    </xf>
    <xf numFmtId="0" fontId="7" fillId="0" borderId="0" xfId="0" applyFont="1" applyBorder="1" applyAlignment="1">
      <alignment horizontal="left"/>
    </xf>
    <xf numFmtId="0" fontId="3" fillId="0" borderId="0" xfId="0" applyFont="1" applyBorder="1"/>
    <xf numFmtId="2" fontId="2" fillId="0" borderId="0" xfId="0" applyNumberFormat="1" applyFont="1" applyBorder="1" applyAlignment="1">
      <alignment horizontal="center"/>
    </xf>
    <xf numFmtId="9" fontId="3" fillId="0" borderId="0" xfId="0" applyNumberFormat="1" applyFont="1" applyBorder="1" applyAlignment="1">
      <alignment horizontal="center"/>
    </xf>
    <xf numFmtId="0" fontId="6" fillId="0" borderId="0" xfId="0" applyFont="1" applyBorder="1" applyAlignment="1">
      <alignment horizontal="left"/>
    </xf>
    <xf numFmtId="0" fontId="2" fillId="0" borderId="0" xfId="0" applyFont="1" applyBorder="1" applyAlignment="1">
      <alignment horizontal="left"/>
    </xf>
    <xf numFmtId="0" fontId="2" fillId="0" borderId="30" xfId="0" applyFont="1" applyBorder="1" applyAlignment="1">
      <alignment horizontal="left"/>
    </xf>
    <xf numFmtId="0" fontId="2" fillId="0" borderId="30" xfId="0" applyFont="1" applyBorder="1" applyAlignment="1">
      <alignment horizontal="center"/>
    </xf>
    <xf numFmtId="0" fontId="8" fillId="0" borderId="9" xfId="0" applyFont="1" applyBorder="1" applyAlignment="1">
      <alignment horizontal="left" wrapText="1"/>
    </xf>
    <xf numFmtId="0" fontId="8" fillId="0" borderId="12" xfId="0" applyFont="1" applyBorder="1" applyAlignment="1" applyProtection="1">
      <alignment horizontal="left" wrapText="1"/>
      <protection locked="0"/>
    </xf>
    <xf numFmtId="0" fontId="6" fillId="2" borderId="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8" xfId="0" applyFont="1" applyFill="1" applyBorder="1" applyAlignment="1">
      <alignment horizontal="center"/>
    </xf>
    <xf numFmtId="164" fontId="2" fillId="2" borderId="21" xfId="0" quotePrefix="1" applyNumberFormat="1" applyFont="1" applyFill="1" applyBorder="1" applyAlignment="1">
      <alignment horizontal="center"/>
    </xf>
    <xf numFmtId="164" fontId="2" fillId="2" borderId="22" xfId="0" quotePrefix="1" applyNumberFormat="1" applyFont="1" applyFill="1" applyBorder="1" applyAlignment="1">
      <alignment horizontal="center"/>
    </xf>
    <xf numFmtId="164" fontId="2" fillId="2" borderId="19" xfId="0" applyNumberFormat="1" applyFont="1" applyFill="1" applyBorder="1" applyAlignment="1">
      <alignment horizontal="center"/>
    </xf>
    <xf numFmtId="164" fontId="2" fillId="2" borderId="20" xfId="0" applyNumberFormat="1" applyFont="1" applyFill="1" applyBorder="1" applyAlignment="1">
      <alignment horizontal="center"/>
    </xf>
    <xf numFmtId="164" fontId="2" fillId="2" borderId="17" xfId="0" applyNumberFormat="1" applyFont="1" applyFill="1" applyBorder="1" applyAlignment="1">
      <alignment horizontal="center"/>
    </xf>
    <xf numFmtId="164" fontId="2" fillId="2" borderId="15" xfId="0" applyNumberFormat="1" applyFont="1" applyFill="1" applyBorder="1" applyAlignment="1">
      <alignment horizontal="center"/>
    </xf>
    <xf numFmtId="0" fontId="2" fillId="2" borderId="29" xfId="0" applyFont="1" applyFill="1" applyBorder="1" applyAlignment="1">
      <alignment horizontal="center"/>
    </xf>
    <xf numFmtId="164" fontId="2" fillId="2" borderId="18" xfId="0" applyNumberFormat="1" applyFont="1" applyFill="1" applyBorder="1" applyAlignment="1">
      <alignment horizontal="center"/>
    </xf>
    <xf numFmtId="164" fontId="2" fillId="2" borderId="16" xfId="0" applyNumberFormat="1" applyFont="1" applyFill="1" applyBorder="1" applyAlignment="1">
      <alignment horizontal="center"/>
    </xf>
    <xf numFmtId="2" fontId="3" fillId="3" borderId="11" xfId="0" applyNumberFormat="1" applyFont="1" applyFill="1" applyBorder="1" applyAlignment="1">
      <alignment horizontal="center"/>
    </xf>
    <xf numFmtId="0" fontId="3" fillId="3" borderId="39" xfId="0" applyFont="1" applyFill="1" applyBorder="1" applyAlignment="1">
      <alignment horizontal="left" vertical="top" wrapText="1"/>
    </xf>
    <xf numFmtId="0" fontId="3" fillId="3" borderId="27" xfId="0" applyFont="1" applyFill="1" applyBorder="1" applyAlignment="1">
      <alignment horizontal="center"/>
    </xf>
    <xf numFmtId="0" fontId="3" fillId="3" borderId="0" xfId="0" applyFont="1" applyFill="1" applyBorder="1"/>
    <xf numFmtId="0" fontId="2" fillId="3" borderId="0" xfId="0" applyFont="1" applyFill="1" applyBorder="1" applyAlignment="1">
      <alignment horizontal="center"/>
    </xf>
    <xf numFmtId="2" fontId="2" fillId="3" borderId="0" xfId="0" applyNumberFormat="1" applyFont="1" applyFill="1" applyBorder="1" applyAlignment="1">
      <alignment horizontal="center"/>
    </xf>
    <xf numFmtId="0" fontId="2" fillId="2" borderId="0" xfId="0" applyFont="1" applyFill="1" applyBorder="1" applyAlignment="1">
      <alignment horizontal="center"/>
    </xf>
    <xf numFmtId="0" fontId="3" fillId="3" borderId="5" xfId="0" applyFont="1" applyFill="1" applyBorder="1" applyAlignment="1">
      <alignment horizontal="center" wrapText="1"/>
    </xf>
    <xf numFmtId="0" fontId="2" fillId="3" borderId="6" xfId="0" applyFont="1" applyFill="1" applyBorder="1"/>
    <xf numFmtId="0" fontId="2" fillId="3" borderId="7" xfId="0" applyFont="1" applyFill="1" applyBorder="1"/>
    <xf numFmtId="2" fontId="2" fillId="3" borderId="13" xfId="0" applyNumberFormat="1" applyFont="1" applyFill="1" applyBorder="1" applyAlignment="1">
      <alignment horizontal="center"/>
    </xf>
    <xf numFmtId="2" fontId="2" fillId="3" borderId="14" xfId="0" applyNumberFormat="1" applyFont="1" applyFill="1" applyBorder="1" applyAlignment="1">
      <alignment horizontal="center"/>
    </xf>
    <xf numFmtId="0" fontId="3" fillId="0" borderId="1" xfId="0" applyFont="1" applyBorder="1" applyAlignment="1" applyProtection="1">
      <alignment horizontal="center"/>
      <protection locked="0"/>
    </xf>
    <xf numFmtId="0" fontId="2" fillId="0" borderId="1" xfId="0" applyFont="1" applyBorder="1" applyAlignment="1">
      <alignment horizontal="center"/>
    </xf>
    <xf numFmtId="0" fontId="3" fillId="0" borderId="13" xfId="0" applyFont="1" applyBorder="1" applyAlignment="1">
      <alignment horizontal="center"/>
    </xf>
    <xf numFmtId="0" fontId="2" fillId="0" borderId="13" xfId="0" applyFont="1" applyBorder="1"/>
    <xf numFmtId="0" fontId="8" fillId="0" borderId="9" xfId="0" applyFont="1" applyBorder="1" applyAlignment="1" applyProtection="1">
      <alignment horizontal="left" wrapText="1"/>
      <protection locked="0"/>
    </xf>
    <xf numFmtId="0" fontId="8" fillId="0" borderId="10" xfId="0" applyFont="1" applyBorder="1" applyAlignment="1">
      <alignment horizontal="left" wrapText="1"/>
    </xf>
    <xf numFmtId="0" fontId="8" fillId="0" borderId="11" xfId="0" applyFont="1" applyBorder="1" applyAlignment="1">
      <alignment horizontal="left" wrapText="1"/>
    </xf>
    <xf numFmtId="0" fontId="2" fillId="0" borderId="47"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3" borderId="33" xfId="0" applyFont="1" applyFill="1" applyBorder="1" applyAlignment="1">
      <alignment horizontal="center" wrapText="1"/>
    </xf>
    <xf numFmtId="0" fontId="2" fillId="3" borderId="6" xfId="0" applyFont="1" applyFill="1" applyBorder="1"/>
    <xf numFmtId="0" fontId="3" fillId="0" borderId="0" xfId="0" applyFont="1" applyBorder="1" applyAlignment="1">
      <alignment horizontal="center"/>
    </xf>
    <xf numFmtId="0" fontId="3" fillId="3" borderId="34" xfId="0" applyFont="1" applyFill="1" applyBorder="1" applyAlignment="1">
      <alignment horizontal="left" vertical="top" wrapText="1"/>
    </xf>
    <xf numFmtId="2" fontId="3" fillId="0" borderId="31" xfId="0" applyNumberFormat="1" applyFont="1" applyBorder="1" applyAlignment="1">
      <alignment horizontal="center" vertical="center" wrapText="1"/>
    </xf>
    <xf numFmtId="2" fontId="3" fillId="0" borderId="32" xfId="0" applyNumberFormat="1" applyFont="1" applyBorder="1" applyAlignment="1">
      <alignment horizontal="center" vertical="center" wrapText="1"/>
    </xf>
    <xf numFmtId="2" fontId="3" fillId="3" borderId="35" xfId="0" applyNumberFormat="1" applyFont="1" applyFill="1" applyBorder="1" applyAlignment="1">
      <alignment horizontal="center" vertical="center"/>
    </xf>
    <xf numFmtId="2" fontId="3" fillId="3" borderId="36" xfId="0" applyNumberFormat="1" applyFont="1" applyFill="1" applyBorder="1" applyAlignment="1">
      <alignment horizontal="center" vertical="center"/>
    </xf>
    <xf numFmtId="2" fontId="3" fillId="3" borderId="37" xfId="0" applyNumberFormat="1" applyFont="1" applyFill="1" applyBorder="1" applyAlignment="1">
      <alignment horizontal="center" vertical="center"/>
    </xf>
    <xf numFmtId="0" fontId="3" fillId="3" borderId="40" xfId="0" applyFont="1" applyFill="1" applyBorder="1" applyAlignment="1">
      <alignment horizontal="center"/>
    </xf>
    <xf numFmtId="0" fontId="3" fillId="3" borderId="41" xfId="0" applyFont="1" applyFill="1" applyBorder="1" applyAlignment="1">
      <alignment horizontal="center"/>
    </xf>
    <xf numFmtId="0" fontId="3" fillId="3" borderId="42" xfId="0" applyFont="1" applyFill="1" applyBorder="1" applyAlignment="1">
      <alignment horizontal="center"/>
    </xf>
    <xf numFmtId="0" fontId="3" fillId="3" borderId="9" xfId="0" applyFont="1" applyFill="1" applyBorder="1" applyAlignment="1">
      <alignment horizontal="center"/>
    </xf>
    <xf numFmtId="0" fontId="3" fillId="3" borderId="10" xfId="0" applyFont="1" applyFill="1" applyBorder="1" applyAlignment="1">
      <alignment horizontal="center"/>
    </xf>
    <xf numFmtId="0" fontId="3" fillId="3" borderId="38" xfId="0" applyFont="1" applyFill="1" applyBorder="1" applyAlignment="1">
      <alignment horizontal="center"/>
    </xf>
    <xf numFmtId="0" fontId="3" fillId="3" borderId="39" xfId="0" applyFont="1" applyFill="1" applyBorder="1" applyAlignment="1">
      <alignment horizontal="left" vertical="top" wrapText="1"/>
    </xf>
    <xf numFmtId="0" fontId="3" fillId="3" borderId="43" xfId="0" applyFont="1" applyFill="1" applyBorder="1" applyAlignment="1">
      <alignment horizontal="left" vertical="top" wrapText="1"/>
    </xf>
    <xf numFmtId="0" fontId="3" fillId="3" borderId="44"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1A17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8"/>
  <sheetViews>
    <sheetView tabSelected="1" zoomScaleNormal="100" zoomScalePageLayoutView="80" workbookViewId="0"/>
  </sheetViews>
  <sheetFormatPr defaultColWidth="9.42578125" defaultRowHeight="12" x14ac:dyDescent="0.2"/>
  <cols>
    <col min="1" max="2" width="11.5703125" style="4" customWidth="1"/>
    <col min="3" max="3" width="17.42578125" style="3" customWidth="1"/>
    <col min="4" max="4" width="17.7109375" style="3" customWidth="1"/>
    <col min="5" max="5" width="16.7109375" style="3" customWidth="1"/>
    <col min="6" max="7" width="17.140625" style="3" customWidth="1"/>
    <col min="8" max="8" width="17.140625" style="4" customWidth="1"/>
    <col min="9" max="9" width="13.5703125" style="5" customWidth="1"/>
    <col min="10" max="10" width="24.140625" style="4" customWidth="1"/>
    <col min="11" max="11" width="7.42578125" style="4" hidden="1" customWidth="1"/>
    <col min="12" max="12" width="10" style="4" hidden="1" customWidth="1"/>
    <col min="13" max="16" width="9.42578125" style="6" hidden="1" customWidth="1"/>
    <col min="17" max="17" width="0.140625" style="6" customWidth="1"/>
    <col min="18" max="16384" width="9.42578125" style="6"/>
  </cols>
  <sheetData>
    <row r="1" spans="1:16" x14ac:dyDescent="0.2">
      <c r="A1" s="1" t="s">
        <v>0</v>
      </c>
      <c r="B1" s="1"/>
      <c r="C1" s="2"/>
    </row>
    <row r="2" spans="1:16" ht="15.6" customHeight="1" x14ac:dyDescent="0.2">
      <c r="A2" s="7" t="s">
        <v>1</v>
      </c>
      <c r="B2" s="7"/>
      <c r="C2" s="63"/>
      <c r="D2" s="64"/>
      <c r="E2" s="8"/>
      <c r="F2" s="8"/>
      <c r="G2" s="8"/>
      <c r="H2" s="9"/>
      <c r="I2" s="10"/>
      <c r="J2" s="11"/>
    </row>
    <row r="3" spans="1:16" ht="63.6" customHeight="1" x14ac:dyDescent="0.2">
      <c r="A3" s="12"/>
      <c r="B3" s="65" t="s">
        <v>2</v>
      </c>
      <c r="C3" s="67" t="s">
        <v>37</v>
      </c>
      <c r="D3" s="68"/>
      <c r="E3" s="68"/>
      <c r="F3" s="68"/>
      <c r="G3" s="68"/>
      <c r="H3" s="69"/>
      <c r="I3" s="34" t="s">
        <v>3</v>
      </c>
      <c r="J3" s="35" t="s">
        <v>38</v>
      </c>
      <c r="K3" s="13"/>
      <c r="L3" s="14"/>
      <c r="M3" s="14"/>
      <c r="N3" s="14"/>
      <c r="O3" s="15"/>
    </row>
    <row r="4" spans="1:16" ht="12" customHeight="1" x14ac:dyDescent="0.2">
      <c r="A4" s="16"/>
      <c r="B4" s="66"/>
      <c r="C4" s="70"/>
      <c r="D4" s="71"/>
      <c r="E4" s="71"/>
      <c r="F4" s="71"/>
      <c r="G4" s="71"/>
      <c r="H4" s="72"/>
      <c r="I4" s="79" t="s">
        <v>4</v>
      </c>
      <c r="J4" s="73" t="s">
        <v>5</v>
      </c>
      <c r="K4" s="4" t="s">
        <v>6</v>
      </c>
      <c r="L4" s="17" t="s">
        <v>7</v>
      </c>
      <c r="M4" s="18"/>
    </row>
    <row r="5" spans="1:16" ht="45" customHeight="1" thickBot="1" x14ac:dyDescent="0.25">
      <c r="A5" s="16"/>
      <c r="B5" s="66"/>
      <c r="C5" s="36" t="s">
        <v>40</v>
      </c>
      <c r="D5" s="36" t="s">
        <v>39</v>
      </c>
      <c r="E5" s="36" t="s">
        <v>39</v>
      </c>
      <c r="F5" s="36" t="s">
        <v>39</v>
      </c>
      <c r="G5" s="36" t="s">
        <v>39</v>
      </c>
      <c r="H5" s="36" t="s">
        <v>39</v>
      </c>
      <c r="I5" s="80"/>
      <c r="J5" s="74"/>
      <c r="L5" s="17"/>
      <c r="M5" s="18"/>
      <c r="N5" s="6" t="s">
        <v>8</v>
      </c>
      <c r="O5" s="6" t="s">
        <v>9</v>
      </c>
      <c r="P5" s="6" t="s">
        <v>10</v>
      </c>
    </row>
    <row r="6" spans="1:16" ht="15.75" customHeight="1" thickTop="1" thickBot="1" x14ac:dyDescent="0.25">
      <c r="A6" s="58" t="s">
        <v>11</v>
      </c>
      <c r="B6" s="41"/>
      <c r="C6" s="42"/>
      <c r="D6" s="43"/>
      <c r="E6" s="43"/>
      <c r="F6" s="43"/>
      <c r="G6" s="43"/>
      <c r="H6" s="43"/>
      <c r="I6" s="61" t="e">
        <f t="shared" ref="I6:I16" si="0">AVERAGE(C6:H6)</f>
        <v>#DIV/0!</v>
      </c>
      <c r="J6" s="37"/>
      <c r="K6" s="19" t="b">
        <f t="shared" ref="K6:K34" si="1">IF(J6&gt;218,J6)</f>
        <v>0</v>
      </c>
      <c r="L6" s="19" t="b">
        <f>IF(K6&lt;500,I6)</f>
        <v>0</v>
      </c>
      <c r="N6" s="6" t="e">
        <f>STDEV(L7:L34)</f>
        <v>#DIV/0!</v>
      </c>
      <c r="O6" s="6">
        <f>SQRT(D48)</f>
        <v>0</v>
      </c>
      <c r="P6" s="6" t="e">
        <f>N6/O6</f>
        <v>#DIV/0!</v>
      </c>
    </row>
    <row r="7" spans="1:16" ht="13.5" customHeight="1" x14ac:dyDescent="0.2">
      <c r="A7" s="75" t="s">
        <v>12</v>
      </c>
      <c r="B7" s="41"/>
      <c r="C7" s="44"/>
      <c r="D7" s="45"/>
      <c r="E7" s="45"/>
      <c r="F7" s="45"/>
      <c r="G7" s="45"/>
      <c r="H7" s="45"/>
      <c r="I7" s="61" t="e">
        <f t="shared" si="0"/>
        <v>#DIV/0!</v>
      </c>
      <c r="J7" s="38"/>
      <c r="K7" s="4" t="b">
        <f t="shared" si="1"/>
        <v>0</v>
      </c>
      <c r="L7" s="19" t="b">
        <f t="shared" ref="L7:L34" si="2">IF(K7&lt;500,I7)</f>
        <v>0</v>
      </c>
    </row>
    <row r="8" spans="1:16" x14ac:dyDescent="0.2">
      <c r="A8" s="76"/>
      <c r="B8" s="41"/>
      <c r="C8" s="46"/>
      <c r="D8" s="47"/>
      <c r="E8" s="47"/>
      <c r="F8" s="47"/>
      <c r="G8" s="47"/>
      <c r="H8" s="47"/>
      <c r="I8" s="61" t="e">
        <f t="shared" si="0"/>
        <v>#DIV/0!</v>
      </c>
      <c r="J8" s="39"/>
      <c r="K8" s="4" t="b">
        <f t="shared" si="1"/>
        <v>0</v>
      </c>
      <c r="L8" s="19" t="b">
        <f t="shared" si="2"/>
        <v>0</v>
      </c>
    </row>
    <row r="9" spans="1:16" ht="13.5" customHeight="1" x14ac:dyDescent="0.2">
      <c r="A9" s="59"/>
      <c r="B9" s="41"/>
      <c r="C9" s="46"/>
      <c r="D9" s="47"/>
      <c r="E9" s="47"/>
      <c r="F9" s="47"/>
      <c r="G9" s="47"/>
      <c r="H9" s="47"/>
      <c r="I9" s="61" t="e">
        <f t="shared" si="0"/>
        <v>#DIV/0!</v>
      </c>
      <c r="J9" s="39"/>
      <c r="K9" s="4" t="b">
        <f t="shared" si="1"/>
        <v>0</v>
      </c>
      <c r="L9" s="19" t="b">
        <f t="shared" si="2"/>
        <v>0</v>
      </c>
    </row>
    <row r="10" spans="1:16" ht="13.5" customHeight="1" x14ac:dyDescent="0.2">
      <c r="A10" s="59"/>
      <c r="B10" s="41"/>
      <c r="C10" s="46"/>
      <c r="D10" s="47"/>
      <c r="E10" s="47"/>
      <c r="F10" s="47"/>
      <c r="G10" s="47"/>
      <c r="H10" s="47"/>
      <c r="I10" s="61" t="e">
        <f t="shared" si="0"/>
        <v>#DIV/0!</v>
      </c>
      <c r="J10" s="39"/>
      <c r="K10" s="4" t="b">
        <f t="shared" si="1"/>
        <v>0</v>
      </c>
      <c r="L10" s="19" t="b">
        <f t="shared" si="2"/>
        <v>0</v>
      </c>
    </row>
    <row r="11" spans="1:16" ht="13.5" customHeight="1" x14ac:dyDescent="0.2">
      <c r="A11" s="59"/>
      <c r="B11" s="41"/>
      <c r="C11" s="46"/>
      <c r="D11" s="47"/>
      <c r="E11" s="47"/>
      <c r="F11" s="47"/>
      <c r="G11" s="47"/>
      <c r="H11" s="47"/>
      <c r="I11" s="61" t="e">
        <f t="shared" si="0"/>
        <v>#DIV/0!</v>
      </c>
      <c r="J11" s="39"/>
      <c r="K11" s="4" t="b">
        <f t="shared" si="1"/>
        <v>0</v>
      </c>
      <c r="L11" s="19" t="b">
        <f t="shared" si="2"/>
        <v>0</v>
      </c>
    </row>
    <row r="12" spans="1:16" ht="13.5" customHeight="1" x14ac:dyDescent="0.2">
      <c r="A12" s="59"/>
      <c r="B12" s="41"/>
      <c r="C12" s="46"/>
      <c r="D12" s="47"/>
      <c r="E12" s="47"/>
      <c r="F12" s="47"/>
      <c r="G12" s="47"/>
      <c r="H12" s="47"/>
      <c r="I12" s="61" t="e">
        <f t="shared" si="0"/>
        <v>#DIV/0!</v>
      </c>
      <c r="J12" s="39"/>
      <c r="K12" s="4" t="b">
        <f t="shared" si="1"/>
        <v>0</v>
      </c>
      <c r="L12" s="19" t="b">
        <f t="shared" si="2"/>
        <v>0</v>
      </c>
    </row>
    <row r="13" spans="1:16" ht="13.5" customHeight="1" x14ac:dyDescent="0.2">
      <c r="A13" s="59"/>
      <c r="B13" s="41"/>
      <c r="C13" s="46"/>
      <c r="D13" s="47"/>
      <c r="E13" s="47"/>
      <c r="F13" s="47"/>
      <c r="G13" s="47"/>
      <c r="H13" s="47"/>
      <c r="I13" s="61" t="e">
        <f t="shared" si="0"/>
        <v>#DIV/0!</v>
      </c>
      <c r="J13" s="39"/>
      <c r="K13" s="4" t="b">
        <f t="shared" si="1"/>
        <v>0</v>
      </c>
      <c r="L13" s="19" t="b">
        <f t="shared" si="2"/>
        <v>0</v>
      </c>
    </row>
    <row r="14" spans="1:16" ht="13.5" customHeight="1" x14ac:dyDescent="0.2">
      <c r="A14" s="59"/>
      <c r="B14" s="41"/>
      <c r="C14" s="46"/>
      <c r="D14" s="47"/>
      <c r="E14" s="47"/>
      <c r="F14" s="47"/>
      <c r="G14" s="47"/>
      <c r="H14" s="47"/>
      <c r="I14" s="61" t="e">
        <f t="shared" si="0"/>
        <v>#DIV/0!</v>
      </c>
      <c r="J14" s="39"/>
      <c r="K14" s="4" t="b">
        <f t="shared" si="1"/>
        <v>0</v>
      </c>
      <c r="L14" s="19" t="b">
        <f t="shared" si="2"/>
        <v>0</v>
      </c>
    </row>
    <row r="15" spans="1:16" ht="13.5" customHeight="1" x14ac:dyDescent="0.2">
      <c r="A15" s="59"/>
      <c r="B15" s="41"/>
      <c r="C15" s="46"/>
      <c r="D15" s="47"/>
      <c r="E15" s="47"/>
      <c r="F15" s="47"/>
      <c r="G15" s="47"/>
      <c r="H15" s="47"/>
      <c r="I15" s="61" t="e">
        <f t="shared" si="0"/>
        <v>#DIV/0!</v>
      </c>
      <c r="J15" s="39"/>
      <c r="K15" s="4" t="b">
        <f t="shared" si="1"/>
        <v>0</v>
      </c>
      <c r="L15" s="19" t="b">
        <f t="shared" si="2"/>
        <v>0</v>
      </c>
    </row>
    <row r="16" spans="1:16" ht="13.5" customHeight="1" x14ac:dyDescent="0.2">
      <c r="A16" s="59"/>
      <c r="B16" s="41"/>
      <c r="C16" s="46"/>
      <c r="D16" s="47"/>
      <c r="E16" s="47"/>
      <c r="F16" s="47"/>
      <c r="G16" s="47"/>
      <c r="H16" s="47"/>
      <c r="I16" s="61" t="e">
        <f t="shared" si="0"/>
        <v>#DIV/0!</v>
      </c>
      <c r="J16" s="39"/>
      <c r="K16" s="4" t="b">
        <f t="shared" si="1"/>
        <v>0</v>
      </c>
      <c r="L16" s="19" t="b">
        <f t="shared" si="2"/>
        <v>0</v>
      </c>
    </row>
    <row r="17" spans="1:14" ht="13.5" customHeight="1" x14ac:dyDescent="0.2">
      <c r="A17" s="59"/>
      <c r="B17" s="41"/>
      <c r="C17" s="46"/>
      <c r="D17" s="47"/>
      <c r="E17" s="47"/>
      <c r="F17" s="47"/>
      <c r="G17" s="47"/>
      <c r="H17" s="47"/>
      <c r="I17" s="61" t="e">
        <f t="shared" ref="I17:I33" si="3">AVERAGE(C17:H17)</f>
        <v>#DIV/0!</v>
      </c>
      <c r="J17" s="39"/>
      <c r="K17" s="4" t="b">
        <f t="shared" si="1"/>
        <v>0</v>
      </c>
      <c r="L17" s="19" t="b">
        <f t="shared" si="2"/>
        <v>0</v>
      </c>
    </row>
    <row r="18" spans="1:14" ht="13.5" customHeight="1" x14ac:dyDescent="0.2">
      <c r="A18" s="59"/>
      <c r="B18" s="41"/>
      <c r="C18" s="46"/>
      <c r="D18" s="47"/>
      <c r="E18" s="47"/>
      <c r="F18" s="47"/>
      <c r="G18" s="47"/>
      <c r="H18" s="47"/>
      <c r="I18" s="61" t="e">
        <f t="shared" si="3"/>
        <v>#DIV/0!</v>
      </c>
      <c r="J18" s="39"/>
      <c r="K18" s="4" t="b">
        <f t="shared" si="1"/>
        <v>0</v>
      </c>
      <c r="L18" s="19" t="b">
        <f t="shared" si="2"/>
        <v>0</v>
      </c>
    </row>
    <row r="19" spans="1:14" ht="13.5" customHeight="1" x14ac:dyDescent="0.2">
      <c r="A19" s="59"/>
      <c r="B19" s="41"/>
      <c r="C19" s="46"/>
      <c r="D19" s="47"/>
      <c r="E19" s="47"/>
      <c r="F19" s="47"/>
      <c r="G19" s="47"/>
      <c r="H19" s="47"/>
      <c r="I19" s="61" t="e">
        <f t="shared" si="3"/>
        <v>#DIV/0!</v>
      </c>
      <c r="J19" s="39"/>
      <c r="K19" s="4" t="b">
        <f t="shared" si="1"/>
        <v>0</v>
      </c>
      <c r="L19" s="19" t="b">
        <f t="shared" si="2"/>
        <v>0</v>
      </c>
    </row>
    <row r="20" spans="1:14" ht="13.5" customHeight="1" x14ac:dyDescent="0.2">
      <c r="A20" s="59"/>
      <c r="B20" s="41"/>
      <c r="C20" s="46"/>
      <c r="D20" s="47"/>
      <c r="E20" s="47"/>
      <c r="F20" s="47"/>
      <c r="G20" s="47"/>
      <c r="H20" s="47"/>
      <c r="I20" s="61" t="e">
        <f t="shared" si="3"/>
        <v>#DIV/0!</v>
      </c>
      <c r="J20" s="39"/>
      <c r="K20" s="4" t="b">
        <f t="shared" si="1"/>
        <v>0</v>
      </c>
      <c r="L20" s="19" t="b">
        <f t="shared" si="2"/>
        <v>0</v>
      </c>
    </row>
    <row r="21" spans="1:14" ht="13.5" customHeight="1" x14ac:dyDescent="0.2">
      <c r="A21" s="59"/>
      <c r="B21" s="41"/>
      <c r="C21" s="46"/>
      <c r="D21" s="47"/>
      <c r="E21" s="47"/>
      <c r="F21" s="47"/>
      <c r="G21" s="47"/>
      <c r="H21" s="47"/>
      <c r="I21" s="61" t="e">
        <f t="shared" si="3"/>
        <v>#DIV/0!</v>
      </c>
      <c r="J21" s="39"/>
      <c r="K21" s="4" t="b">
        <f t="shared" si="1"/>
        <v>0</v>
      </c>
      <c r="L21" s="19" t="b">
        <f t="shared" si="2"/>
        <v>0</v>
      </c>
    </row>
    <row r="22" spans="1:14" ht="13.5" customHeight="1" x14ac:dyDescent="0.2">
      <c r="A22" s="59"/>
      <c r="B22" s="41"/>
      <c r="C22" s="46"/>
      <c r="D22" s="47"/>
      <c r="E22" s="47"/>
      <c r="F22" s="47"/>
      <c r="G22" s="47"/>
      <c r="H22" s="47"/>
      <c r="I22" s="61" t="e">
        <f>AVERAGE(C22:H22)</f>
        <v>#DIV/0!</v>
      </c>
      <c r="J22" s="39"/>
      <c r="K22" s="4" t="b">
        <f t="shared" si="1"/>
        <v>0</v>
      </c>
      <c r="L22" s="19" t="b">
        <f t="shared" si="2"/>
        <v>0</v>
      </c>
    </row>
    <row r="23" spans="1:14" ht="13.5" customHeight="1" x14ac:dyDescent="0.2">
      <c r="A23" s="59"/>
      <c r="B23" s="41"/>
      <c r="C23" s="46"/>
      <c r="D23" s="47"/>
      <c r="E23" s="47"/>
      <c r="F23" s="47"/>
      <c r="G23" s="47"/>
      <c r="H23" s="47"/>
      <c r="I23" s="61" t="e">
        <f>AVERAGE(C23:H23)</f>
        <v>#DIV/0!</v>
      </c>
      <c r="J23" s="39"/>
      <c r="K23" s="4" t="b">
        <f t="shared" si="1"/>
        <v>0</v>
      </c>
      <c r="L23" s="19" t="b">
        <f t="shared" si="2"/>
        <v>0</v>
      </c>
    </row>
    <row r="24" spans="1:14" ht="13.5" customHeight="1" x14ac:dyDescent="0.2">
      <c r="A24" s="59"/>
      <c r="B24" s="41"/>
      <c r="C24" s="46"/>
      <c r="D24" s="47"/>
      <c r="E24" s="47"/>
      <c r="F24" s="47"/>
      <c r="G24" s="47"/>
      <c r="H24" s="47"/>
      <c r="I24" s="61" t="e">
        <f t="shared" si="3"/>
        <v>#DIV/0!</v>
      </c>
      <c r="J24" s="39"/>
      <c r="K24" s="4" t="b">
        <f t="shared" si="1"/>
        <v>0</v>
      </c>
      <c r="L24" s="19" t="b">
        <f t="shared" si="2"/>
        <v>0</v>
      </c>
    </row>
    <row r="25" spans="1:14" ht="13.5" customHeight="1" x14ac:dyDescent="0.2">
      <c r="A25" s="59"/>
      <c r="B25" s="41"/>
      <c r="C25" s="46"/>
      <c r="D25" s="47"/>
      <c r="E25" s="47"/>
      <c r="F25" s="47"/>
      <c r="G25" s="47"/>
      <c r="H25" s="47"/>
      <c r="I25" s="61" t="e">
        <f t="shared" si="3"/>
        <v>#DIV/0!</v>
      </c>
      <c r="J25" s="39"/>
      <c r="K25" s="4" t="b">
        <f t="shared" si="1"/>
        <v>0</v>
      </c>
      <c r="L25" s="19" t="b">
        <f t="shared" si="2"/>
        <v>0</v>
      </c>
    </row>
    <row r="26" spans="1:14" ht="13.5" customHeight="1" x14ac:dyDescent="0.2">
      <c r="A26" s="59"/>
      <c r="B26" s="41"/>
      <c r="C26" s="46"/>
      <c r="D26" s="47"/>
      <c r="E26" s="47"/>
      <c r="F26" s="47"/>
      <c r="G26" s="47"/>
      <c r="H26" s="47"/>
      <c r="I26" s="61" t="e">
        <f t="shared" si="3"/>
        <v>#DIV/0!</v>
      </c>
      <c r="J26" s="39"/>
      <c r="K26" s="4" t="b">
        <f t="shared" si="1"/>
        <v>0</v>
      </c>
      <c r="L26" s="19" t="b">
        <f t="shared" si="2"/>
        <v>0</v>
      </c>
    </row>
    <row r="27" spans="1:14" ht="13.5" customHeight="1" x14ac:dyDescent="0.2">
      <c r="A27" s="59"/>
      <c r="B27" s="41"/>
      <c r="C27" s="46"/>
      <c r="D27" s="47"/>
      <c r="E27" s="47"/>
      <c r="F27" s="47"/>
      <c r="G27" s="47"/>
      <c r="H27" s="47"/>
      <c r="I27" s="61" t="e">
        <f t="shared" si="3"/>
        <v>#DIV/0!</v>
      </c>
      <c r="J27" s="39"/>
      <c r="K27" s="4" t="b">
        <f t="shared" si="1"/>
        <v>0</v>
      </c>
      <c r="L27" s="19" t="b">
        <f t="shared" si="2"/>
        <v>0</v>
      </c>
    </row>
    <row r="28" spans="1:14" ht="13.5" customHeight="1" x14ac:dyDescent="0.2">
      <c r="A28" s="59"/>
      <c r="B28" s="41"/>
      <c r="C28" s="46"/>
      <c r="D28" s="47"/>
      <c r="E28" s="47"/>
      <c r="F28" s="47"/>
      <c r="G28" s="47"/>
      <c r="H28" s="47"/>
      <c r="I28" s="61" t="e">
        <f t="shared" si="3"/>
        <v>#DIV/0!</v>
      </c>
      <c r="J28" s="39"/>
      <c r="K28" s="4" t="b">
        <f t="shared" si="1"/>
        <v>0</v>
      </c>
      <c r="L28" s="19" t="b">
        <f t="shared" si="2"/>
        <v>0</v>
      </c>
    </row>
    <row r="29" spans="1:14" ht="13.5" customHeight="1" x14ac:dyDescent="0.2">
      <c r="A29" s="59"/>
      <c r="B29" s="41"/>
      <c r="C29" s="46"/>
      <c r="D29" s="47"/>
      <c r="E29" s="47"/>
      <c r="F29" s="47"/>
      <c r="G29" s="47"/>
      <c r="H29" s="47"/>
      <c r="I29" s="61" t="e">
        <f t="shared" si="3"/>
        <v>#DIV/0!</v>
      </c>
      <c r="J29" s="39"/>
      <c r="K29" s="4" t="b">
        <f t="shared" si="1"/>
        <v>0</v>
      </c>
      <c r="L29" s="19" t="b">
        <f t="shared" si="2"/>
        <v>0</v>
      </c>
    </row>
    <row r="30" spans="1:14" ht="13.5" customHeight="1" x14ac:dyDescent="0.2">
      <c r="A30" s="59"/>
      <c r="B30" s="41"/>
      <c r="C30" s="46"/>
      <c r="D30" s="47"/>
      <c r="E30" s="47"/>
      <c r="F30" s="47"/>
      <c r="G30" s="47"/>
      <c r="H30" s="47"/>
      <c r="I30" s="61" t="e">
        <f t="shared" si="3"/>
        <v>#DIV/0!</v>
      </c>
      <c r="J30" s="39"/>
      <c r="K30" s="4" t="b">
        <f t="shared" si="1"/>
        <v>0</v>
      </c>
      <c r="L30" s="19" t="b">
        <f t="shared" si="2"/>
        <v>0</v>
      </c>
    </row>
    <row r="31" spans="1:14" x14ac:dyDescent="0.2">
      <c r="A31" s="59"/>
      <c r="B31" s="41"/>
      <c r="C31" s="46"/>
      <c r="D31" s="47"/>
      <c r="E31" s="47"/>
      <c r="F31" s="47"/>
      <c r="G31" s="47"/>
      <c r="H31" s="47"/>
      <c r="I31" s="61" t="e">
        <f t="shared" si="3"/>
        <v>#DIV/0!</v>
      </c>
      <c r="J31" s="39"/>
      <c r="K31" s="4" t="b">
        <f t="shared" si="1"/>
        <v>0</v>
      </c>
      <c r="L31" s="19" t="b">
        <f t="shared" si="2"/>
        <v>0</v>
      </c>
    </row>
    <row r="32" spans="1:14" x14ac:dyDescent="0.2">
      <c r="A32" s="59"/>
      <c r="B32" s="41"/>
      <c r="C32" s="46"/>
      <c r="D32" s="47"/>
      <c r="E32" s="47"/>
      <c r="F32" s="47"/>
      <c r="G32" s="47"/>
      <c r="H32" s="47"/>
      <c r="I32" s="61" t="e">
        <f t="shared" si="3"/>
        <v>#DIV/0!</v>
      </c>
      <c r="J32" s="39"/>
      <c r="K32" s="4" t="b">
        <f t="shared" si="1"/>
        <v>0</v>
      </c>
      <c r="L32" s="19" t="b">
        <f t="shared" si="2"/>
        <v>0</v>
      </c>
      <c r="N32" s="6" t="s">
        <v>13</v>
      </c>
    </row>
    <row r="33" spans="1:14" x14ac:dyDescent="0.2">
      <c r="A33" s="59"/>
      <c r="B33" s="41"/>
      <c r="C33" s="46"/>
      <c r="D33" s="47"/>
      <c r="E33" s="47"/>
      <c r="F33" s="47"/>
      <c r="G33" s="47"/>
      <c r="H33" s="47"/>
      <c r="I33" s="61" t="e">
        <f t="shared" si="3"/>
        <v>#DIV/0!</v>
      </c>
      <c r="J33" s="39"/>
      <c r="K33" s="4" t="b">
        <f t="shared" si="1"/>
        <v>0</v>
      </c>
      <c r="L33" s="19" t="b">
        <f t="shared" si="2"/>
        <v>0</v>
      </c>
    </row>
    <row r="34" spans="1:14" x14ac:dyDescent="0.2">
      <c r="A34" s="60"/>
      <c r="B34" s="48"/>
      <c r="C34" s="49"/>
      <c r="D34" s="50"/>
      <c r="E34" s="50"/>
      <c r="F34" s="50"/>
      <c r="G34" s="50"/>
      <c r="H34" s="50"/>
      <c r="I34" s="62" t="e">
        <f>AVERAGE(C34:H34)</f>
        <v>#DIV/0!</v>
      </c>
      <c r="J34" s="40"/>
      <c r="K34" s="4" t="b">
        <f t="shared" si="1"/>
        <v>0</v>
      </c>
      <c r="L34" s="19" t="b">
        <f t="shared" si="2"/>
        <v>0</v>
      </c>
      <c r="N34" s="20" t="e">
        <f>IF(D42&gt;=D43,"GRANT",N35)</f>
        <v>#DIV/0!</v>
      </c>
    </row>
    <row r="35" spans="1:14" x14ac:dyDescent="0.2">
      <c r="B35" s="21"/>
      <c r="C35" s="22"/>
      <c r="D35" s="22"/>
      <c r="E35" s="22"/>
      <c r="F35" s="22"/>
      <c r="G35" s="22"/>
      <c r="H35" s="23"/>
      <c r="I35" s="24"/>
      <c r="J35" s="25"/>
      <c r="K35" s="6"/>
      <c r="L35" s="6"/>
      <c r="N35" s="22" t="e">
        <f>IF(D52&lt;=0.25,K41,"NO DETERMINATION")</f>
        <v>#DIV/0!</v>
      </c>
    </row>
    <row r="36" spans="1:14" x14ac:dyDescent="0.2">
      <c r="B36" s="21"/>
      <c r="C36" s="21" t="s">
        <v>14</v>
      </c>
      <c r="D36" s="22"/>
      <c r="E36" s="22"/>
      <c r="F36" s="22"/>
      <c r="G36" s="22"/>
      <c r="H36" s="23"/>
      <c r="I36" s="24"/>
      <c r="J36" s="25"/>
      <c r="K36" s="6"/>
      <c r="L36" s="6"/>
      <c r="N36" s="22"/>
    </row>
    <row r="37" spans="1:14" x14ac:dyDescent="0.2">
      <c r="B37" s="21"/>
      <c r="C37" s="21" t="s">
        <v>15</v>
      </c>
      <c r="D37" s="22"/>
      <c r="E37" s="22"/>
      <c r="F37" s="22"/>
      <c r="G37" s="22"/>
      <c r="H37" s="23"/>
      <c r="I37" s="24"/>
      <c r="J37" s="25"/>
      <c r="K37" s="6"/>
      <c r="L37" s="6"/>
      <c r="N37" s="22"/>
    </row>
    <row r="38" spans="1:14" x14ac:dyDescent="0.2">
      <c r="A38" s="6"/>
      <c r="B38" s="21"/>
      <c r="C38" s="6"/>
      <c r="D38" s="22"/>
      <c r="E38" s="22"/>
      <c r="F38" s="22"/>
      <c r="G38" s="22"/>
      <c r="H38" s="23"/>
      <c r="I38" s="24"/>
      <c r="J38" s="25"/>
      <c r="K38" s="6"/>
      <c r="L38" s="6"/>
      <c r="N38" s="22"/>
    </row>
    <row r="39" spans="1:14" x14ac:dyDescent="0.2">
      <c r="A39" s="6"/>
      <c r="B39" s="26" t="s">
        <v>16</v>
      </c>
      <c r="C39" s="22"/>
      <c r="D39" s="22"/>
      <c r="E39" s="22"/>
      <c r="F39" s="22"/>
      <c r="G39" s="22"/>
      <c r="H39" s="23"/>
      <c r="I39" s="24"/>
      <c r="J39" s="25"/>
      <c r="K39" s="6"/>
      <c r="L39" s="6"/>
      <c r="N39" s="22"/>
    </row>
    <row r="40" spans="1:14" ht="8.25" customHeight="1" x14ac:dyDescent="0.2">
      <c r="A40" s="6"/>
      <c r="B40" s="21"/>
      <c r="C40" s="22"/>
      <c r="D40" s="22"/>
      <c r="E40" s="22"/>
      <c r="F40" s="22"/>
      <c r="G40" s="22"/>
      <c r="H40" s="23"/>
      <c r="I40" s="24"/>
      <c r="J40" s="25"/>
      <c r="K40" s="6"/>
      <c r="L40" s="6"/>
      <c r="N40" s="22"/>
    </row>
    <row r="41" spans="1:14" ht="16.5" customHeight="1" x14ac:dyDescent="0.2">
      <c r="A41" s="6"/>
      <c r="B41" s="77" t="s">
        <v>17</v>
      </c>
      <c r="C41" s="77"/>
      <c r="D41" s="77"/>
      <c r="E41" s="22"/>
      <c r="F41" s="22"/>
      <c r="G41" s="25"/>
      <c r="H41" s="6"/>
      <c r="I41" s="6"/>
      <c r="J41" s="6"/>
      <c r="K41" s="27" t="e">
        <f>IF(D42&gt;=D53,"GRANT","DENY")</f>
        <v>#DIV/0!</v>
      </c>
      <c r="L41" s="6"/>
    </row>
    <row r="42" spans="1:14" ht="14.25" customHeight="1" x14ac:dyDescent="0.2">
      <c r="A42" s="87" t="s">
        <v>18</v>
      </c>
      <c r="B42" s="88"/>
      <c r="C42" s="89"/>
      <c r="D42" s="51" t="e">
        <f>I6</f>
        <v>#DIV/0!</v>
      </c>
      <c r="E42" s="22"/>
      <c r="F42" s="6"/>
      <c r="G42" s="25"/>
      <c r="H42" s="6"/>
      <c r="I42" s="6"/>
      <c r="J42" s="6"/>
      <c r="K42" s="6"/>
      <c r="L42" s="6"/>
    </row>
    <row r="43" spans="1:14" ht="23.25" customHeight="1" x14ac:dyDescent="0.2">
      <c r="A43" s="90" t="s">
        <v>19</v>
      </c>
      <c r="B43" s="78" t="s">
        <v>20</v>
      </c>
      <c r="C43" s="78"/>
      <c r="D43" s="81" t="e">
        <f>MEDIAN(L7:L34)</f>
        <v>#NUM!</v>
      </c>
      <c r="E43" s="22"/>
      <c r="F43" s="6"/>
      <c r="G43" s="25"/>
      <c r="H43" s="6"/>
      <c r="I43" s="6"/>
      <c r="J43" s="6"/>
      <c r="K43" s="6"/>
      <c r="L43" s="6"/>
    </row>
    <row r="44" spans="1:14" ht="6.6" customHeight="1" x14ac:dyDescent="0.2">
      <c r="A44" s="90"/>
      <c r="B44" s="78"/>
      <c r="C44" s="78"/>
      <c r="D44" s="82"/>
      <c r="E44" s="22"/>
      <c r="F44" s="6"/>
      <c r="G44" s="25"/>
      <c r="H44" s="6"/>
      <c r="I44" s="6"/>
      <c r="J44" s="6"/>
      <c r="K44" s="6"/>
      <c r="L44" s="6"/>
    </row>
    <row r="45" spans="1:14" ht="33" customHeight="1" x14ac:dyDescent="0.2">
      <c r="A45" s="52" t="s">
        <v>21</v>
      </c>
      <c r="B45" s="91" t="s">
        <v>22</v>
      </c>
      <c r="C45" s="92"/>
      <c r="D45" s="82"/>
      <c r="E45" s="22"/>
      <c r="F45" s="6"/>
      <c r="G45" s="25"/>
      <c r="H45" s="6"/>
      <c r="I45" s="6"/>
      <c r="J45" s="6"/>
      <c r="K45" s="6"/>
      <c r="L45" s="6"/>
    </row>
    <row r="46" spans="1:14" ht="29.45" customHeight="1" x14ac:dyDescent="0.2">
      <c r="A46" s="52" t="s">
        <v>23</v>
      </c>
      <c r="B46" s="78" t="s">
        <v>24</v>
      </c>
      <c r="C46" s="78"/>
      <c r="D46" s="82"/>
      <c r="E46" s="22"/>
      <c r="F46" s="6"/>
      <c r="G46" s="25"/>
      <c r="H46" s="6"/>
      <c r="I46" s="6"/>
      <c r="J46" s="6"/>
      <c r="K46" s="6"/>
      <c r="L46" s="6"/>
    </row>
    <row r="47" spans="1:14" ht="30" customHeight="1" x14ac:dyDescent="0.2">
      <c r="A47" s="52" t="s">
        <v>25</v>
      </c>
      <c r="B47" s="78" t="s">
        <v>26</v>
      </c>
      <c r="C47" s="78"/>
      <c r="D47" s="83"/>
      <c r="E47" s="22"/>
      <c r="F47" s="6"/>
      <c r="G47" s="25"/>
      <c r="H47" s="6"/>
      <c r="I47" s="6"/>
      <c r="J47" s="6"/>
      <c r="K47" s="6"/>
      <c r="L47" s="6"/>
    </row>
    <row r="48" spans="1:14" x14ac:dyDescent="0.2">
      <c r="A48" s="84" t="s">
        <v>27</v>
      </c>
      <c r="B48" s="85"/>
      <c r="C48" s="86"/>
      <c r="D48" s="53">
        <f>COUNT(L7:L34)</f>
        <v>0</v>
      </c>
      <c r="E48" s="22"/>
      <c r="F48" s="6"/>
      <c r="G48" s="22"/>
      <c r="H48" s="6"/>
      <c r="I48" s="24"/>
      <c r="J48" s="25"/>
      <c r="K48" s="6"/>
      <c r="L48" s="6"/>
    </row>
    <row r="49" spans="1:12" x14ac:dyDescent="0.2">
      <c r="A49" s="6"/>
      <c r="B49" s="6"/>
      <c r="C49" s="22"/>
      <c r="D49" s="22"/>
      <c r="E49" s="22"/>
      <c r="F49" s="22"/>
      <c r="G49" s="22"/>
      <c r="H49" s="6"/>
      <c r="I49" s="24"/>
      <c r="J49" s="25"/>
      <c r="K49" s="6"/>
      <c r="L49" s="6"/>
    </row>
    <row r="50" spans="1:12" x14ac:dyDescent="0.2">
      <c r="A50" s="6"/>
      <c r="B50" s="54" t="s">
        <v>28</v>
      </c>
      <c r="C50" s="55"/>
      <c r="D50" s="56" t="e">
        <f>AVERAGE(L7:L34)</f>
        <v>#DIV/0!</v>
      </c>
      <c r="E50" s="22"/>
      <c r="F50" s="22"/>
      <c r="G50" s="22"/>
      <c r="H50" s="6"/>
      <c r="I50" s="24"/>
      <c r="J50" s="25"/>
      <c r="K50" s="6"/>
      <c r="L50" s="6"/>
    </row>
    <row r="51" spans="1:12" x14ac:dyDescent="0.2">
      <c r="A51" s="6"/>
      <c r="B51" s="54" t="s">
        <v>29</v>
      </c>
      <c r="C51" s="55"/>
      <c r="D51" s="56" t="e">
        <f>STDEV(L7:L34)</f>
        <v>#DIV/0!</v>
      </c>
      <c r="E51" s="22"/>
      <c r="F51" s="22"/>
      <c r="G51" s="22"/>
      <c r="H51" s="6"/>
      <c r="I51" s="24"/>
      <c r="J51" s="25"/>
      <c r="K51" s="6"/>
      <c r="L51" s="6"/>
    </row>
    <row r="52" spans="1:12" x14ac:dyDescent="0.2">
      <c r="A52" s="6"/>
      <c r="B52" s="54" t="s">
        <v>30</v>
      </c>
      <c r="C52" s="55"/>
      <c r="D52" s="56" t="e">
        <f>P6</f>
        <v>#DIV/0!</v>
      </c>
      <c r="E52" s="22"/>
      <c r="F52" s="22"/>
      <c r="G52" s="22"/>
      <c r="H52" s="6"/>
      <c r="I52" s="24"/>
      <c r="J52" s="25"/>
      <c r="K52" s="6"/>
      <c r="L52" s="6"/>
    </row>
    <row r="53" spans="1:12" x14ac:dyDescent="0.2">
      <c r="A53" s="6"/>
      <c r="B53" s="54" t="s">
        <v>31</v>
      </c>
      <c r="C53" s="55"/>
      <c r="D53" s="56" t="e">
        <f>D50-(1.96*D52)</f>
        <v>#DIV/0!</v>
      </c>
      <c r="E53" s="22"/>
      <c r="F53" s="22"/>
      <c r="G53" s="6"/>
      <c r="H53" s="24"/>
      <c r="I53" s="25"/>
      <c r="J53" s="25"/>
      <c r="K53" s="6"/>
      <c r="L53" s="6"/>
    </row>
    <row r="54" spans="1:12" x14ac:dyDescent="0.2">
      <c r="A54" s="6"/>
      <c r="B54" s="6"/>
      <c r="C54" s="22"/>
      <c r="D54" s="22"/>
      <c r="E54" s="29"/>
      <c r="F54" s="22"/>
      <c r="G54" s="6"/>
      <c r="H54" s="24"/>
      <c r="I54" s="25"/>
      <c r="J54" s="25"/>
      <c r="K54" s="6"/>
      <c r="L54" s="6"/>
    </row>
    <row r="55" spans="1:12" x14ac:dyDescent="0.2">
      <c r="A55" s="6"/>
      <c r="B55" s="6"/>
      <c r="C55" s="22"/>
      <c r="D55" s="22"/>
      <c r="E55" s="22"/>
      <c r="F55" s="22"/>
      <c r="G55" s="6"/>
      <c r="H55" s="24"/>
      <c r="I55" s="25"/>
      <c r="J55" s="25"/>
      <c r="K55" s="6"/>
      <c r="L55" s="6"/>
    </row>
    <row r="56" spans="1:12" x14ac:dyDescent="0.2">
      <c r="A56" s="6" t="s">
        <v>32</v>
      </c>
      <c r="B56" s="6"/>
      <c r="C56" s="30" t="s">
        <v>33</v>
      </c>
      <c r="D56" s="31"/>
      <c r="E56" s="28"/>
      <c r="F56" s="22"/>
      <c r="G56" s="22"/>
      <c r="H56" s="6"/>
      <c r="I56" s="24"/>
      <c r="J56" s="25"/>
      <c r="K56" s="6"/>
      <c r="L56" s="6"/>
    </row>
    <row r="57" spans="1:12" ht="14.25" customHeight="1" x14ac:dyDescent="0.2">
      <c r="A57" s="6"/>
      <c r="B57" s="6"/>
      <c r="C57" s="30" t="s">
        <v>34</v>
      </c>
      <c r="D57" s="22"/>
      <c r="E57" s="22"/>
      <c r="F57" s="22"/>
      <c r="G57" s="22"/>
      <c r="H57" s="6"/>
      <c r="I57" s="24"/>
      <c r="J57" s="25"/>
      <c r="K57" s="6"/>
      <c r="L57" s="6"/>
    </row>
    <row r="58" spans="1:12" x14ac:dyDescent="0.2">
      <c r="A58" s="6"/>
      <c r="B58" s="6"/>
      <c r="C58" s="31" t="s">
        <v>35</v>
      </c>
      <c r="D58" s="22"/>
      <c r="E58" s="22"/>
      <c r="F58" s="22"/>
      <c r="G58" s="22"/>
      <c r="H58" s="6"/>
      <c r="I58" s="24"/>
      <c r="J58" s="25"/>
      <c r="K58" s="6"/>
      <c r="L58" s="6"/>
    </row>
    <row r="59" spans="1:12" x14ac:dyDescent="0.2">
      <c r="A59" s="6"/>
      <c r="B59" s="6"/>
      <c r="C59" s="22"/>
      <c r="D59" s="22"/>
      <c r="E59" s="22"/>
      <c r="F59" s="22"/>
      <c r="G59" s="22"/>
      <c r="H59" s="6"/>
      <c r="I59" s="24"/>
      <c r="J59" s="25"/>
      <c r="K59" s="6"/>
      <c r="L59" s="6"/>
    </row>
    <row r="60" spans="1:12" x14ac:dyDescent="0.2">
      <c r="A60" s="6"/>
      <c r="B60" s="6"/>
      <c r="C60" s="57"/>
      <c r="D60" s="57"/>
      <c r="E60" s="22"/>
      <c r="F60" s="22"/>
      <c r="G60" s="22"/>
      <c r="H60" s="6"/>
      <c r="I60" s="24"/>
      <c r="J60" s="25"/>
      <c r="K60" s="6"/>
      <c r="L60" s="6"/>
    </row>
    <row r="61" spans="1:12" x14ac:dyDescent="0.2">
      <c r="A61" s="6"/>
      <c r="B61" s="6"/>
      <c r="C61" s="32" t="s">
        <v>36</v>
      </c>
      <c r="D61" s="33"/>
      <c r="E61" s="22"/>
      <c r="F61" s="22"/>
      <c r="G61" s="22"/>
      <c r="H61" s="6"/>
      <c r="I61" s="24"/>
      <c r="J61" s="25"/>
      <c r="K61" s="6"/>
      <c r="L61" s="6"/>
    </row>
    <row r="62" spans="1:12" x14ac:dyDescent="0.2">
      <c r="I62" s="24"/>
      <c r="J62" s="25"/>
      <c r="K62" s="6"/>
      <c r="L62" s="6"/>
    </row>
    <row r="63" spans="1:12" x14ac:dyDescent="0.2">
      <c r="I63" s="24"/>
      <c r="J63" s="25"/>
      <c r="K63" s="6"/>
      <c r="L63" s="6"/>
    </row>
    <row r="64" spans="1:12" x14ac:dyDescent="0.2">
      <c r="I64" s="24"/>
      <c r="J64" s="25"/>
      <c r="K64" s="6"/>
      <c r="L64" s="6"/>
    </row>
    <row r="65" spans="9:12" x14ac:dyDescent="0.2">
      <c r="I65" s="24"/>
      <c r="J65" s="25"/>
      <c r="K65" s="6"/>
      <c r="L65" s="6"/>
    </row>
    <row r="66" spans="9:12" x14ac:dyDescent="0.2">
      <c r="I66" s="24"/>
      <c r="J66" s="25"/>
      <c r="K66" s="6"/>
      <c r="L66" s="6"/>
    </row>
    <row r="67" spans="9:12" x14ac:dyDescent="0.2">
      <c r="I67" s="24"/>
      <c r="J67" s="25"/>
      <c r="K67" s="6"/>
      <c r="L67" s="6"/>
    </row>
    <row r="68" spans="9:12" x14ac:dyDescent="0.2">
      <c r="I68" s="24"/>
      <c r="J68" s="25"/>
      <c r="K68" s="6"/>
      <c r="L68" s="6"/>
    </row>
    <row r="69" spans="9:12" x14ac:dyDescent="0.2">
      <c r="I69" s="24"/>
      <c r="J69" s="25"/>
      <c r="K69" s="6"/>
      <c r="L69" s="6"/>
    </row>
    <row r="70" spans="9:12" x14ac:dyDescent="0.2">
      <c r="I70" s="24"/>
      <c r="J70" s="25"/>
      <c r="K70" s="6"/>
      <c r="L70" s="6"/>
    </row>
    <row r="71" spans="9:12" x14ac:dyDescent="0.2">
      <c r="I71" s="24"/>
      <c r="J71" s="25"/>
      <c r="K71" s="6"/>
      <c r="L71" s="6"/>
    </row>
    <row r="72" spans="9:12" x14ac:dyDescent="0.2">
      <c r="I72" s="24"/>
      <c r="J72" s="25"/>
      <c r="K72" s="6"/>
      <c r="L72" s="6"/>
    </row>
    <row r="73" spans="9:12" x14ac:dyDescent="0.2">
      <c r="I73" s="24"/>
      <c r="J73" s="25"/>
      <c r="K73" s="6"/>
      <c r="L73" s="6"/>
    </row>
    <row r="74" spans="9:12" x14ac:dyDescent="0.2">
      <c r="I74" s="24"/>
      <c r="J74" s="25"/>
      <c r="K74" s="6"/>
      <c r="L74" s="6"/>
    </row>
    <row r="75" spans="9:12" x14ac:dyDescent="0.2">
      <c r="I75" s="24"/>
      <c r="J75" s="25"/>
      <c r="K75" s="6"/>
      <c r="L75" s="6"/>
    </row>
    <row r="76" spans="9:12" x14ac:dyDescent="0.2">
      <c r="I76" s="24"/>
      <c r="J76" s="25"/>
      <c r="K76" s="6"/>
      <c r="L76" s="6"/>
    </row>
    <row r="77" spans="9:12" x14ac:dyDescent="0.2">
      <c r="I77" s="24"/>
      <c r="J77" s="25"/>
      <c r="K77" s="6"/>
      <c r="L77" s="6"/>
    </row>
    <row r="78" spans="9:12" x14ac:dyDescent="0.2">
      <c r="J78" s="25"/>
      <c r="K78" s="6"/>
      <c r="L78" s="6"/>
    </row>
  </sheetData>
  <mergeCells count="17">
    <mergeCell ref="A48:C48"/>
    <mergeCell ref="A42:C42"/>
    <mergeCell ref="A43:A44"/>
    <mergeCell ref="B46:C46"/>
    <mergeCell ref="B47:C47"/>
    <mergeCell ref="B45:C45"/>
    <mergeCell ref="J4:J5"/>
    <mergeCell ref="A7:A8"/>
    <mergeCell ref="B41:D41"/>
    <mergeCell ref="B43:C44"/>
    <mergeCell ref="I4:I5"/>
    <mergeCell ref="D43:D47"/>
    <mergeCell ref="C2:D2"/>
    <mergeCell ref="B3:B5"/>
    <mergeCell ref="C3:H3"/>
    <mergeCell ref="C4:E4"/>
    <mergeCell ref="F4:H4"/>
  </mergeCells>
  <phoneticPr fontId="0" type="noConversion"/>
  <dataValidations count="3">
    <dataValidation type="decimal" allowBlank="1" showInputMessage="1" showErrorMessage="1" errorTitle="invalid data" error="invalid data" sqref="I6:I34" xr:uid="{00000000-0002-0000-0000-000000000000}">
      <formula1>0</formula1>
      <formula2>4</formula2>
    </dataValidation>
    <dataValidation type="decimal" allowBlank="1" showInputMessage="1" showErrorMessage="1" errorTitle="invalid data" error="Valid grade range is 0.0-4.0" sqref="C7:C34 D6:H34" xr:uid="{00000000-0002-0000-0000-000001000000}">
      <formula1>0</formula1>
      <formula2>4</formula2>
    </dataValidation>
    <dataValidation type="decimal" allowBlank="1" showInputMessage="1" showErrorMessage="1" errorTitle="invalid data" error="Valid grade range is 0.4-4.0" sqref="C6" xr:uid="{00000000-0002-0000-0000-000002000000}">
      <formula1>0.4</formula1>
      <formula2>4</formula2>
    </dataValidation>
  </dataValidations>
  <pageMargins left="0.75" right="0.75" top="1" bottom="1" header="0.5" footer="0.5"/>
  <pageSetup scale="46" orientation="landscape" r:id="rId1"/>
  <headerFooter alignWithMargins="0">
    <oddHeader>&amp;C&amp;"Arial,Bold"&amp;16Cohort  Worksheet
2019-2020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FFDD518CFEE145ADAB4C1E81DD0F70" ma:contentTypeVersion="15" ma:contentTypeDescription="Create a new document." ma:contentTypeScope="" ma:versionID="c60552615e2cd1f38391cf48c5452ed7">
  <xsd:schema xmlns:xsd="http://www.w3.org/2001/XMLSchema" xmlns:xs="http://www.w3.org/2001/XMLSchema" xmlns:p="http://schemas.microsoft.com/office/2006/metadata/properties" xmlns:ns2="06c3d22f-7026-49e8-af2e-9ba11f1e6762" xmlns:ns3="fdcd57df-05e8-4749-9cc8-5afe3dcd00a5" targetNamespace="http://schemas.microsoft.com/office/2006/metadata/properties" ma:root="true" ma:fieldsID="52867373e70bdba3c9e1de0e9a376a46" ns2:_="" ns3:_="">
    <xsd:import namespace="06c3d22f-7026-49e8-af2e-9ba11f1e6762"/>
    <xsd:import namespace="fdcd57df-05e8-4749-9cc8-5afe3dcd00a5"/>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c3d22f-7026-49e8-af2e-9ba11f1e67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cd57df-05e8-4749-9cc8-5afe3dcd00a5"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79585c6-1993-4430-a732-e7d5034e44b4}" ma:internalName="TaxCatchAll" ma:showField="CatchAllData" ma:web="fdcd57df-05e8-4749-9cc8-5afe3dcd00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6c3d22f-7026-49e8-af2e-9ba11f1e6762">
      <Terms xmlns="http://schemas.microsoft.com/office/infopath/2007/PartnerControls"/>
    </lcf76f155ced4ddcb4097134ff3c332f>
    <TaxCatchAll xmlns="fdcd57df-05e8-4749-9cc8-5afe3dcd00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B37813-9AA5-4EF0-86EB-F278D15873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c3d22f-7026-49e8-af2e-9ba11f1e6762"/>
    <ds:schemaRef ds:uri="fdcd57df-05e8-4749-9cc8-5afe3dcd0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0287A4-85A5-44CC-8470-429A362F36EC}">
  <ds:schemaRefs>
    <ds:schemaRef ds:uri="http://purl.org/dc/terms/"/>
    <ds:schemaRef ds:uri="http://schemas.microsoft.com/office/2006/metadata/properties"/>
    <ds:schemaRef ds:uri="http://schemas.microsoft.com/office/infopath/2007/PartnerControls"/>
    <ds:schemaRef ds:uri="fdcd57df-05e8-4749-9cc8-5afe3dcd00a5"/>
    <ds:schemaRef ds:uri="http://schemas.microsoft.com/office/2006/documentManagement/types"/>
    <ds:schemaRef ds:uri="http://purl.org/dc/elements/1.1/"/>
    <ds:schemaRef ds:uri="06c3d22f-7026-49e8-af2e-9ba11f1e6762"/>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EE57B7B-2F20-4B1E-9A68-D29E72219A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2024-2025 Cohort sheet</vt:lpstr>
      <vt:lpstr>'2024-2025 Cohort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2024-2025 Cohort Worksheet</dc:title>
  <dc:subject/>
  <dc:creator>DESE</dc:creator>
  <cp:keywords/>
  <dc:description/>
  <cp:lastModifiedBy>Zou, Dong (EOE)</cp:lastModifiedBy>
  <cp:revision/>
  <dcterms:created xsi:type="dcterms:W3CDTF">2003-09-09T20:49:46Z</dcterms:created>
  <dcterms:modified xsi:type="dcterms:W3CDTF">2024-07-09T17:51:22Z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9 2024 12:00AM</vt:lpwstr>
  </property>
</Properties>
</file>