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dzou\Desktop\20088\Budget files\"/>
    </mc:Choice>
  </mc:AlternateContent>
  <xr:revisionPtr revIDLastSave="0" documentId="13_ncr:1_{53B7B267-675A-479B-8AA6-CBECF4A00B26}" xr6:coauthVersionLast="45" xr6:coauthVersionMax="46" xr10:uidLastSave="{00000000-0000-0000-0000-000000000000}"/>
  <bookViews>
    <workbookView xWindow="-120" yWindow="-120" windowWidth="29040" windowHeight="15840" xr2:uid="{00000000-000D-0000-FFFF-FFFF00000000}"/>
  </bookViews>
  <sheets>
    <sheet name="1) Program 1" sheetId="3" r:id="rId1"/>
    <sheet name="2) Program 2" sheetId="12" r:id="rId2"/>
    <sheet name="3) Program 3" sheetId="13" r:id="rId3"/>
    <sheet name="4) Program 4" sheetId="18" r:id="rId4"/>
    <sheet name="Elem. Class Size" sheetId="15" state="hidden" r:id="rId5"/>
    <sheet name="Elem. Class Size w Addtl Staff" sheetId="16" state="hidden" r:id="rId6"/>
    <sheet name="Enrollment" sheetId="17" state="hidden" r:id="rId7"/>
    <sheet name="Category Definitions" sheetId="2"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5" i="18" l="1"/>
  <c r="H46" i="18" s="1"/>
  <c r="G45" i="18"/>
  <c r="F45" i="18"/>
  <c r="E45" i="18"/>
  <c r="G46" i="18" l="1"/>
  <c r="H32" i="12"/>
  <c r="H25" i="12"/>
  <c r="H24" i="12" l="1"/>
  <c r="U21" i="17"/>
  <c r="T21" i="17"/>
  <c r="T23" i="17" s="1"/>
  <c r="S21" i="17"/>
  <c r="R21" i="17"/>
  <c r="Q21" i="17"/>
  <c r="U20" i="17"/>
  <c r="T20" i="17"/>
  <c r="S20" i="17"/>
  <c r="R20" i="17"/>
  <c r="Q20" i="17"/>
  <c r="U19" i="17"/>
  <c r="T19" i="17"/>
  <c r="S19" i="17"/>
  <c r="R19" i="17"/>
  <c r="Q19" i="17"/>
  <c r="U18" i="17"/>
  <c r="T18" i="17"/>
  <c r="S18" i="17"/>
  <c r="R18" i="17"/>
  <c r="Q18" i="17"/>
  <c r="U17" i="17"/>
  <c r="T17" i="17"/>
  <c r="S17" i="17"/>
  <c r="R17" i="17"/>
  <c r="Q17" i="17"/>
  <c r="U16" i="17"/>
  <c r="T16" i="17"/>
  <c r="S16" i="17"/>
  <c r="R16" i="17"/>
  <c r="Q16" i="17"/>
  <c r="U15" i="17"/>
  <c r="T15" i="17"/>
  <c r="S15" i="17"/>
  <c r="R15" i="17"/>
  <c r="Q15" i="17"/>
  <c r="U14" i="17"/>
  <c r="T14" i="17"/>
  <c r="S14" i="17"/>
  <c r="R14" i="17"/>
  <c r="Q14" i="17"/>
  <c r="U13" i="17"/>
  <c r="T13" i="17"/>
  <c r="S13" i="17"/>
  <c r="R13" i="17"/>
  <c r="Q13" i="17"/>
  <c r="U12" i="17"/>
  <c r="T12" i="17"/>
  <c r="S12" i="17"/>
  <c r="R12" i="17"/>
  <c r="Q12" i="17"/>
  <c r="U11" i="17"/>
  <c r="T11" i="17"/>
  <c r="S11" i="17"/>
  <c r="R11" i="17"/>
  <c r="Q11" i="17"/>
  <c r="U10" i="17"/>
  <c r="T10" i="17"/>
  <c r="S10" i="17"/>
  <c r="R10" i="17"/>
  <c r="Q10" i="17"/>
  <c r="U9" i="17"/>
  <c r="T9" i="17"/>
  <c r="S9" i="17"/>
  <c r="R9" i="17"/>
  <c r="Q9" i="17"/>
  <c r="U8" i="17"/>
  <c r="T8" i="17"/>
  <c r="S8" i="17"/>
  <c r="R8" i="17"/>
  <c r="Q8" i="17"/>
  <c r="U7" i="17"/>
  <c r="T7" i="17"/>
  <c r="S7" i="17"/>
  <c r="R7" i="17"/>
  <c r="Q7" i="17"/>
  <c r="U6" i="17"/>
  <c r="T6" i="17"/>
  <c r="S6" i="17"/>
  <c r="R6" i="17"/>
  <c r="Q6" i="17"/>
  <c r="U5" i="17"/>
  <c r="T5" i="17"/>
  <c r="S5" i="17"/>
  <c r="R5" i="17"/>
  <c r="Q5" i="17"/>
  <c r="U4" i="17"/>
  <c r="T4" i="17"/>
  <c r="S4" i="17"/>
  <c r="R4" i="17"/>
  <c r="Q4" i="17"/>
  <c r="U3" i="17"/>
  <c r="T3" i="17"/>
  <c r="S3" i="17"/>
  <c r="R3" i="17"/>
  <c r="Q3" i="17"/>
  <c r="U2" i="17"/>
  <c r="T2" i="17"/>
  <c r="S2" i="17"/>
  <c r="R2" i="17"/>
  <c r="Q2" i="17"/>
  <c r="N24" i="15" l="1"/>
  <c r="M24" i="15"/>
  <c r="K24" i="15"/>
  <c r="J24" i="15"/>
  <c r="G24" i="15"/>
  <c r="F24" i="15"/>
  <c r="H24" i="15" s="1"/>
  <c r="D24" i="15"/>
  <c r="C24" i="15"/>
  <c r="E24" i="15" s="1"/>
  <c r="O22" i="15"/>
  <c r="H22" i="15"/>
  <c r="O21" i="15"/>
  <c r="H21" i="15"/>
  <c r="E21" i="15"/>
  <c r="O20" i="15"/>
  <c r="H20" i="15"/>
  <c r="E20" i="15"/>
  <c r="O19" i="15"/>
  <c r="H19" i="15"/>
  <c r="E19" i="15"/>
  <c r="O18" i="15"/>
  <c r="H18" i="15"/>
  <c r="E18" i="15"/>
  <c r="O17" i="15"/>
  <c r="H17" i="15"/>
  <c r="E17" i="15"/>
  <c r="J16" i="15"/>
  <c r="C16" i="15"/>
  <c r="N12" i="15"/>
  <c r="M12" i="15"/>
  <c r="K12" i="15"/>
  <c r="J12" i="15"/>
  <c r="L12" i="15" s="1"/>
  <c r="G12" i="15"/>
  <c r="F12" i="15"/>
  <c r="H12" i="15" s="1"/>
  <c r="D12" i="15"/>
  <c r="C12" i="15"/>
  <c r="E12" i="15" s="1"/>
  <c r="O10" i="15"/>
  <c r="H10" i="15"/>
  <c r="O9" i="15"/>
  <c r="L9" i="15"/>
  <c r="H9" i="15"/>
  <c r="E9" i="15"/>
  <c r="O8" i="15"/>
  <c r="L8" i="15"/>
  <c r="H8" i="15"/>
  <c r="E8" i="15"/>
  <c r="O7" i="15"/>
  <c r="L7" i="15"/>
  <c r="H7" i="15"/>
  <c r="E7" i="15"/>
  <c r="O6" i="15"/>
  <c r="L6" i="15"/>
  <c r="H6" i="15"/>
  <c r="E6" i="15"/>
  <c r="O5" i="15"/>
  <c r="L5" i="15"/>
  <c r="H5" i="15"/>
  <c r="E5" i="15"/>
  <c r="J4" i="15"/>
  <c r="I34" i="16"/>
  <c r="H34" i="16"/>
  <c r="J34" i="16" s="1"/>
  <c r="E34" i="16"/>
  <c r="I33" i="16"/>
  <c r="H33" i="16"/>
  <c r="E33" i="16"/>
  <c r="D33" i="16"/>
  <c r="I32" i="16"/>
  <c r="H32" i="16"/>
  <c r="J32" i="16" s="1"/>
  <c r="E32" i="16"/>
  <c r="D32" i="16"/>
  <c r="I31" i="16"/>
  <c r="H31" i="16"/>
  <c r="J31" i="16" s="1"/>
  <c r="E31" i="16"/>
  <c r="D31" i="16"/>
  <c r="I30" i="16"/>
  <c r="H30" i="16"/>
  <c r="J30" i="16" s="1"/>
  <c r="E30" i="16"/>
  <c r="D30" i="16"/>
  <c r="I29" i="16"/>
  <c r="H29" i="16"/>
  <c r="J29" i="16" s="1"/>
  <c r="E29" i="16"/>
  <c r="D29" i="16"/>
  <c r="N24" i="16"/>
  <c r="M24" i="16"/>
  <c r="O24" i="16" s="1"/>
  <c r="K24" i="16"/>
  <c r="J24" i="16"/>
  <c r="G24" i="16"/>
  <c r="F24" i="16"/>
  <c r="H24" i="16" s="1"/>
  <c r="D24" i="16"/>
  <c r="E24" i="16" s="1"/>
  <c r="C24" i="16"/>
  <c r="O22" i="16"/>
  <c r="H22" i="16"/>
  <c r="O21" i="16"/>
  <c r="H21" i="16"/>
  <c r="E21" i="16"/>
  <c r="O20" i="16"/>
  <c r="H20" i="16"/>
  <c r="E20" i="16"/>
  <c r="O19" i="16"/>
  <c r="H19" i="16"/>
  <c r="E19" i="16"/>
  <c r="O18" i="16"/>
  <c r="H18" i="16"/>
  <c r="E18" i="16"/>
  <c r="O17" i="16"/>
  <c r="H17" i="16"/>
  <c r="E17" i="16"/>
  <c r="J16" i="16"/>
  <c r="C16" i="16"/>
  <c r="N12" i="16"/>
  <c r="M12" i="16"/>
  <c r="O12" i="16" s="1"/>
  <c r="K12" i="16"/>
  <c r="J12" i="16"/>
  <c r="L12" i="16" s="1"/>
  <c r="G12" i="16"/>
  <c r="F12" i="16"/>
  <c r="H12" i="16" s="1"/>
  <c r="D12" i="16"/>
  <c r="C12" i="16"/>
  <c r="O10" i="16"/>
  <c r="H10" i="16"/>
  <c r="O9" i="16"/>
  <c r="L9" i="16"/>
  <c r="H9" i="16"/>
  <c r="E9" i="16"/>
  <c r="O8" i="16"/>
  <c r="L8" i="16"/>
  <c r="H8" i="16"/>
  <c r="E8" i="16"/>
  <c r="O7" i="16"/>
  <c r="L7" i="16"/>
  <c r="H7" i="16"/>
  <c r="E7" i="16"/>
  <c r="O6" i="16"/>
  <c r="L6" i="16"/>
  <c r="H6" i="16"/>
  <c r="E6" i="16"/>
  <c r="O5" i="16"/>
  <c r="L5" i="16"/>
  <c r="H5" i="16"/>
  <c r="E5" i="16"/>
  <c r="J4" i="16"/>
  <c r="D35" i="16" l="1"/>
  <c r="I36" i="16"/>
  <c r="E35" i="16"/>
  <c r="O12" i="15"/>
  <c r="O24" i="15"/>
  <c r="E12" i="16"/>
  <c r="J33" i="16"/>
  <c r="H36" i="16"/>
  <c r="J36" i="16" s="1"/>
  <c r="H45" i="13" l="1"/>
  <c r="G45" i="13"/>
  <c r="F45" i="13"/>
  <c r="E45" i="13"/>
  <c r="H45" i="12"/>
  <c r="G45" i="12"/>
  <c r="F45" i="12"/>
  <c r="E45" i="12"/>
  <c r="G46" i="12" l="1"/>
  <c r="G46" i="13"/>
  <c r="H46" i="12"/>
  <c r="H46" i="13"/>
  <c r="E45" i="3"/>
  <c r="G45" i="3"/>
  <c r="F45" i="3" l="1"/>
  <c r="G46" i="3"/>
  <c r="H45" i="3"/>
  <c r="H4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tc={80B4301A-FF70-4A94-A396-F3FBB28C9E51}</author>
  </authors>
  <commentList>
    <comment ref="G24" authorId="0" shapeId="0" xr:uid="{80B4301A-FF70-4A94-A396-F3FBB28C9E51}">
      <text>
        <t>[Threaded comment]
Your version of Excel allows you to read this threaded comment; however, any edits to it will get removed if the file is opened in a newer version of Excel. Learn more: https://go.microsoft.com/fwlink/?linkid=870924
Comment:
    Stipends, not additional Employees.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tc={5510CFA0-08FE-4186-AA1E-F0D8A044719E}</author>
  </authors>
  <commentList>
    <comment ref="E35" authorId="0" shapeId="0" xr:uid="{5510CFA0-08FE-4186-AA1E-F0D8A044719E}">
      <text>
        <t>[Threaded comment]
Your version of Excel allows you to read this threaded comment; however, any edits to it will get removed if the file is opened in a newer version of Excel. Learn more: https://go.microsoft.com/fwlink/?linkid=870924
Comment:
    Additional 8.0 FTE Teachers.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tc={80A1F424-1CFB-4F4B-A2DA-24117177622A}</author>
  </authors>
  <commentList>
    <comment ref="T21" authorId="0" shapeId="0" xr:uid="{80A1F424-1CFB-4F4B-A2DA-24117177622A}">
      <text>
        <t>[Threaded comment]
Your version of Excel allows you to read this threaded comment; however, any edits to it will get removed if the file is opened in a newer version of Excel. Learn more: https://go.microsoft.com/fwlink/?linkid=870924
Comment:
    Highest Elem. enrollment in 21 years.</t>
      </text>
    </comment>
  </commentList>
</comments>
</file>

<file path=xl/sharedStrings.xml><?xml version="1.0" encoding="utf-8"?>
<sst xmlns="http://schemas.openxmlformats.org/spreadsheetml/2006/main" count="379" uniqueCount="155">
  <si>
    <t>Stipends</t>
  </si>
  <si>
    <t>Benefits</t>
  </si>
  <si>
    <t>Contractual Services</t>
  </si>
  <si>
    <t>Supplies &amp; Materials</t>
  </si>
  <si>
    <t>Travel</t>
  </si>
  <si>
    <t>Other Costs</t>
  </si>
  <si>
    <t>FTE</t>
  </si>
  <si>
    <t>Administration</t>
  </si>
  <si>
    <t>Instructional Leadership</t>
  </si>
  <si>
    <t>Classroom &amp; Specialist Teachers</t>
  </si>
  <si>
    <t>Other Teaching Services</t>
  </si>
  <si>
    <t>Professional Development</t>
  </si>
  <si>
    <t>Instructional Materials, Equipment &amp; Technology</t>
  </si>
  <si>
    <t>Guidance &amp; Psychological</t>
  </si>
  <si>
    <t>Pupil Services</t>
  </si>
  <si>
    <t>Operations &amp; Maintenance</t>
  </si>
  <si>
    <t>Employee Benefits / Fixed Charges</t>
  </si>
  <si>
    <t>Special Education Tuition</t>
  </si>
  <si>
    <t>Foundation Budget Functional Categories</t>
  </si>
  <si>
    <t>Budget Amount</t>
  </si>
  <si>
    <t>(Pull-Down Menu)</t>
  </si>
  <si>
    <t>Salaries - Administrator</t>
  </si>
  <si>
    <t>Salaries - Instructional</t>
  </si>
  <si>
    <t>Salaries - Clerical/Support</t>
  </si>
  <si>
    <t>Salaries - Other</t>
  </si>
  <si>
    <t>Expenditure Category</t>
  </si>
  <si>
    <t>Ongoing Expense?</t>
  </si>
  <si>
    <t>(Yes/No)</t>
  </si>
  <si>
    <t>Yes</t>
  </si>
  <si>
    <t>No</t>
  </si>
  <si>
    <t>Key Activity/Expenditure Description</t>
  </si>
  <si>
    <t>Professional Salaries (01)</t>
  </si>
  <si>
    <t>Clerical Salaries (02)</t>
  </si>
  <si>
    <t>Other Salaries (03)</t>
  </si>
  <si>
    <t>Contracted Services (04)</t>
  </si>
  <si>
    <t>Supplies and Materials (05)</t>
  </si>
  <si>
    <t>Other Expenses (06)</t>
  </si>
  <si>
    <t>Foundation Budget Functional Category</t>
  </si>
  <si>
    <t>Program Description</t>
  </si>
  <si>
    <t>Name of Impacted Schools or Indicate if District-Wide Program</t>
  </si>
  <si>
    <t>TOTAL</t>
  </si>
  <si>
    <t xml:space="preserve">Capital Expenditures </t>
  </si>
  <si>
    <t xml:space="preserve">Other </t>
  </si>
  <si>
    <t>Year 0 (FY20)</t>
  </si>
  <si>
    <t>Year 1 (FY21)</t>
  </si>
  <si>
    <t>YEAR 1 INCREMENTAL TOTAL</t>
  </si>
  <si>
    <t>Evidence-Based Program Identified by the Commissioner (Pull-Down Menu)</t>
  </si>
  <si>
    <t>SOA Evidence-Based Program Category (Primary)</t>
  </si>
  <si>
    <t>B) Increased opportunity for common planning time for teachers</t>
  </si>
  <si>
    <t>C) Social services to support students' social-emotional and physical health</t>
  </si>
  <si>
    <t>D) Hiring school personnel that best support improved student performance</t>
  </si>
  <si>
    <t>E) Increased or improved professional development</t>
  </si>
  <si>
    <t>F) Purchase of curriculum materials and equipment that are aligned with the statewide curricular frameworks</t>
  </si>
  <si>
    <t>H) Diversifying the educator and administrator workforce</t>
  </si>
  <si>
    <t>I) Developing additional pathways to strengthen college and career readiness</t>
  </si>
  <si>
    <t>SOA Evidence-Based Program Category (Secondary) - Optional</t>
  </si>
  <si>
    <t>A) Expanded learning time in the form of a longer school day or school year</t>
  </si>
  <si>
    <t>G) Expanding early education and pre-kindergarten programming within the district in consultation or in partnership with community-based organizations</t>
  </si>
  <si>
    <t>J) Any other program determined to be evidence-based by the commissioner</t>
  </si>
  <si>
    <r>
      <t>1.</t>
    </r>
    <r>
      <rPr>
        <sz val="7"/>
        <color rgb="FF000000"/>
        <rFont val="Times New Roman"/>
        <family val="1"/>
      </rPr>
      <t>      </t>
    </r>
    <r>
      <rPr>
        <b/>
        <sz val="10.5"/>
        <color rgb="FF000000"/>
        <rFont val="Calibri"/>
        <family val="2"/>
        <scheme val="minor"/>
      </rPr>
      <t>Expanded access to full-day, high-quality pre-kindergarten for 4-year-olds, including potential collaboration with other local providers</t>
    </r>
  </si>
  <si>
    <r>
      <t>2.</t>
    </r>
    <r>
      <rPr>
        <sz val="7"/>
        <color rgb="FF000000"/>
        <rFont val="Times New Roman"/>
        <family val="1"/>
      </rPr>
      <t>      </t>
    </r>
    <r>
      <rPr>
        <b/>
        <sz val="10.5"/>
        <color rgb="FF000000"/>
        <rFont val="Calibri"/>
        <family val="2"/>
        <scheme val="minor"/>
      </rPr>
      <t>Research-based early literacy programs in pre-kindergarten and early elementary grades</t>
    </r>
  </si>
  <si>
    <r>
      <t>3.</t>
    </r>
    <r>
      <rPr>
        <sz val="7"/>
        <color rgb="FF000000"/>
        <rFont val="Times New Roman"/>
        <family val="1"/>
      </rPr>
      <t>      </t>
    </r>
    <r>
      <rPr>
        <b/>
        <sz val="10.5"/>
        <color rgb="FF000000"/>
        <rFont val="Calibri"/>
        <family val="2"/>
        <scheme val="minor"/>
      </rPr>
      <t>Early College programs focused primarily on students under-represented in higher education</t>
    </r>
  </si>
  <si>
    <r>
      <t>4.</t>
    </r>
    <r>
      <rPr>
        <sz val="7"/>
        <color rgb="FF000000"/>
        <rFont val="Times New Roman"/>
        <family val="1"/>
      </rPr>
      <t>      </t>
    </r>
    <r>
      <rPr>
        <sz val="10.5"/>
        <color rgb="FF000000"/>
        <rFont val="Calibri"/>
        <family val="2"/>
        <scheme val="minor"/>
      </rPr>
      <t>Supporting educators to implement high-quality, aligned curriculum</t>
    </r>
  </si>
  <si>
    <r>
      <t>5.</t>
    </r>
    <r>
      <rPr>
        <sz val="7"/>
        <color rgb="FF000000"/>
        <rFont val="Times New Roman"/>
        <family val="1"/>
      </rPr>
      <t>      </t>
    </r>
    <r>
      <rPr>
        <sz val="10.5"/>
        <color rgb="FF000000"/>
        <rFont val="Calibri"/>
        <family val="2"/>
        <scheme val="minor"/>
      </rPr>
      <t>Expanded access to career-technical education, including “After Dark” district-vocational partnerships and innovation pathways reflecting local labor market priorities</t>
    </r>
  </si>
  <si>
    <r>
      <t>6.</t>
    </r>
    <r>
      <rPr>
        <sz val="7"/>
        <color rgb="FF000000"/>
        <rFont val="Times New Roman"/>
        <family val="1"/>
      </rPr>
      <t>      </t>
    </r>
    <r>
      <rPr>
        <sz val="10.5"/>
        <color rgb="FF000000"/>
        <rFont val="Calibri"/>
        <family val="2"/>
        <scheme val="minor"/>
      </rPr>
      <t>Increased personnel and services to support holistic student needs</t>
    </r>
  </si>
  <si>
    <r>
      <t>7.</t>
    </r>
    <r>
      <rPr>
        <sz val="7"/>
        <color rgb="FF000000"/>
        <rFont val="Times New Roman"/>
        <family val="1"/>
      </rPr>
      <t>      </t>
    </r>
    <r>
      <rPr>
        <sz val="10.5"/>
        <color rgb="FF000000"/>
        <rFont val="Calibri"/>
        <family val="2"/>
        <scheme val="minor"/>
      </rPr>
      <t xml:space="preserve">Inclusion/co-teaching for students with disabilities and English learners </t>
    </r>
  </si>
  <si>
    <r>
      <t>8.</t>
    </r>
    <r>
      <rPr>
        <sz val="7"/>
        <color rgb="FF000000"/>
        <rFont val="Times New Roman"/>
        <family val="1"/>
      </rPr>
      <t>      </t>
    </r>
    <r>
      <rPr>
        <sz val="10.5"/>
        <color rgb="FF000000"/>
        <rFont val="Calibri"/>
        <family val="2"/>
        <scheme val="minor"/>
      </rPr>
      <t xml:space="preserve">Acceleration Academies and/or summer learning to support skill development and accelerate advanced learners </t>
    </r>
  </si>
  <si>
    <r>
      <t>9.</t>
    </r>
    <r>
      <rPr>
        <sz val="7"/>
        <color rgb="FF000000"/>
        <rFont val="Times New Roman"/>
        <family val="1"/>
      </rPr>
      <t>      </t>
    </r>
    <r>
      <rPr>
        <sz val="10.5"/>
        <color rgb="FF000000"/>
        <rFont val="Calibri"/>
        <family val="2"/>
        <scheme val="minor"/>
      </rPr>
      <t xml:space="preserve">Dropout prevention and recovery programs </t>
    </r>
  </si>
  <si>
    <r>
      <t>11.</t>
    </r>
    <r>
      <rPr>
        <sz val="7"/>
        <color rgb="FF000000"/>
        <rFont val="Times New Roman"/>
        <family val="1"/>
      </rPr>
      <t>   </t>
    </r>
    <r>
      <rPr>
        <sz val="10.5"/>
        <color rgb="FF000000"/>
        <rFont val="Calibri"/>
        <family val="2"/>
        <scheme val="minor"/>
      </rPr>
      <t>Leadership pipeline development programs for schools</t>
    </r>
  </si>
  <si>
    <r>
      <t>12.</t>
    </r>
    <r>
      <rPr>
        <sz val="7"/>
        <color rgb="FF000000"/>
        <rFont val="Times New Roman"/>
        <family val="1"/>
      </rPr>
      <t>   </t>
    </r>
    <r>
      <rPr>
        <sz val="10.5"/>
        <color rgb="FF000000"/>
        <rFont val="Calibri"/>
        <family val="2"/>
        <scheme val="minor"/>
      </rPr>
      <t>Increased staffing to expand student access to arts, athletics, and enrichment, and strategic scheduling to enable common planning time for teachers</t>
    </r>
  </si>
  <si>
    <r>
      <t>13.</t>
    </r>
    <r>
      <rPr>
        <sz val="7"/>
        <color rgb="FF000000"/>
        <rFont val="Times New Roman"/>
        <family val="1"/>
      </rPr>
      <t>   </t>
    </r>
    <r>
      <rPr>
        <sz val="10.5"/>
        <color rgb="FF000000"/>
        <rFont val="Calibri"/>
        <family val="2"/>
        <scheme val="minor"/>
      </rPr>
      <t>Strategies to recruit and retain educators/administrators in hard-to-staff schools and positions</t>
    </r>
  </si>
  <si>
    <r>
      <t>14.</t>
    </r>
    <r>
      <rPr>
        <sz val="7"/>
        <color rgb="FF000000"/>
        <rFont val="Times New Roman"/>
        <family val="1"/>
      </rPr>
      <t>   </t>
    </r>
    <r>
      <rPr>
        <sz val="10.5"/>
        <color rgb="FF000000"/>
        <rFont val="Calibri"/>
        <family val="2"/>
        <scheme val="minor"/>
      </rPr>
      <t>Community partnerships for in-school enrichment and wraparound services</t>
    </r>
  </si>
  <si>
    <r>
      <t>15.</t>
    </r>
    <r>
      <rPr>
        <sz val="7"/>
        <color rgb="FF000000"/>
        <rFont val="Times New Roman"/>
        <family val="1"/>
      </rPr>
      <t>   </t>
    </r>
    <r>
      <rPr>
        <sz val="10.5"/>
        <color rgb="FF000000"/>
        <rFont val="Calibri"/>
        <family val="2"/>
        <scheme val="minor"/>
      </rPr>
      <t>Parent-teacher home visiting programs</t>
    </r>
  </si>
  <si>
    <r>
      <t>16.</t>
    </r>
    <r>
      <rPr>
        <sz val="7"/>
        <color rgb="FF000000"/>
        <rFont val="Times New Roman"/>
        <family val="1"/>
      </rPr>
      <t>   </t>
    </r>
    <r>
      <rPr>
        <sz val="10.5"/>
        <color rgb="FF000000"/>
        <rFont val="Calibri"/>
        <family val="2"/>
        <scheme val="minor"/>
      </rPr>
      <t xml:space="preserve">Labor-management partnerships to improve student performance </t>
    </r>
  </si>
  <si>
    <r>
      <t>17.</t>
    </r>
    <r>
      <rPr>
        <sz val="7"/>
        <color rgb="FF000000"/>
        <rFont val="Times New Roman"/>
        <family val="1"/>
      </rPr>
      <t>   </t>
    </r>
    <r>
      <rPr>
        <sz val="10.5"/>
        <color rgb="FF000000"/>
        <rFont val="Calibri"/>
        <family val="2"/>
        <scheme val="minor"/>
      </rPr>
      <t>Facilities improvements to create healthy and safe school environments</t>
    </r>
  </si>
  <si>
    <r>
      <rPr>
        <sz val="10.5"/>
        <color rgb="FF000000"/>
        <rFont val="Calibri"/>
        <family val="2"/>
        <scheme val="minor"/>
      </rPr>
      <t>10.</t>
    </r>
    <r>
      <rPr>
        <sz val="7"/>
        <color rgb="FF000000"/>
        <rFont val="Times New Roman"/>
        <family val="1"/>
      </rPr>
      <t>   </t>
    </r>
    <r>
      <rPr>
        <b/>
        <sz val="10.5"/>
        <color rgb="FF000000"/>
        <rFont val="Calibri"/>
        <family val="2"/>
        <scheme val="minor"/>
      </rPr>
      <t>Diversifying the educator/administrator workforce through recruitment and retention</t>
    </r>
  </si>
  <si>
    <t>18.  District Choice (Please indicate below):</t>
  </si>
  <si>
    <t>Student Opportunity Plans - Long Form Budget: Year 0 and Year 1</t>
  </si>
  <si>
    <t>1.      Expanded access to full-day, high-quality pre-kindergarten for 4-year-olds, including potential collaboration with other local providers</t>
  </si>
  <si>
    <t xml:space="preserve">The Marlborough Public Schools will be committing to a 5 year process to expand high quality preschool access for 4 year olds; with a specific intent to increase the number of students identified as economically disadvantaged in accessing this program.  To target this underserved population, we will be reducing our tuition for this program over 4 years to zero dollars. </t>
  </si>
  <si>
    <t>Jaworek Elementary</t>
  </si>
  <si>
    <t>Kane Elementary</t>
  </si>
  <si>
    <t>FY20 Actual</t>
  </si>
  <si>
    <t>Projected FY21</t>
  </si>
  <si>
    <t>Grade</t>
  </si>
  <si>
    <t>Projected</t>
  </si>
  <si>
    <t>Classes</t>
  </si>
  <si>
    <t>Avg</t>
  </si>
  <si>
    <t>Enroll</t>
  </si>
  <si>
    <t xml:space="preserve">Classes </t>
  </si>
  <si>
    <t>KF</t>
  </si>
  <si>
    <t>Totals</t>
  </si>
  <si>
    <t>Richer Elementary</t>
  </si>
  <si>
    <t xml:space="preserve">New Elementary </t>
  </si>
  <si>
    <t>District Wide Elementary Enrollment</t>
  </si>
  <si>
    <t>FY20</t>
  </si>
  <si>
    <t>FY21</t>
  </si>
  <si>
    <t>K</t>
  </si>
  <si>
    <t>Total</t>
  </si>
  <si>
    <t>SchoolYear</t>
  </si>
  <si>
    <t>PK</t>
  </si>
  <si>
    <t>UNGR</t>
  </si>
  <si>
    <t>K-12</t>
  </si>
  <si>
    <t>PK-12</t>
  </si>
  <si>
    <t>K-5</t>
  </si>
  <si>
    <t xml:space="preserve"> 6-8</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</si>
  <si>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</si>
  <si>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</si>
  <si>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</si>
  <si>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</si>
  <si>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</si>
  <si>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</si>
  <si>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</si>
  <si>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</si>
  <si>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</si>
  <si>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</si>
  <si>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</si>
  <si>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</si>
  <si>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</si>
  <si>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</si>
  <si>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</si>
  <si>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</si>
  <si>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</si>
  <si>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</si>
  <si>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</si>
  <si>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</si>
  <si>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District Wide Elementary Programs</t>
  </si>
  <si>
    <t>Hire 8.0 FTE Elementary Classroom Teachers</t>
  </si>
  <si>
    <t xml:space="preserve">9.      Dropout prevention and recovery programs </t>
  </si>
  <si>
    <t>Marlborough High School</t>
  </si>
  <si>
    <t>Provide Stipends for Key Personnel to Operate After school educational programming to decrease dropouts</t>
  </si>
  <si>
    <t>Hire 3.0 FTE English Learner Teachers</t>
  </si>
  <si>
    <t>Hire 1.0 FTE Assistant Principal</t>
  </si>
  <si>
    <t>Hire 3.0 FTE Office Support</t>
  </si>
  <si>
    <t>Hire 2.0 FTE Custodians</t>
  </si>
  <si>
    <t>Hire 2.0 FTE Translators</t>
  </si>
  <si>
    <t>Hire 1.0 FTE ITS Specialist</t>
  </si>
  <si>
    <t>Hire 1.0 FTE Principal</t>
  </si>
  <si>
    <t>Hire 2.0 FTE Band and Orchestra Teachers</t>
  </si>
  <si>
    <t>FY23: Increase Education Team Leader from .9 to 1.0 FTE</t>
  </si>
  <si>
    <t>FY21: Move Central Office out of the Preschool Building; Add Office Support to Preschool to cover front desk now that Central Office is no longer there.</t>
  </si>
  <si>
    <t>FY22: Add 1.0 FTE Pre School Teacher, 1.0 Para Educator, and reduce tuition</t>
  </si>
  <si>
    <t>FY23: Add 1.0 FTE Pre School Teacher, 1.0 Para Educator, and reduce tuition</t>
  </si>
  <si>
    <t>FY24: Add 1.0 FTE Pre School Teacher, 1.0 Para Educator, and reduce tuition</t>
  </si>
  <si>
    <t>FY25: Add 1.0 FTE Pre School Teacher, 1.0 Para Educator, and reduce tuition</t>
  </si>
  <si>
    <t>FY22: Add classroom furniture and supplies to the ECC budget</t>
  </si>
  <si>
    <t>FY23: Add classroom furniture and supplies to the ECC budget</t>
  </si>
  <si>
    <t>FY24: Add classroom furniture and supplies to the ECC budget</t>
  </si>
  <si>
    <t>FY25: Add classroom furniture and supplies to the ECC budget</t>
  </si>
  <si>
    <t>Professional Development for teachers to train on data coaching</t>
  </si>
  <si>
    <t>Teachers working together to systematically examine focused aspects of their educational practices by exploring student responses to instruction, leading to new understandings and changes in classroom teaching. This is a cyclical process that fosters an ongoing dialogue about classroom practices and student achievement. This approach is systematic, collaborative work that will increase student learning and cultural proficiency across the district.</t>
  </si>
  <si>
    <t>District Wide programming</t>
  </si>
  <si>
    <t xml:space="preserve">Marlborough seeks to implement an after school model of competency based education for Older, under-credited EL students.  Marlborough's drop out profile requires direct intervention for EL students, of which are dropping out of Marlborough High School at a higher and more substantial rate than any other subgroup.  The after school program will be designed to provide ELD, Math, Science; Gym and a civics program to complete a well rounded education experience as well as prepare students to succeed on the MCAS exam. </t>
  </si>
  <si>
    <t>Marlborough Preschool Program</t>
  </si>
  <si>
    <t xml:space="preserve">The Marlborough Public Schools will be opening a fourth elementary school this year, and we are requesting additional elementary teaching (4.0 FTE) to be able to lower class sizes across the district.  Over the past 5 years, Elementary enrollment is up 7.26% and we are at our highest ever elementary enrollment.  Without the additional teachers, our class sizes will exceed 23 students per classroom, and we will be especially vulnerable at the Kindergarten and 1st grade classrooms.  Please view the three attached tabs I added "Elem Class Size" , "Elem. Class Size w Addtl Staff" and "Enrollment".  Additionally we are asking to increase EL teaching FTE by 3.  The remainder of positions are to open the new school with appropriate staff across all four elementary schools.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</si>
</sst>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14"/>
      <color theme="1"/>
      <name val="Calibri"/>
      <family val="2"/>
      <scheme val="minor"/>
    </font>
    <font>
      <sz val="11"/>
      <color rgb="FFFF0000"/>
      <name val="Calibri"/>
      <family val="2"/>
      <scheme val="minor"/>
    </font>
    <font>
      <sz val="10"/>
      <color theme="1"/>
      <name val="Calibri"/>
      <family val="2"/>
      <scheme val="minor"/>
    </font>
    <font>
      <b/>
      <u/>
      <sz val="11"/>
      <color theme="1"/>
      <name val="Calibri"/>
      <family val="2"/>
      <scheme val="minor"/>
    </font>
    <font>
      <sz val="10.5"/>
      <color rgb="FF000000"/>
      <name val="Calibri"/>
      <family val="2"/>
      <scheme val="minor"/>
    </font>
    <font>
      <sz val="7"/>
      <color rgb="FF000000"/>
      <name val="Times New Roman"/>
      <family val="1"/>
    </font>
    <font>
      <b/>
      <sz val="10.5"/>
      <color rgb="FF000000"/>
      <name val="Calibri"/>
      <family val="2"/>
      <scheme val="minor"/>
    </font>
    <font>
      <b/>
      <sz val="11"/>
      <name val="Calibri"/>
      <family val="2"/>
      <scheme val="minor"/>
    </font>
    <font>
      <b/>
      <sz val="13"/>
      <name val="Calibri"/>
      <family val="2"/>
      <scheme val="minor"/>
    </font>
    <font>
      <b/>
      <sz val="11"/>
      <color rgb="FFFF0000"/>
      <name val="Calibri"/>
      <family val="2"/>
      <scheme val="minor"/>
    </font>
    <font>
      <b/>
      <sz val="20"/>
      <name val="Calibri"/>
      <family val="2"/>
      <scheme val="minor"/>
    </font>
    <font>
      <sz val="10"/>
      <name val="Arial"/>
      <family val="2"/>
    </font>
    <font>
      <b/>
      <sz val="11"/>
      <color rgb="FF0070C0"/>
      <name val="Calibri"/>
      <family val="2"/>
      <scheme val="minor"/>
    </font>
  </fonts>
  <fills count="12">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CCCCCC"/>
      </left>
      <right style="medium">
        <color rgb="FFCCCCCC"/>
      </right>
      <top/>
      <bottom style="medium">
        <color rgb="FFCCCCCC"/>
      </bottom>
      <diagonal/>
    </border>
    <border>
      <left/>
      <right style="medium">
        <color rgb="FFCCCCCC"/>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55">
    <xf numFmtId="0" fontId="0" fillId="0" borderId="0" xfId="0"/>
    <xf numFmtId="0" fontId="1" fillId="3" borderId="0" xfId="0" applyFont="1" applyFill="1"/>
    <xf numFmtId="0" fontId="0" fillId="3" borderId="0" xfId="0" applyFill="1"/>
    <xf numFmtId="0" fontId="0" fillId="3" borderId="0" xfId="0" applyFill="1" applyAlignment="1">
      <alignment wrapText="1"/>
    </xf>
    <xf numFmtId="0" fontId="0" fillId="5" borderId="1" xfId="0" applyFill="1" applyBorder="1"/>
    <xf numFmtId="0" fontId="0" fillId="3" borderId="0" xfId="0" applyFill="1" applyBorder="1"/>
    <xf numFmtId="0" fontId="1" fillId="2" borderId="2" xfId="0" applyFont="1" applyFill="1" applyBorder="1" applyAlignment="1">
      <alignment horizontal="center" vertical="center" wrapText="1"/>
    </xf>
    <xf numFmtId="0" fontId="0" fillId="3" borderId="0" xfId="0" applyFill="1" applyAlignment="1">
      <alignment vertical="center"/>
    </xf>
    <xf numFmtId="0" fontId="1" fillId="3" borderId="6" xfId="0" applyFont="1" applyFill="1" applyBorder="1" applyAlignment="1">
      <alignment horizontal="left" vertical="center" wrapText="1"/>
    </xf>
    <xf numFmtId="0" fontId="0" fillId="3" borderId="0" xfId="0" applyFont="1" applyFill="1"/>
    <xf numFmtId="0" fontId="0" fillId="5" borderId="3" xfId="0" applyFill="1" applyBorder="1"/>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0" xfId="0" applyFont="1" applyFill="1" applyBorder="1" applyAlignment="1">
      <alignment horizontal="right"/>
    </xf>
    <xf numFmtId="0" fontId="2" fillId="6" borderId="10" xfId="0" applyFont="1" applyFill="1" applyBorder="1" applyAlignment="1">
      <alignment horizontal="center" vertical="center" wrapText="1"/>
    </xf>
    <xf numFmtId="0" fontId="3" fillId="6" borderId="11" xfId="0" applyFont="1" applyFill="1" applyBorder="1" applyAlignment="1">
      <alignment vertical="center" wrapText="1"/>
    </xf>
    <xf numFmtId="0" fontId="4" fillId="3" borderId="0" xfId="0" applyFont="1" applyFill="1"/>
    <xf numFmtId="0" fontId="0" fillId="3" borderId="0" xfId="0" applyFill="1" applyBorder="1" applyAlignment="1">
      <alignment horizontal="center" vertical="center"/>
    </xf>
    <xf numFmtId="0" fontId="6" fillId="0" borderId="0" xfId="0" applyFont="1" applyAlignment="1">
      <alignment vertical="center"/>
    </xf>
    <xf numFmtId="0" fontId="6" fillId="0" borderId="0" xfId="0" applyFont="1"/>
    <xf numFmtId="0" fontId="5" fillId="0" borderId="0" xfId="0" applyFont="1"/>
    <xf numFmtId="0" fontId="7" fillId="0" borderId="0" xfId="0" applyFont="1"/>
    <xf numFmtId="0" fontId="0" fillId="4" borderId="9" xfId="0" applyFill="1" applyBorder="1" applyAlignment="1">
      <alignment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0" xfId="0" applyFont="1" applyFill="1" applyBorder="1" applyAlignment="1">
      <alignment vertical="center"/>
    </xf>
    <xf numFmtId="4" fontId="0" fillId="4" borderId="20" xfId="0" applyNumberFormat="1" applyFill="1" applyBorder="1"/>
    <xf numFmtId="4" fontId="0" fillId="4" borderId="23" xfId="0" applyNumberFormat="1" applyFill="1" applyBorder="1"/>
    <xf numFmtId="0" fontId="1" fillId="2" borderId="25" xfId="0" applyFont="1" applyFill="1" applyBorder="1" applyAlignment="1">
      <alignment vertical="center"/>
    </xf>
    <xf numFmtId="0" fontId="0" fillId="3" borderId="0" xfId="0" applyFill="1" applyAlignment="1">
      <alignment horizontal="center"/>
    </xf>
    <xf numFmtId="0" fontId="1" fillId="3" borderId="0" xfId="0" applyFont="1" applyFill="1" applyBorder="1" applyAlignment="1">
      <alignment horizontal="center"/>
    </xf>
    <xf numFmtId="0" fontId="0" fillId="5" borderId="9" xfId="0" applyFill="1" applyBorder="1" applyAlignment="1">
      <alignment horizontal="center"/>
    </xf>
    <xf numFmtId="0" fontId="1" fillId="3" borderId="0" xfId="0" applyFont="1" applyFill="1" applyAlignment="1">
      <alignment horizontal="right"/>
    </xf>
    <xf numFmtId="4" fontId="1" fillId="3" borderId="27" xfId="0" applyNumberFormat="1" applyFont="1" applyFill="1" applyBorder="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3" fontId="0" fillId="4" borderId="20" xfId="0" applyNumberFormat="1" applyFill="1" applyBorder="1"/>
    <xf numFmtId="3" fontId="0" fillId="4" borderId="23" xfId="0" applyNumberFormat="1" applyFill="1" applyBorder="1"/>
    <xf numFmtId="3" fontId="0" fillId="3" borderId="30" xfId="0" applyNumberFormat="1" applyFill="1" applyBorder="1"/>
    <xf numFmtId="164" fontId="0" fillId="3" borderId="0" xfId="0" applyNumberFormat="1" applyFill="1"/>
    <xf numFmtId="164" fontId="1" fillId="2" borderId="16" xfId="0" applyNumberFormat="1" applyFont="1" applyFill="1" applyBorder="1" applyAlignment="1">
      <alignment vertical="center"/>
    </xf>
    <xf numFmtId="164" fontId="0" fillId="4" borderId="16" xfId="0" applyNumberFormat="1" applyFill="1" applyBorder="1" applyAlignment="1">
      <alignment horizontal="center"/>
    </xf>
    <xf numFmtId="164" fontId="0" fillId="4" borderId="21" xfId="0" applyNumberFormat="1" applyFill="1" applyBorder="1" applyAlignment="1">
      <alignment horizontal="center"/>
    </xf>
    <xf numFmtId="164" fontId="0" fillId="4" borderId="16" xfId="0" applyNumberFormat="1" applyFill="1" applyBorder="1"/>
    <xf numFmtId="164" fontId="0" fillId="4" borderId="7" xfId="0" applyNumberFormat="1" applyFill="1" applyBorder="1"/>
    <xf numFmtId="164" fontId="0" fillId="3" borderId="31" xfId="0" applyNumberFormat="1" applyFill="1" applyBorder="1"/>
    <xf numFmtId="164" fontId="0" fillId="3" borderId="29" xfId="0" applyNumberFormat="1" applyFill="1" applyBorder="1"/>
    <xf numFmtId="164" fontId="0" fillId="3" borderId="0" xfId="0" applyNumberFormat="1" applyFill="1" applyBorder="1"/>
    <xf numFmtId="164" fontId="1" fillId="2" borderId="19" xfId="0" applyNumberFormat="1" applyFont="1" applyFill="1" applyBorder="1" applyAlignment="1">
      <alignment vertical="center"/>
    </xf>
    <xf numFmtId="164" fontId="0" fillId="4" borderId="21" xfId="0" applyNumberFormat="1" applyFill="1" applyBorder="1"/>
    <xf numFmtId="164" fontId="0" fillId="4" borderId="22" xfId="0" applyNumberFormat="1" applyFill="1" applyBorder="1"/>
    <xf numFmtId="164" fontId="1" fillId="3" borderId="26" xfId="0" applyNumberFormat="1" applyFont="1" applyFill="1" applyBorder="1"/>
    <xf numFmtId="164" fontId="0" fillId="3" borderId="29" xfId="0" applyNumberFormat="1" applyFont="1" applyFill="1" applyBorder="1"/>
    <xf numFmtId="3" fontId="0" fillId="3" borderId="0" xfId="0" applyNumberFormat="1" applyFill="1"/>
    <xf numFmtId="3" fontId="1" fillId="3" borderId="0" xfId="0" applyNumberFormat="1" applyFont="1" applyFill="1"/>
    <xf numFmtId="0" fontId="8" fillId="0" borderId="0" xfId="0" applyFont="1" applyAlignment="1">
      <alignment horizontal="left" vertical="center" wrapText="1"/>
    </xf>
    <xf numFmtId="0" fontId="10" fillId="0" borderId="0" xfId="0" applyFont="1" applyAlignment="1">
      <alignment horizontal="left" vertical="center" wrapText="1"/>
    </xf>
    <xf numFmtId="0" fontId="3" fillId="6" borderId="0" xfId="0" applyFont="1" applyFill="1" applyAlignment="1">
      <alignment vertical="center" wrapText="1"/>
    </xf>
    <xf numFmtId="0" fontId="11" fillId="0" borderId="0" xfId="0" applyFont="1" applyFill="1" applyAlignment="1">
      <alignment horizontal="center"/>
    </xf>
    <xf numFmtId="1" fontId="11" fillId="0" borderId="0" xfId="0" applyNumberFormat="1" applyFont="1" applyFill="1" applyAlignment="1">
      <alignment horizontal="center"/>
    </xf>
    <xf numFmtId="0" fontId="11" fillId="7" borderId="0" xfId="0" applyFont="1" applyFill="1" applyBorder="1" applyAlignment="1">
      <alignment wrapText="1"/>
    </xf>
    <xf numFmtId="0" fontId="11" fillId="7" borderId="0" xfId="0" applyFont="1" applyFill="1" applyAlignment="1">
      <alignment horizontal="center"/>
    </xf>
    <xf numFmtId="0" fontId="1" fillId="7" borderId="0" xfId="0" applyFont="1" applyFill="1" applyAlignment="1">
      <alignment horizontal="center"/>
    </xf>
    <xf numFmtId="0" fontId="11" fillId="7" borderId="0" xfId="0" applyFont="1" applyFill="1" applyBorder="1" applyAlignment="1"/>
    <xf numFmtId="49" fontId="1" fillId="7" borderId="0" xfId="0" applyNumberFormat="1" applyFont="1" applyFill="1" applyAlignment="1">
      <alignment horizontal="center"/>
    </xf>
    <xf numFmtId="49" fontId="1" fillId="0" borderId="17" xfId="0" applyNumberFormat="1" applyFont="1" applyFill="1" applyBorder="1" applyAlignment="1">
      <alignment horizontal="center"/>
    </xf>
    <xf numFmtId="49" fontId="13" fillId="0" borderId="24" xfId="0" applyNumberFormat="1" applyFont="1" applyFill="1" applyBorder="1" applyAlignment="1">
      <alignment horizontal="center"/>
    </xf>
    <xf numFmtId="49" fontId="1" fillId="0" borderId="24" xfId="0" applyNumberFormat="1" applyFont="1" applyFill="1" applyBorder="1" applyAlignment="1">
      <alignment horizontal="center"/>
    </xf>
    <xf numFmtId="49" fontId="1" fillId="0" borderId="18" xfId="0" applyNumberFormat="1" applyFont="1" applyFill="1" applyBorder="1" applyAlignment="1">
      <alignment horizontal="center"/>
    </xf>
    <xf numFmtId="49" fontId="11" fillId="7" borderId="0" xfId="0" applyNumberFormat="1" applyFont="1" applyFill="1" applyAlignment="1">
      <alignment horizontal="center"/>
    </xf>
    <xf numFmtId="49" fontId="11" fillId="0" borderId="0" xfId="0" applyNumberFormat="1" applyFont="1" applyFill="1" applyAlignment="1">
      <alignment horizontal="center"/>
    </xf>
    <xf numFmtId="0" fontId="1" fillId="0" borderId="33" xfId="0" applyFont="1" applyFill="1" applyBorder="1" applyAlignment="1">
      <alignment horizontal="center"/>
    </xf>
    <xf numFmtId="1" fontId="1" fillId="0" borderId="0" xfId="0" applyNumberFormat="1" applyFont="1" applyFill="1" applyBorder="1" applyAlignment="1">
      <alignment horizontal="center"/>
    </xf>
    <xf numFmtId="164" fontId="1" fillId="0" borderId="0" xfId="0" applyNumberFormat="1" applyFont="1" applyFill="1" applyBorder="1" applyAlignment="1">
      <alignment horizontal="center"/>
    </xf>
    <xf numFmtId="164" fontId="1" fillId="0" borderId="34" xfId="0" applyNumberFormat="1" applyFont="1" applyFill="1" applyBorder="1" applyAlignment="1">
      <alignment horizontal="center"/>
    </xf>
    <xf numFmtId="0" fontId="1" fillId="0" borderId="0" xfId="0" applyFont="1" applyFill="1" applyBorder="1" applyAlignment="1">
      <alignment horizontal="center"/>
    </xf>
    <xf numFmtId="0" fontId="11" fillId="0" borderId="33" xfId="0" applyFont="1" applyFill="1" applyBorder="1" applyAlignment="1">
      <alignment horizontal="center"/>
    </xf>
    <xf numFmtId="0" fontId="11" fillId="0" borderId="0" xfId="0" applyFont="1" applyFill="1" applyBorder="1" applyAlignment="1">
      <alignment horizontal="center"/>
    </xf>
    <xf numFmtId="0" fontId="11" fillId="0" borderId="34" xfId="0" applyFont="1" applyFill="1" applyBorder="1" applyAlignment="1">
      <alignment horizontal="center"/>
    </xf>
    <xf numFmtId="0" fontId="1" fillId="0" borderId="35" xfId="0" applyFont="1" applyFill="1" applyBorder="1" applyAlignment="1">
      <alignment horizontal="center"/>
    </xf>
    <xf numFmtId="1" fontId="13" fillId="0" borderId="32" xfId="0" applyNumberFormat="1" applyFont="1" applyFill="1" applyBorder="1" applyAlignment="1">
      <alignment horizontal="center"/>
    </xf>
    <xf numFmtId="164" fontId="1" fillId="0" borderId="32" xfId="0" applyNumberFormat="1" applyFont="1" applyFill="1" applyBorder="1" applyAlignment="1">
      <alignment horizontal="center"/>
    </xf>
    <xf numFmtId="0" fontId="1" fillId="0" borderId="32" xfId="0" applyFont="1" applyFill="1" applyBorder="1" applyAlignment="1">
      <alignment horizontal="center"/>
    </xf>
    <xf numFmtId="0" fontId="13" fillId="0" borderId="32" xfId="0" applyFont="1" applyFill="1" applyBorder="1" applyAlignment="1">
      <alignment horizontal="center"/>
    </xf>
    <xf numFmtId="164" fontId="1" fillId="0" borderId="36" xfId="0" applyNumberFormat="1" applyFont="1" applyFill="1" applyBorder="1" applyAlignment="1">
      <alignment horizontal="center"/>
    </xf>
    <xf numFmtId="1" fontId="13" fillId="7" borderId="0" xfId="0" applyNumberFormat="1" applyFont="1" applyFill="1" applyAlignment="1">
      <alignment horizontal="center"/>
    </xf>
    <xf numFmtId="164" fontId="1" fillId="7" borderId="0" xfId="0" applyNumberFormat="1" applyFont="1" applyFill="1" applyAlignment="1">
      <alignment horizontal="center"/>
    </xf>
    <xf numFmtId="0" fontId="13" fillId="7" borderId="0" xfId="0" applyFont="1" applyFill="1" applyAlignment="1">
      <alignment horizontal="center"/>
    </xf>
    <xf numFmtId="1" fontId="11" fillId="7" borderId="0" xfId="0" applyNumberFormat="1" applyFont="1" applyFill="1" applyAlignment="1">
      <alignment horizontal="center"/>
    </xf>
    <xf numFmtId="0" fontId="11" fillId="7" borderId="0" xfId="0" applyFont="1" applyFill="1" applyAlignment="1"/>
    <xf numFmtId="0" fontId="11" fillId="0" borderId="17" xfId="0" applyFont="1" applyFill="1" applyBorder="1" applyAlignment="1">
      <alignment horizontal="center" vertical="center"/>
    </xf>
    <xf numFmtId="0" fontId="11" fillId="3" borderId="24" xfId="0" applyFont="1" applyFill="1" applyBorder="1" applyAlignment="1">
      <alignment horizontal="center" vertical="center"/>
    </xf>
    <xf numFmtId="1" fontId="11" fillId="3" borderId="18"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0" fontId="11" fillId="3" borderId="33" xfId="0" applyFont="1" applyFill="1" applyBorder="1" applyAlignment="1">
      <alignment horizontal="center" vertical="center"/>
    </xf>
    <xf numFmtId="1" fontId="11" fillId="3" borderId="0" xfId="0" applyNumberFormat="1" applyFont="1" applyFill="1" applyBorder="1" applyAlignment="1">
      <alignment horizontal="center" vertical="center"/>
    </xf>
    <xf numFmtId="1" fontId="11" fillId="8" borderId="34" xfId="0" applyNumberFormat="1" applyFont="1" applyFill="1" applyBorder="1" applyAlignment="1">
      <alignment horizontal="center" vertical="center"/>
    </xf>
    <xf numFmtId="1" fontId="1" fillId="0" borderId="33" xfId="0" applyNumberFormat="1" applyFont="1" applyFill="1" applyBorder="1" applyAlignment="1">
      <alignment horizontal="center" vertical="center"/>
    </xf>
    <xf numFmtId="1" fontId="1" fillId="0" borderId="0" xfId="0" applyNumberFormat="1" applyFont="1" applyFill="1" applyBorder="1" applyAlignment="1">
      <alignment horizontal="center" vertical="center"/>
    </xf>
    <xf numFmtId="164" fontId="1" fillId="0" borderId="34" xfId="0" applyNumberFormat="1" applyFont="1" applyFill="1" applyBorder="1" applyAlignment="1">
      <alignment horizontal="center" vertical="center"/>
    </xf>
    <xf numFmtId="1" fontId="11" fillId="9" borderId="34" xfId="0" applyNumberFormat="1" applyFont="1" applyFill="1" applyBorder="1" applyAlignment="1">
      <alignment horizontal="center" vertical="center"/>
    </xf>
    <xf numFmtId="1" fontId="11" fillId="3" borderId="34" xfId="0" applyNumberFormat="1" applyFont="1" applyFill="1" applyBorder="1" applyAlignment="1">
      <alignment horizontal="center" vertical="center"/>
    </xf>
    <xf numFmtId="0" fontId="11" fillId="3" borderId="35" xfId="0" applyFont="1" applyFill="1" applyBorder="1" applyAlignment="1">
      <alignment horizontal="center" vertical="center"/>
    </xf>
    <xf numFmtId="1" fontId="11" fillId="3" borderId="32" xfId="0" applyNumberFormat="1" applyFont="1" applyFill="1" applyBorder="1" applyAlignment="1">
      <alignment horizontal="center" vertical="center"/>
    </xf>
    <xf numFmtId="1" fontId="11" fillId="3" borderId="36" xfId="0" applyNumberFormat="1" applyFont="1" applyFill="1" applyBorder="1" applyAlignment="1">
      <alignment horizontal="center" vertical="center"/>
    </xf>
    <xf numFmtId="0" fontId="11" fillId="7" borderId="0" xfId="0" applyFont="1" applyFill="1" applyBorder="1" applyAlignment="1">
      <alignment horizontal="center"/>
    </xf>
    <xf numFmtId="1" fontId="11" fillId="7" borderId="0" xfId="0" applyNumberFormat="1" applyFont="1" applyFill="1" applyBorder="1" applyAlignment="1">
      <alignment horizontal="center"/>
    </xf>
    <xf numFmtId="0" fontId="1" fillId="0" borderId="35" xfId="0" applyFont="1" applyFill="1" applyBorder="1" applyAlignment="1">
      <alignment horizontal="center" vertical="center"/>
    </xf>
    <xf numFmtId="0" fontId="13" fillId="0" borderId="32" xfId="0" applyFont="1" applyFill="1" applyBorder="1" applyAlignment="1">
      <alignment horizontal="center" vertical="center"/>
    </xf>
    <xf numFmtId="164" fontId="1" fillId="0" borderId="36" xfId="0" applyNumberFormat="1" applyFont="1" applyFill="1" applyBorder="1" applyAlignment="1">
      <alignment horizontal="center" vertical="center"/>
    </xf>
    <xf numFmtId="0" fontId="0" fillId="0" borderId="0" xfId="0" applyAlignment="1">
      <alignment horizontal="center"/>
    </xf>
    <xf numFmtId="0" fontId="1" fillId="0" borderId="0" xfId="0" applyFont="1" applyAlignment="1">
      <alignment horizontal="center"/>
    </xf>
    <xf numFmtId="16" fontId="1" fillId="0" borderId="0" xfId="0" applyNumberFormat="1" applyFont="1" applyAlignment="1">
      <alignment horizontal="center"/>
    </xf>
    <xf numFmtId="0" fontId="15" fillId="0" borderId="0" xfId="0" applyFont="1" applyAlignment="1">
      <alignment horizontal="center"/>
    </xf>
    <xf numFmtId="0" fontId="0" fillId="10" borderId="0" xfId="0" applyFill="1" applyAlignment="1">
      <alignment horizontal="center"/>
    </xf>
    <xf numFmtId="10" fontId="0" fillId="0" borderId="0" xfId="0" applyNumberFormat="1" applyAlignment="1">
      <alignment horizontal="center"/>
    </xf>
    <xf numFmtId="0" fontId="0" fillId="11" borderId="0" xfId="0" applyFill="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3" fontId="16" fillId="3" borderId="28" xfId="0" applyNumberFormat="1" applyFont="1" applyFill="1" applyBorder="1"/>
    <xf numFmtId="0" fontId="0" fillId="4" borderId="4"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24" xfId="0" applyFont="1" applyFill="1"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5" borderId="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8" xfId="0" applyFill="1" applyBorder="1" applyAlignment="1">
      <alignment horizontal="center" vertical="center" wrapText="1"/>
    </xf>
    <xf numFmtId="0" fontId="1" fillId="2" borderId="12" xfId="0" applyFont="1" applyFill="1" applyBorder="1" applyAlignment="1">
      <alignment horizontal="center" vertical="center"/>
    </xf>
    <xf numFmtId="0" fontId="0" fillId="4" borderId="4" xfId="0" applyFill="1" applyBorder="1" applyAlignment="1">
      <alignment horizontal="center" vertical="center" wrapText="1"/>
    </xf>
    <xf numFmtId="0" fontId="0" fillId="4" borderId="7"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12" fillId="7" borderId="0" xfId="0" applyFont="1" applyFill="1" applyBorder="1" applyAlignment="1">
      <alignment horizontal="center" wrapText="1"/>
    </xf>
    <xf numFmtId="0" fontId="11" fillId="7" borderId="0" xfId="0" applyFont="1" applyFill="1" applyBorder="1" applyAlignment="1">
      <alignment horizontal="center"/>
    </xf>
    <xf numFmtId="0" fontId="1" fillId="7" borderId="0" xfId="0" applyFont="1" applyFill="1" applyBorder="1" applyAlignment="1">
      <alignment horizontal="center"/>
    </xf>
    <xf numFmtId="0" fontId="11" fillId="7" borderId="0" xfId="0" applyFont="1" applyFill="1" applyBorder="1" applyAlignment="1">
      <alignment horizontal="center" wrapText="1"/>
    </xf>
    <xf numFmtId="0" fontId="11" fillId="7" borderId="32" xfId="0" applyFont="1" applyFill="1" applyBorder="1" applyAlignment="1">
      <alignment horizontal="center" wrapText="1"/>
    </xf>
    <xf numFmtId="0" fontId="14" fillId="0" borderId="26" xfId="0" applyFont="1" applyFill="1" applyBorder="1" applyAlignment="1">
      <alignment horizontal="center" wrapText="1"/>
    </xf>
    <xf numFmtId="0" fontId="14" fillId="0" borderId="27" xfId="0" applyFont="1" applyFill="1" applyBorder="1" applyAlignment="1">
      <alignment horizontal="center" wrapText="1"/>
    </xf>
    <xf numFmtId="0" fontId="14" fillId="0" borderId="28"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MPS Historical Enrollment PK-12</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PK-12</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0"/>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strLit>
          </c:cat>
          <c:val>
            <c:numLit>
              <c:formatCode>General</c:formatCode>
              <c:ptCount val="20"/>
              <c:pt idx="0">
                <c:v>4693</c:v>
              </c:pt>
              <c:pt idx="1">
                <c:v>4681</c:v>
              </c:pt>
              <c:pt idx="2">
                <c:v>4729</c:v>
              </c:pt>
              <c:pt idx="3">
                <c:v>4851</c:v>
              </c:pt>
              <c:pt idx="4">
                <c:v>4796</c:v>
              </c:pt>
              <c:pt idx="5">
                <c:v>4669</c:v>
              </c:pt>
              <c:pt idx="6">
                <c:v>4600</c:v>
              </c:pt>
              <c:pt idx="7">
                <c:v>4594</c:v>
              </c:pt>
              <c:pt idx="8">
                <c:v>4573</c:v>
              </c:pt>
              <c:pt idx="9">
                <c:v>4539</c:v>
              </c:pt>
              <c:pt idx="10">
                <c:v>4724</c:v>
              </c:pt>
              <c:pt idx="11">
                <c:v>4632</c:v>
              </c:pt>
              <c:pt idx="12">
                <c:v>4654</c:v>
              </c:pt>
              <c:pt idx="13">
                <c:v>4558</c:v>
              </c:pt>
              <c:pt idx="14">
                <c:v>4543</c:v>
              </c:pt>
              <c:pt idx="15">
                <c:v>4485</c:v>
              </c:pt>
              <c:pt idx="16">
                <c:v>4526</c:v>
              </c:pt>
              <c:pt idx="17">
                <c:v>4575</c:v>
              </c:pt>
              <c:pt idx="18">
                <c:v>4657</c:v>
              </c:pt>
              <c:pt idx="19">
                <c:v>4759</c:v>
              </c:pt>
            </c:numLit>
          </c:val>
          <c:extLst>
            <c:ext xmlns:c16="http://schemas.microsoft.com/office/drawing/2014/chart" uri="{C3380CC4-5D6E-409C-BE32-E72D297353CC}">
              <c16:uniqueId val="{00000000-B4AD-469A-A97B-65012E8E082A}"/>
            </c:ext>
          </c:extLst>
        </c:ser>
        <c:dLbls>
          <c:showLegendKey val="0"/>
          <c:showVal val="0"/>
          <c:showCatName val="0"/>
          <c:showSerName val="0"/>
          <c:showPercent val="0"/>
          <c:showBubbleSize val="0"/>
        </c:dLbls>
        <c:gapWidth val="100"/>
        <c:overlap val="-24"/>
        <c:axId val="403776048"/>
        <c:axId val="403768600"/>
      </c:barChart>
      <c:catAx>
        <c:axId val="4037760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768600"/>
        <c:crosses val="autoZero"/>
        <c:auto val="1"/>
        <c:lblAlgn val="ctr"/>
        <c:lblOffset val="100"/>
        <c:noMultiLvlLbl val="0"/>
      </c:catAx>
      <c:valAx>
        <c:axId val="403768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776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103187</xdr:colOff>
      <xdr:row>1</xdr:row>
      <xdr:rowOff>63500</xdr:rowOff>
    </xdr:from>
    <xdr:to>
      <xdr:col>4</xdr:col>
      <xdr:colOff>420687</xdr:colOff>
      <xdr:row>6</xdr:row>
      <xdr:rowOff>0</xdr:rowOff>
    </xdr:to>
    <xdr:sp macro="" textlink="">
      <xdr:nvSpPr>
        <xdr:cNvPr id="2" name="Rectangle 1">
          <a:extLst>
            <a:ext uri="{FF2B5EF4-FFF2-40B4-BE49-F238E27FC236}">
              <a16:creationId xmlns:a16="http://schemas.microsoft.com/office/drawing/2014/main" id="{39075644-1D48-4E09-983C-DD055FF1F4F9}"/>
            </a:ext>
          </a:extLst>
        </xdr:cNvPr>
        <xdr:cNvSpPr/>
      </xdr:nvSpPr>
      <xdr:spPr>
        <a:xfrm>
          <a:off x="103187" y="301625"/>
          <a:ext cx="12080875" cy="115093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b="1"/>
            <a:t>Instructions:</a:t>
          </a:r>
        </a:p>
        <a:p>
          <a:pPr algn="l"/>
          <a:r>
            <a:rPr lang="en-US" sz="1100"/>
            <a:t>1. Each</a:t>
          </a:r>
          <a:r>
            <a:rPr lang="en-US" sz="1100" baseline="0"/>
            <a:t> evidence-based program budget should be on its own tab.  Copy the worksheet if you need additional program budgets.</a:t>
          </a:r>
        </a:p>
        <a:p>
          <a:pPr algn="l"/>
          <a:r>
            <a:rPr lang="en-US" sz="1100" baseline="0"/>
            <a:t>2. Green cells are pull-down cells.  If you click on the cell, a message will appear with instructions.</a:t>
          </a:r>
        </a:p>
        <a:p>
          <a:pPr algn="l"/>
          <a:r>
            <a:rPr lang="en-US" sz="1100" baseline="0"/>
            <a:t>3. Yellow cells are for manual entry.  </a:t>
          </a:r>
        </a:p>
        <a:p>
          <a:pPr algn="l"/>
          <a:r>
            <a:rPr lang="en-US" sz="1100" baseline="0"/>
            <a:t>4. If your district already spends funds on the evidence-based program you selected, please include the current budget (FY2020) in Year 0.  </a:t>
          </a:r>
        </a:p>
        <a:p>
          <a:pPr algn="l"/>
          <a:r>
            <a:rPr lang="en-US" sz="1100" baseline="0"/>
            <a:t>5. If you need to refer to definitions for the Foundation Budget Functional Category, see </a:t>
          </a:r>
          <a:r>
            <a:rPr lang="en-US" sz="1100" b="0" i="0">
              <a:solidFill>
                <a:schemeClr val="dk1"/>
              </a:solidFill>
              <a:effectLst/>
              <a:latin typeface="+mn-lt"/>
              <a:ea typeface="+mn-ea"/>
              <a:cs typeface="+mn-cs"/>
            </a:rPr>
            <a:t>http://www.doe.mass.edu/finance/accounting/eoy/chartofaccounts.docx</a:t>
          </a:r>
        </a:p>
        <a:p>
          <a:pPr algn="l"/>
          <a:endParaRPr lang="en-US" sz="1100" baseline="0"/>
        </a:p>
        <a:p>
          <a:pPr algn="l"/>
          <a:endParaRPr lang="en-US" sz="1100" baseline="0"/>
        </a:p>
      </xdr:txBody>
    </xdr:sp>
    <xdr:clientData/>
  </xdr:twoCellAnchor>
  <xdr:twoCellAnchor editAs="oneCell">
    <xdr:from>
      <xdr:col>5</xdr:col>
      <xdr:colOff>134946</xdr:colOff>
      <xdr:row>1</xdr:row>
      <xdr:rowOff>63494</xdr:rowOff>
    </xdr:from>
    <xdr:to>
      <xdr:col>8</xdr:col>
      <xdr:colOff>101926</xdr:colOff>
      <xdr:row>6</xdr:row>
      <xdr:rowOff>83814</xdr:rowOff>
    </xdr:to>
    <xdr:pic>
      <xdr:nvPicPr>
        <xdr:cNvPr id="3" name="Picture 2" descr="ESE logo">
          <a:extLst>
            <a:ext uri="{FF2B5EF4-FFF2-40B4-BE49-F238E27FC236}">
              <a16:creationId xmlns:a16="http://schemas.microsoft.com/office/drawing/2014/main" id="{DDC00CEE-E91F-462D-B915-CE2C60B7A088}"/>
            </a:ext>
          </a:extLst>
        </xdr:cNvPr>
        <xdr:cNvPicPr/>
      </xdr:nvPicPr>
      <xdr:blipFill>
        <a:blip xmlns:r="http://schemas.openxmlformats.org/officeDocument/2006/relationships" r:embed="rId1" cstate="print"/>
        <a:srcRect/>
        <a:stretch>
          <a:fillRect/>
        </a:stretch>
      </xdr:blipFill>
      <xdr:spPr bwMode="auto">
        <a:xfrm>
          <a:off x="11549071" y="301619"/>
          <a:ext cx="2478405" cy="121412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103187</xdr:colOff>
      <xdr:row>1</xdr:row>
      <xdr:rowOff>63500</xdr:rowOff>
    </xdr:from>
    <xdr:to>
      <xdr:col>4</xdr:col>
      <xdr:colOff>420687</xdr:colOff>
      <xdr:row>6</xdr:row>
      <xdr:rowOff>0</xdr:rowOff>
    </xdr:to>
    <xdr:sp macro="" textlink="">
      <xdr:nvSpPr>
        <xdr:cNvPr id="2" name="Rectangle 1">
          <a:extLst>
            <a:ext uri="{FF2B5EF4-FFF2-40B4-BE49-F238E27FC236}">
              <a16:creationId xmlns:a16="http://schemas.microsoft.com/office/drawing/2014/main" id="{3EDC9035-D664-4C1D-867B-9EEE7133D6C7}"/>
            </a:ext>
          </a:extLst>
        </xdr:cNvPr>
        <xdr:cNvSpPr/>
      </xdr:nvSpPr>
      <xdr:spPr>
        <a:xfrm>
          <a:off x="103187" y="298450"/>
          <a:ext cx="11303000" cy="1111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b="1"/>
            <a:t>Instructions:</a:t>
          </a:r>
        </a:p>
        <a:p>
          <a:pPr algn="l"/>
          <a:r>
            <a:rPr lang="en-US" sz="1100"/>
            <a:t>1. Each</a:t>
          </a:r>
          <a:r>
            <a:rPr lang="en-US" sz="1100" baseline="0"/>
            <a:t> evidence-based program budget should be on its own tab.  Copy the worksheet if you need additional program budgets.</a:t>
          </a:r>
        </a:p>
        <a:p>
          <a:pPr algn="l"/>
          <a:r>
            <a:rPr lang="en-US" sz="1100" baseline="0"/>
            <a:t>2. Green cells are pull-down cells.  If you click on the cell, a message will appear with instructions.</a:t>
          </a:r>
        </a:p>
        <a:p>
          <a:pPr algn="l"/>
          <a:r>
            <a:rPr lang="en-US" sz="1100" baseline="0"/>
            <a:t>3. Yellow cells are for manual entry.  </a:t>
          </a:r>
        </a:p>
        <a:p>
          <a:pPr algn="l"/>
          <a:r>
            <a:rPr lang="en-US" sz="1100" baseline="0"/>
            <a:t>4. If your district already spends funds on the evidence-based program you selected, please include the current budget (FY2020) in Year 0.  </a:t>
          </a:r>
        </a:p>
        <a:p>
          <a:pPr algn="l"/>
          <a:r>
            <a:rPr lang="en-US" sz="1100" baseline="0"/>
            <a:t>5. If you need to refer to definitions for the Foundation Budget Functional Category, see </a:t>
          </a:r>
          <a:r>
            <a:rPr lang="en-US" sz="1100" b="0" i="0">
              <a:solidFill>
                <a:schemeClr val="dk1"/>
              </a:solidFill>
              <a:effectLst/>
              <a:latin typeface="+mn-lt"/>
              <a:ea typeface="+mn-ea"/>
              <a:cs typeface="+mn-cs"/>
            </a:rPr>
            <a:t>http://www.doe.mass.edu/finance/accounting/eoy/chartofaccounts.docx</a:t>
          </a:r>
        </a:p>
        <a:p>
          <a:pPr algn="l"/>
          <a:endParaRPr lang="en-US" sz="1100" baseline="0"/>
        </a:p>
        <a:p>
          <a:pPr algn="l"/>
          <a:endParaRPr lang="en-US" sz="1100" baseline="0"/>
        </a:p>
      </xdr:txBody>
    </xdr:sp>
    <xdr:clientData/>
  </xdr:twoCellAnchor>
  <xdr:twoCellAnchor editAs="oneCell">
    <xdr:from>
      <xdr:col>5</xdr:col>
      <xdr:colOff>134946</xdr:colOff>
      <xdr:row>1</xdr:row>
      <xdr:rowOff>63494</xdr:rowOff>
    </xdr:from>
    <xdr:to>
      <xdr:col>8</xdr:col>
      <xdr:colOff>101926</xdr:colOff>
      <xdr:row>6</xdr:row>
      <xdr:rowOff>83814</xdr:rowOff>
    </xdr:to>
    <xdr:pic>
      <xdr:nvPicPr>
        <xdr:cNvPr id="3" name="Picture 2" descr="ESE logo">
          <a:extLst>
            <a:ext uri="{FF2B5EF4-FFF2-40B4-BE49-F238E27FC236}">
              <a16:creationId xmlns:a16="http://schemas.microsoft.com/office/drawing/2014/main" id="{9C8B980B-C007-4EBB-9C6D-525966C85F96}"/>
            </a:ext>
          </a:extLst>
        </xdr:cNvPr>
        <xdr:cNvPicPr/>
      </xdr:nvPicPr>
      <xdr:blipFill>
        <a:blip xmlns:r="http://schemas.openxmlformats.org/officeDocument/2006/relationships" r:embed="rId1" cstate="print"/>
        <a:srcRect/>
        <a:stretch>
          <a:fillRect/>
        </a:stretch>
      </xdr:blipFill>
      <xdr:spPr bwMode="auto">
        <a:xfrm>
          <a:off x="11545896" y="298444"/>
          <a:ext cx="2472055" cy="11982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103187</xdr:colOff>
      <xdr:row>1</xdr:row>
      <xdr:rowOff>63500</xdr:rowOff>
    </xdr:from>
    <xdr:to>
      <xdr:col>4</xdr:col>
      <xdr:colOff>420687</xdr:colOff>
      <xdr:row>6</xdr:row>
      <xdr:rowOff>0</xdr:rowOff>
    </xdr:to>
    <xdr:sp macro="" textlink="">
      <xdr:nvSpPr>
        <xdr:cNvPr id="2" name="Rectangle 1">
          <a:extLst>
            <a:ext uri="{FF2B5EF4-FFF2-40B4-BE49-F238E27FC236}">
              <a16:creationId xmlns:a16="http://schemas.microsoft.com/office/drawing/2014/main" id="{DC6DFDC5-A89A-444F-A3B9-12C76BDAA6B9}"/>
            </a:ext>
          </a:extLst>
        </xdr:cNvPr>
        <xdr:cNvSpPr/>
      </xdr:nvSpPr>
      <xdr:spPr>
        <a:xfrm>
          <a:off x="103187" y="298450"/>
          <a:ext cx="11303000" cy="1111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b="1"/>
            <a:t>Instructions:</a:t>
          </a:r>
        </a:p>
        <a:p>
          <a:pPr algn="l"/>
          <a:r>
            <a:rPr lang="en-US" sz="1100"/>
            <a:t>1. Each</a:t>
          </a:r>
          <a:r>
            <a:rPr lang="en-US" sz="1100" baseline="0"/>
            <a:t> evidence-based program budget should be on its own tab.  Copy the worksheet if you need additional program budgets.</a:t>
          </a:r>
        </a:p>
        <a:p>
          <a:pPr algn="l"/>
          <a:r>
            <a:rPr lang="en-US" sz="1100" baseline="0"/>
            <a:t>2. Green cells are pull-down cells.  If you click on the cell, a message will appear with instructions.</a:t>
          </a:r>
        </a:p>
        <a:p>
          <a:pPr algn="l"/>
          <a:r>
            <a:rPr lang="en-US" sz="1100" baseline="0"/>
            <a:t>3. Yellow cells are for manual entry.  </a:t>
          </a:r>
        </a:p>
        <a:p>
          <a:pPr algn="l"/>
          <a:r>
            <a:rPr lang="en-US" sz="1100" baseline="0"/>
            <a:t>4. If your district already spends funds on the evidence-based program you selected, please include the current budget (FY2020) in Year 0.  </a:t>
          </a:r>
        </a:p>
        <a:p>
          <a:pPr algn="l"/>
          <a:r>
            <a:rPr lang="en-US" sz="1100" baseline="0"/>
            <a:t>5. If you need to refer to definitions for the Foundation Budget Functional Category, see </a:t>
          </a:r>
          <a:r>
            <a:rPr lang="en-US" sz="1100" b="0" i="0">
              <a:solidFill>
                <a:schemeClr val="dk1"/>
              </a:solidFill>
              <a:effectLst/>
              <a:latin typeface="+mn-lt"/>
              <a:ea typeface="+mn-ea"/>
              <a:cs typeface="+mn-cs"/>
            </a:rPr>
            <a:t>http://www.doe.mass.edu/finance/accounting/eoy/chartofaccounts.docx</a:t>
          </a:r>
        </a:p>
        <a:p>
          <a:pPr algn="l"/>
          <a:endParaRPr lang="en-US" sz="1100" baseline="0"/>
        </a:p>
        <a:p>
          <a:pPr algn="l"/>
          <a:endParaRPr lang="en-US" sz="1100" baseline="0"/>
        </a:p>
      </xdr:txBody>
    </xdr:sp>
    <xdr:clientData/>
  </xdr:twoCellAnchor>
  <xdr:twoCellAnchor editAs="oneCell">
    <xdr:from>
      <xdr:col>5</xdr:col>
      <xdr:colOff>134946</xdr:colOff>
      <xdr:row>1</xdr:row>
      <xdr:rowOff>63494</xdr:rowOff>
    </xdr:from>
    <xdr:to>
      <xdr:col>8</xdr:col>
      <xdr:colOff>101926</xdr:colOff>
      <xdr:row>6</xdr:row>
      <xdr:rowOff>83814</xdr:rowOff>
    </xdr:to>
    <xdr:pic>
      <xdr:nvPicPr>
        <xdr:cNvPr id="3" name="Picture 2" descr="ESE logo">
          <a:extLst>
            <a:ext uri="{FF2B5EF4-FFF2-40B4-BE49-F238E27FC236}">
              <a16:creationId xmlns:a16="http://schemas.microsoft.com/office/drawing/2014/main" id="{2EF4B46D-9A8D-444E-99F4-9938BDFE8281}"/>
            </a:ext>
          </a:extLst>
        </xdr:cNvPr>
        <xdr:cNvPicPr/>
      </xdr:nvPicPr>
      <xdr:blipFill>
        <a:blip xmlns:r="http://schemas.openxmlformats.org/officeDocument/2006/relationships" r:embed="rId1" cstate="print"/>
        <a:srcRect/>
        <a:stretch>
          <a:fillRect/>
        </a:stretch>
      </xdr:blipFill>
      <xdr:spPr bwMode="auto">
        <a:xfrm>
          <a:off x="11545896" y="298444"/>
          <a:ext cx="2472055" cy="11982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103187</xdr:colOff>
      <xdr:row>1</xdr:row>
      <xdr:rowOff>63500</xdr:rowOff>
    </xdr:from>
    <xdr:to>
      <xdr:col>4</xdr:col>
      <xdr:colOff>420687</xdr:colOff>
      <xdr:row>6</xdr:row>
      <xdr:rowOff>0</xdr:rowOff>
    </xdr:to>
    <xdr:sp macro="" textlink="">
      <xdr:nvSpPr>
        <xdr:cNvPr id="2" name="Rectangle 1">
          <a:extLst>
            <a:ext uri="{FF2B5EF4-FFF2-40B4-BE49-F238E27FC236}">
              <a16:creationId xmlns:a16="http://schemas.microsoft.com/office/drawing/2014/main" id="{BA1FE12D-906B-4B23-8B08-89704A8D4D56}"/>
            </a:ext>
          </a:extLst>
        </xdr:cNvPr>
        <xdr:cNvSpPr/>
      </xdr:nvSpPr>
      <xdr:spPr>
        <a:xfrm>
          <a:off x="103187" y="292100"/>
          <a:ext cx="11076940" cy="1079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b="1"/>
            <a:t>Instructions:</a:t>
          </a:r>
        </a:p>
        <a:p>
          <a:pPr algn="l"/>
          <a:r>
            <a:rPr lang="en-US" sz="1100"/>
            <a:t>1. Each</a:t>
          </a:r>
          <a:r>
            <a:rPr lang="en-US" sz="1100" baseline="0"/>
            <a:t> evidence-based program budget should be on its own tab.  Copy the worksheet if you need additional program budgets.</a:t>
          </a:r>
        </a:p>
        <a:p>
          <a:pPr algn="l"/>
          <a:r>
            <a:rPr lang="en-US" sz="1100" baseline="0"/>
            <a:t>2. Green cells are pull-down cells.  If you click on the cell, a message will appear with instructions.</a:t>
          </a:r>
        </a:p>
        <a:p>
          <a:pPr algn="l"/>
          <a:r>
            <a:rPr lang="en-US" sz="1100" baseline="0"/>
            <a:t>3. Yellow cells are for manual entry.  </a:t>
          </a:r>
        </a:p>
        <a:p>
          <a:pPr algn="l"/>
          <a:r>
            <a:rPr lang="en-US" sz="1100" baseline="0"/>
            <a:t>4. If your district already spends funds on the evidence-based program you selected, please include the current budget (FY2020) in Year 0.  </a:t>
          </a:r>
        </a:p>
        <a:p>
          <a:pPr algn="l"/>
          <a:r>
            <a:rPr lang="en-US" sz="1100" baseline="0"/>
            <a:t>5. If you need to refer to definitions for the Foundation Budget Functional Category, see </a:t>
          </a:r>
          <a:r>
            <a:rPr lang="en-US" sz="1100" b="0" i="0">
              <a:solidFill>
                <a:schemeClr val="dk1"/>
              </a:solidFill>
              <a:effectLst/>
              <a:latin typeface="+mn-lt"/>
              <a:ea typeface="+mn-ea"/>
              <a:cs typeface="+mn-cs"/>
            </a:rPr>
            <a:t>http://www.doe.mass.edu/finance/accounting/eoy/chartofaccounts.docx</a:t>
          </a:r>
        </a:p>
        <a:p>
          <a:pPr algn="l"/>
          <a:endParaRPr lang="en-US" sz="1100" baseline="0"/>
        </a:p>
        <a:p>
          <a:pPr algn="l"/>
          <a:endParaRPr lang="en-US" sz="1100" baseline="0"/>
        </a:p>
      </xdr:txBody>
    </xdr:sp>
    <xdr:clientData/>
  </xdr:twoCellAnchor>
  <xdr:twoCellAnchor editAs="oneCell">
    <xdr:from>
      <xdr:col>5</xdr:col>
      <xdr:colOff>134946</xdr:colOff>
      <xdr:row>1</xdr:row>
      <xdr:rowOff>63494</xdr:rowOff>
    </xdr:from>
    <xdr:to>
      <xdr:col>8</xdr:col>
      <xdr:colOff>101926</xdr:colOff>
      <xdr:row>6</xdr:row>
      <xdr:rowOff>83814</xdr:rowOff>
    </xdr:to>
    <xdr:pic>
      <xdr:nvPicPr>
        <xdr:cNvPr id="3" name="Picture 2" descr="ESE logo">
          <a:extLst>
            <a:ext uri="{FF2B5EF4-FFF2-40B4-BE49-F238E27FC236}">
              <a16:creationId xmlns:a16="http://schemas.microsoft.com/office/drawing/2014/main" id="{DE48A5F1-5F08-43CF-9D58-BFED30674C52}"/>
            </a:ext>
          </a:extLst>
        </xdr:cNvPr>
        <xdr:cNvPicPr/>
      </xdr:nvPicPr>
      <xdr:blipFill>
        <a:blip xmlns:r="http://schemas.openxmlformats.org/officeDocument/2006/relationships" r:embed="rId1" cstate="print"/>
        <a:srcRect/>
        <a:stretch>
          <a:fillRect/>
        </a:stretch>
      </xdr:blipFill>
      <xdr:spPr bwMode="auto">
        <a:xfrm>
          <a:off x="11313486" y="292094"/>
          <a:ext cx="2439035" cy="116649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85725</xdr:colOff>
      <xdr:row>23</xdr:row>
      <xdr:rowOff>4761</xdr:rowOff>
    </xdr:from>
    <xdr:to>
      <xdr:col>18</xdr:col>
      <xdr:colOff>190500</xdr:colOff>
      <xdr:row>45</xdr:row>
      <xdr:rowOff>85724</xdr:rowOff>
    </xdr:to>
    <xdr:graphicFrame macro="">
      <xdr:nvGraphicFramePr>
        <xdr:cNvPr id="2" name="Chart 1">
          <a:extLst>
            <a:ext uri="{FF2B5EF4-FFF2-40B4-BE49-F238E27FC236}">
              <a16:creationId xmlns:a16="http://schemas.microsoft.com/office/drawing/2014/main" id="{D4351E30-0BE7-466A-9440-AFB78CA213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uperintendent" id="{9C31330C-69A7-40C9-8334-88F91169595E}" userId="S::super@mps-edu.org::99ed998d-b0c2-4d3a-a7af-5d7cef9f539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4" dT="2020-02-03T19:51:00.50" personId="{9C31330C-69A7-40C9-8334-88F91169595E}" id="{80B4301A-FF70-4A94-A396-F3FBB28C9E51}">
    <text>Stipends, not additional Employees.</text>
  </threadedComment>
</ThreadedComments>
</file>

<file path=xl/threadedComments/threadedComment2.xml><?xml version="1.0" encoding="utf-8"?>
<ThreadedComments xmlns="http://schemas.microsoft.com/office/spreadsheetml/2018/threadedcomments" xmlns:x="http://schemas.openxmlformats.org/spreadsheetml/2006/main">
  <threadedComment ref="E35" dT="2020-02-03T19:49:39.69" personId="{9C31330C-69A7-40C9-8334-88F91169595E}" id="{5510CFA0-08FE-4186-AA1E-F0D8A044719E}">
    <text>Additional 8.0 FTE Teachers.</text>
  </threadedComment>
</ThreadedComments>
</file>

<file path=xl/threadedComments/threadedComment3.xml><?xml version="1.0" encoding="utf-8"?>
<ThreadedComments xmlns="http://schemas.microsoft.com/office/spreadsheetml/2018/threadedcomments" xmlns:x="http://schemas.openxmlformats.org/spreadsheetml/2006/main">
  <threadedComment ref="T21" dT="2020-02-03T19:49:23.35" personId="{9C31330C-69A7-40C9-8334-88F91169595E}" id="{80A1F424-1CFB-4F4B-A2DA-24117177622A}">
    <text>Highest Elem. enrollment in 21 years.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1"/>
  <sheetViews>
    <sheetView tabSelected="1" zoomScaleNormal="100" workbookViewId="0"/>
  </sheetViews>
  <sheetFormatPr defaultColWidth="8.85546875" defaultRowHeight="15" x14ac:dyDescent="0.25"/>
  <cols>
    <col min="1" max="1" width="66.42578125" style="2" customWidth="1"/>
    <col min="2" max="2" width="42.140625" style="3" customWidth="1"/>
    <col min="3" max="3" width="30.140625" style="2" customWidth="1"/>
    <col min="4" max="4" width="18.140625" style="30" customWidth="1"/>
    <col min="5" max="5" width="6.140625" style="40" customWidth="1"/>
    <col min="6" max="6" width="15" style="2" customWidth="1"/>
    <col min="7" max="7" width="6.140625" style="40" customWidth="1"/>
    <col min="8" max="8" width="14.85546875" style="2" bestFit="1" customWidth="1"/>
    <col min="9" max="16384" width="8.85546875" style="2"/>
  </cols>
  <sheetData>
    <row r="1" spans="1:4" ht="18.75" x14ac:dyDescent="0.3">
      <c r="A1" s="17" t="s">
        <v>77</v>
      </c>
    </row>
    <row r="2" spans="1:4" ht="18.75" x14ac:dyDescent="0.3">
      <c r="A2" s="17"/>
    </row>
    <row r="3" spans="1:4" ht="18.75" x14ac:dyDescent="0.3">
      <c r="A3" s="17"/>
    </row>
    <row r="4" spans="1:4" ht="18.75" x14ac:dyDescent="0.3">
      <c r="A4" s="17"/>
    </row>
    <row r="5" spans="1:4" ht="18.75" x14ac:dyDescent="0.3">
      <c r="A5" s="17"/>
    </row>
    <row r="6" spans="1:4" ht="18.75" x14ac:dyDescent="0.3">
      <c r="A6" s="17"/>
    </row>
    <row r="7" spans="1:4" x14ac:dyDescent="0.25">
      <c r="D7" s="31"/>
    </row>
    <row r="8" spans="1:4" x14ac:dyDescent="0.25">
      <c r="A8" s="130" t="s">
        <v>46</v>
      </c>
      <c r="B8" s="136" t="s">
        <v>78</v>
      </c>
      <c r="C8" s="137"/>
      <c r="D8" s="31"/>
    </row>
    <row r="9" spans="1:4" x14ac:dyDescent="0.25">
      <c r="A9" s="131"/>
      <c r="B9" s="138"/>
      <c r="C9" s="139"/>
      <c r="D9" s="31"/>
    </row>
    <row r="10" spans="1:4" x14ac:dyDescent="0.25">
      <c r="A10" s="130" t="s">
        <v>47</v>
      </c>
      <c r="B10" s="136" t="s">
        <v>57</v>
      </c>
      <c r="C10" s="137"/>
      <c r="D10" s="31"/>
    </row>
    <row r="11" spans="1:4" x14ac:dyDescent="0.25">
      <c r="A11" s="131"/>
      <c r="B11" s="138"/>
      <c r="C11" s="139"/>
      <c r="D11" s="31"/>
    </row>
    <row r="12" spans="1:4" x14ac:dyDescent="0.25">
      <c r="A12" s="130" t="s">
        <v>55</v>
      </c>
      <c r="B12" s="136" t="s">
        <v>57</v>
      </c>
      <c r="C12" s="137"/>
    </row>
    <row r="13" spans="1:4" x14ac:dyDescent="0.25">
      <c r="A13" s="131"/>
      <c r="B13" s="138"/>
      <c r="C13" s="139"/>
    </row>
    <row r="14" spans="1:4" x14ac:dyDescent="0.25">
      <c r="A14" s="134" t="s">
        <v>38</v>
      </c>
      <c r="B14" s="141" t="s">
        <v>79</v>
      </c>
      <c r="C14" s="142"/>
      <c r="D14" s="18"/>
    </row>
    <row r="15" spans="1:4" x14ac:dyDescent="0.25">
      <c r="A15" s="140"/>
      <c r="B15" s="143"/>
      <c r="C15" s="144"/>
      <c r="D15" s="18"/>
    </row>
    <row r="16" spans="1:4" x14ac:dyDescent="0.25">
      <c r="A16" s="140"/>
      <c r="B16" s="143"/>
      <c r="C16" s="144"/>
      <c r="D16" s="18"/>
    </row>
    <row r="17" spans="1:8" x14ac:dyDescent="0.25">
      <c r="A17" s="140"/>
      <c r="B17" s="143"/>
      <c r="C17" s="144"/>
      <c r="D17" s="18"/>
    </row>
    <row r="18" spans="1:8" x14ac:dyDescent="0.25">
      <c r="A18" s="135"/>
      <c r="B18" s="145"/>
      <c r="C18" s="146"/>
      <c r="E18" s="48"/>
      <c r="F18" s="5"/>
    </row>
    <row r="19" spans="1:8" x14ac:dyDescent="0.25">
      <c r="A19" s="134" t="s">
        <v>39</v>
      </c>
      <c r="B19" s="123" t="s">
        <v>153</v>
      </c>
      <c r="C19" s="124"/>
      <c r="D19" s="18"/>
    </row>
    <row r="20" spans="1:8" x14ac:dyDescent="0.25">
      <c r="A20" s="135"/>
      <c r="B20" s="125"/>
      <c r="C20" s="126"/>
      <c r="E20" s="48"/>
      <c r="F20" s="5"/>
    </row>
    <row r="21" spans="1:8" ht="15.75" thickBot="1" x14ac:dyDescent="0.3">
      <c r="A21" s="8"/>
      <c r="B21" s="5"/>
    </row>
    <row r="22" spans="1:8" ht="14.45" customHeight="1" x14ac:dyDescent="0.25">
      <c r="A22" s="132" t="s">
        <v>30</v>
      </c>
      <c r="B22" s="6" t="s">
        <v>37</v>
      </c>
      <c r="C22" s="11" t="s">
        <v>25</v>
      </c>
      <c r="D22" s="24" t="s">
        <v>26</v>
      </c>
      <c r="E22" s="127" t="s">
        <v>43</v>
      </c>
      <c r="F22" s="128"/>
      <c r="G22" s="129" t="s">
        <v>44</v>
      </c>
      <c r="H22" s="128"/>
    </row>
    <row r="23" spans="1:8" s="7" customFormat="1" x14ac:dyDescent="0.25">
      <c r="A23" s="133"/>
      <c r="B23" s="13" t="s">
        <v>20</v>
      </c>
      <c r="C23" s="12" t="s">
        <v>20</v>
      </c>
      <c r="D23" s="25" t="s">
        <v>27</v>
      </c>
      <c r="E23" s="49" t="s">
        <v>6</v>
      </c>
      <c r="F23" s="26" t="s">
        <v>19</v>
      </c>
      <c r="G23" s="41" t="s">
        <v>6</v>
      </c>
      <c r="H23" s="29" t="s">
        <v>19</v>
      </c>
    </row>
    <row r="24" spans="1:8" ht="45" x14ac:dyDescent="0.25">
      <c r="A24" s="23" t="s">
        <v>140</v>
      </c>
      <c r="B24" s="10" t="s">
        <v>8</v>
      </c>
      <c r="C24" s="4" t="s">
        <v>23</v>
      </c>
      <c r="D24" s="32" t="s">
        <v>28</v>
      </c>
      <c r="E24" s="43">
        <v>0</v>
      </c>
      <c r="F24" s="37">
        <v>0</v>
      </c>
      <c r="G24" s="42">
        <v>0.4</v>
      </c>
      <c r="H24" s="37">
        <v>19538</v>
      </c>
    </row>
    <row r="25" spans="1:8" ht="30" x14ac:dyDescent="0.25">
      <c r="A25" s="23" t="s">
        <v>141</v>
      </c>
      <c r="B25" s="10" t="s">
        <v>9</v>
      </c>
      <c r="C25" s="4" t="s">
        <v>22</v>
      </c>
      <c r="D25" s="32" t="s">
        <v>28</v>
      </c>
      <c r="E25" s="43">
        <v>0</v>
      </c>
      <c r="F25" s="37">
        <v>0</v>
      </c>
      <c r="G25" s="42">
        <v>0</v>
      </c>
      <c r="H25" s="37">
        <v>0</v>
      </c>
    </row>
    <row r="26" spans="1:8" ht="30" x14ac:dyDescent="0.25">
      <c r="A26" s="23" t="s">
        <v>142</v>
      </c>
      <c r="B26" s="10" t="s">
        <v>9</v>
      </c>
      <c r="C26" s="4" t="s">
        <v>22</v>
      </c>
      <c r="D26" s="32" t="s">
        <v>28</v>
      </c>
      <c r="E26" s="43">
        <v>0</v>
      </c>
      <c r="F26" s="37">
        <v>0</v>
      </c>
      <c r="G26" s="43">
        <v>0</v>
      </c>
      <c r="H26" s="37">
        <v>0</v>
      </c>
    </row>
    <row r="27" spans="1:8" ht="30" x14ac:dyDescent="0.25">
      <c r="A27" s="23" t="s">
        <v>143</v>
      </c>
      <c r="B27" s="10" t="s">
        <v>9</v>
      </c>
      <c r="C27" s="4" t="s">
        <v>22</v>
      </c>
      <c r="D27" s="32" t="s">
        <v>28</v>
      </c>
      <c r="E27" s="43">
        <v>0</v>
      </c>
      <c r="F27" s="37">
        <v>0</v>
      </c>
      <c r="G27" s="42">
        <v>0</v>
      </c>
      <c r="H27" s="37">
        <v>0</v>
      </c>
    </row>
    <row r="28" spans="1:8" ht="30" x14ac:dyDescent="0.25">
      <c r="A28" s="23" t="s">
        <v>144</v>
      </c>
      <c r="B28" s="10" t="s">
        <v>9</v>
      </c>
      <c r="C28" s="4" t="s">
        <v>22</v>
      </c>
      <c r="D28" s="32" t="s">
        <v>28</v>
      </c>
      <c r="E28" s="43">
        <v>0</v>
      </c>
      <c r="F28" s="37">
        <v>0</v>
      </c>
      <c r="G28" s="42">
        <v>0</v>
      </c>
      <c r="H28" s="37">
        <v>0</v>
      </c>
    </row>
    <row r="29" spans="1:8" x14ac:dyDescent="0.25">
      <c r="A29" s="23" t="s">
        <v>139</v>
      </c>
      <c r="B29" s="10" t="s">
        <v>8</v>
      </c>
      <c r="C29" s="4" t="s">
        <v>21</v>
      </c>
      <c r="D29" s="32" t="s">
        <v>28</v>
      </c>
      <c r="E29" s="43">
        <v>0</v>
      </c>
      <c r="F29" s="37">
        <v>0</v>
      </c>
      <c r="G29" s="43">
        <v>0</v>
      </c>
      <c r="H29" s="37">
        <v>0</v>
      </c>
    </row>
    <row r="30" spans="1:8" x14ac:dyDescent="0.25">
      <c r="A30" s="23" t="s">
        <v>145</v>
      </c>
      <c r="B30" s="10" t="s">
        <v>12</v>
      </c>
      <c r="C30" s="4" t="s">
        <v>3</v>
      </c>
      <c r="D30" s="32" t="s">
        <v>29</v>
      </c>
      <c r="E30" s="43">
        <v>0</v>
      </c>
      <c r="F30" s="37">
        <v>0</v>
      </c>
      <c r="G30" s="43">
        <v>0</v>
      </c>
      <c r="H30" s="37">
        <v>0</v>
      </c>
    </row>
    <row r="31" spans="1:8" x14ac:dyDescent="0.25">
      <c r="A31" s="23" t="s">
        <v>146</v>
      </c>
      <c r="B31" s="10" t="s">
        <v>12</v>
      </c>
      <c r="C31" s="4" t="s">
        <v>3</v>
      </c>
      <c r="D31" s="32" t="s">
        <v>29</v>
      </c>
      <c r="E31" s="43">
        <v>0</v>
      </c>
      <c r="F31" s="37">
        <v>0</v>
      </c>
      <c r="G31" s="42">
        <v>0</v>
      </c>
      <c r="H31" s="37">
        <v>0</v>
      </c>
    </row>
    <row r="32" spans="1:8" x14ac:dyDescent="0.25">
      <c r="A32" s="23" t="s">
        <v>147</v>
      </c>
      <c r="B32" s="10" t="s">
        <v>12</v>
      </c>
      <c r="C32" s="4" t="s">
        <v>3</v>
      </c>
      <c r="D32" s="32" t="s">
        <v>29</v>
      </c>
      <c r="E32" s="43">
        <v>0</v>
      </c>
      <c r="F32" s="37">
        <v>0</v>
      </c>
      <c r="G32" s="42">
        <v>0</v>
      </c>
      <c r="H32" s="37">
        <v>0</v>
      </c>
    </row>
    <row r="33" spans="1:8" x14ac:dyDescent="0.25">
      <c r="A33" s="23" t="s">
        <v>148</v>
      </c>
      <c r="B33" s="10" t="s">
        <v>12</v>
      </c>
      <c r="C33" s="4" t="s">
        <v>3</v>
      </c>
      <c r="D33" s="32" t="s">
        <v>29</v>
      </c>
      <c r="E33" s="43">
        <v>0</v>
      </c>
      <c r="F33" s="37">
        <v>0</v>
      </c>
      <c r="G33" s="42">
        <v>0</v>
      </c>
      <c r="H33" s="37">
        <v>0</v>
      </c>
    </row>
    <row r="34" spans="1:8" x14ac:dyDescent="0.25">
      <c r="A34" s="23"/>
      <c r="B34" s="10"/>
      <c r="C34" s="4"/>
      <c r="D34" s="32"/>
      <c r="E34" s="43"/>
      <c r="F34" s="37"/>
      <c r="G34" s="42"/>
      <c r="H34" s="37"/>
    </row>
    <row r="35" spans="1:8" x14ac:dyDescent="0.25">
      <c r="A35" s="23"/>
      <c r="B35" s="10"/>
      <c r="C35" s="4"/>
      <c r="D35" s="32"/>
      <c r="E35" s="43"/>
      <c r="F35" s="27"/>
      <c r="G35" s="42"/>
      <c r="H35" s="37"/>
    </row>
    <row r="36" spans="1:8" x14ac:dyDescent="0.25">
      <c r="A36" s="23"/>
      <c r="B36" s="10"/>
      <c r="C36" s="4"/>
      <c r="D36" s="32"/>
      <c r="E36" s="43"/>
      <c r="F36" s="27"/>
      <c r="G36" s="42"/>
      <c r="H36" s="37"/>
    </row>
    <row r="37" spans="1:8" x14ac:dyDescent="0.25">
      <c r="A37" s="23"/>
      <c r="B37" s="10"/>
      <c r="C37" s="4"/>
      <c r="D37" s="32"/>
      <c r="E37" s="43"/>
      <c r="F37" s="27"/>
      <c r="G37" s="42"/>
      <c r="H37" s="37"/>
    </row>
    <row r="38" spans="1:8" x14ac:dyDescent="0.25">
      <c r="A38" s="23"/>
      <c r="B38" s="10"/>
      <c r="C38" s="4"/>
      <c r="D38" s="32"/>
      <c r="E38" s="43"/>
      <c r="F38" s="27"/>
      <c r="G38" s="42"/>
      <c r="H38" s="37"/>
    </row>
    <row r="39" spans="1:8" x14ac:dyDescent="0.25">
      <c r="A39" s="23"/>
      <c r="B39" s="10"/>
      <c r="C39" s="4"/>
      <c r="D39" s="32"/>
      <c r="E39" s="43"/>
      <c r="F39" s="27"/>
      <c r="G39" s="42"/>
      <c r="H39" s="37"/>
    </row>
    <row r="40" spans="1:8" x14ac:dyDescent="0.25">
      <c r="A40" s="23"/>
      <c r="B40" s="10"/>
      <c r="C40" s="4"/>
      <c r="D40" s="32"/>
      <c r="E40" s="43"/>
      <c r="F40" s="27"/>
      <c r="G40" s="42"/>
      <c r="H40" s="37"/>
    </row>
    <row r="41" spans="1:8" x14ac:dyDescent="0.25">
      <c r="A41" s="23"/>
      <c r="B41" s="10"/>
      <c r="C41" s="4"/>
      <c r="D41" s="32"/>
      <c r="E41" s="43"/>
      <c r="F41" s="27"/>
      <c r="G41" s="42"/>
      <c r="H41" s="37"/>
    </row>
    <row r="42" spans="1:8" x14ac:dyDescent="0.25">
      <c r="A42" s="23"/>
      <c r="B42" s="10"/>
      <c r="C42" s="4"/>
      <c r="D42" s="32"/>
      <c r="E42" s="50"/>
      <c r="F42" s="27"/>
      <c r="G42" s="44"/>
      <c r="H42" s="37"/>
    </row>
    <row r="43" spans="1:8" x14ac:dyDescent="0.25">
      <c r="A43" s="23"/>
      <c r="B43" s="10"/>
      <c r="C43" s="4"/>
      <c r="D43" s="32"/>
      <c r="E43" s="50"/>
      <c r="F43" s="27"/>
      <c r="G43" s="44"/>
      <c r="H43" s="37"/>
    </row>
    <row r="44" spans="1:8" ht="15.75" thickBot="1" x14ac:dyDescent="0.3">
      <c r="A44" s="23"/>
      <c r="B44" s="10"/>
      <c r="C44" s="4"/>
      <c r="D44" s="32"/>
      <c r="E44" s="51"/>
      <c r="F44" s="28"/>
      <c r="G44" s="45"/>
      <c r="H44" s="38"/>
    </row>
    <row r="45" spans="1:8" ht="15.75" thickBot="1" x14ac:dyDescent="0.3">
      <c r="A45" s="5"/>
      <c r="B45" s="5"/>
      <c r="C45" s="5"/>
      <c r="D45" s="14" t="s">
        <v>40</v>
      </c>
      <c r="E45" s="47">
        <f>SUM(E24:E44)</f>
        <v>0</v>
      </c>
      <c r="F45" s="39">
        <f>SUM(F24:F44)</f>
        <v>0</v>
      </c>
      <c r="G45" s="46">
        <f>SUM(G24:G44)</f>
        <v>0.4</v>
      </c>
      <c r="H45" s="39">
        <f>SUM(H12:H44)</f>
        <v>19538</v>
      </c>
    </row>
    <row r="46" spans="1:8" ht="15.75" thickBot="1" x14ac:dyDescent="0.3">
      <c r="A46" s="1"/>
      <c r="C46" s="1"/>
      <c r="D46" s="33" t="s">
        <v>45</v>
      </c>
      <c r="E46" s="52"/>
      <c r="F46" s="34"/>
      <c r="G46" s="53">
        <f>G45-E45</f>
        <v>0.4</v>
      </c>
      <c r="H46" s="122">
        <f>H45-F45</f>
        <v>19538</v>
      </c>
    </row>
    <row r="48" spans="1:8" x14ac:dyDescent="0.25">
      <c r="H48" s="54"/>
    </row>
    <row r="49" spans="8:8" x14ac:dyDescent="0.25">
      <c r="H49" s="54"/>
    </row>
    <row r="50" spans="8:8" x14ac:dyDescent="0.25">
      <c r="H50" s="54"/>
    </row>
    <row r="51" spans="8:8" x14ac:dyDescent="0.25">
      <c r="H51" s="55"/>
    </row>
  </sheetData>
  <mergeCells count="13">
    <mergeCell ref="B19:C20"/>
    <mergeCell ref="E22:F22"/>
    <mergeCell ref="G22:H22"/>
    <mergeCell ref="A8:A9"/>
    <mergeCell ref="A22:A23"/>
    <mergeCell ref="A19:A20"/>
    <mergeCell ref="B8:C9"/>
    <mergeCell ref="A14:A18"/>
    <mergeCell ref="B14:C18"/>
    <mergeCell ref="A10:A11"/>
    <mergeCell ref="B10:C11"/>
    <mergeCell ref="A12:A13"/>
    <mergeCell ref="B12:C13"/>
  </mergeCells>
  <pageMargins left="0.7" right="0.7" top="0.75" bottom="0.75" header="0.3" footer="0.3"/>
  <pageSetup scale="58" orientation="landscape" horizontalDpi="4294967293" verticalDpi="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'Category Definitions'!$I$3:$I$21</xm:f>
          </x14:formula1>
          <xm:sqref>B8:C9</xm:sqref>
        </x14:dataValidation>
        <x14:dataValidation type="list" allowBlank="1" showInputMessage="1" showErrorMessage="1" prompt="Please indicate the appropriate expenditure type." xr:uid="{00000000-0002-0000-0000-000001000000}">
          <x14:formula1>
            <xm:f>'Category Definitions'!$C$2:$C$12</xm:f>
          </x14:formula1>
          <xm:sqref>C45</xm:sqref>
        </x14:dataValidation>
        <x14:dataValidation type="list" allowBlank="1" showInputMessage="1" showErrorMessage="1" prompt="If this is an ongoing expense, indicate &quot;Yes&quot;, if this is a one-time expense, indicate &quot;No&quot;." xr:uid="{00000000-0002-0000-0000-000002000000}">
          <x14:formula1>
            <xm:f>'Category Definitions'!$F$3:$F$4</xm:f>
          </x14:formula1>
          <xm:sqref>D24:D44</xm:sqref>
        </x14:dataValidation>
        <x14:dataValidation type="list" allowBlank="1" showInputMessage="1" showErrorMessage="1" prompt="Select the appropriate expenditure type." xr:uid="{00000000-0002-0000-0000-000003000000}">
          <x14:formula1>
            <xm:f>'Category Definitions'!$C$2:$C$12</xm:f>
          </x14:formula1>
          <xm:sqref>C24:C44</xm:sqref>
        </x14:dataValidation>
        <x14:dataValidation type="list" allowBlank="1" showInputMessage="1" showErrorMessage="1" promptTitle="Foundation Budget Expenditure" prompt="Select the appropriate Foundation Budget Expenditure Category for the budgeted cost" xr:uid="{00000000-0002-0000-0000-000004000000}">
          <x14:formula1>
            <xm:f>'Category Definitions'!A10:A16</xm:f>
          </x14:formula1>
          <xm:sqref>B45</xm:sqref>
        </x14:dataValidation>
        <x14:dataValidation type="list" allowBlank="1" showInputMessage="1" showErrorMessage="1" xr:uid="{00000000-0002-0000-0000-000005000000}">
          <x14:formula1>
            <xm:f>'Category Definitions'!$I$23:$I$32</xm:f>
          </x14:formula1>
          <xm:sqref>B10:C13</xm:sqref>
        </x14:dataValidation>
        <x14:dataValidation type="list" allowBlank="1" showInputMessage="1" showErrorMessage="1" prompt="Select the appropriate Foundation Budget Functional Category for the cost item." xr:uid="{00000000-0002-0000-0000-000006000000}">
          <x14:formula1>
            <xm:f>'Category Definitions'!$A$3:$A$14</xm:f>
          </x14:formula1>
          <xm:sqref>B24:B44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1"/>
  <sheetViews>
    <sheetView zoomScaleNormal="100" workbookViewId="0"/>
  </sheetViews>
  <sheetFormatPr defaultColWidth="8.85546875" defaultRowHeight="15" x14ac:dyDescent="0.25"/>
  <cols>
    <col min="1" max="1" width="66.42578125" style="2" customWidth="1"/>
    <col min="2" max="2" width="42.140625" style="3" customWidth="1"/>
    <col min="3" max="3" width="30.140625" style="2" customWidth="1"/>
    <col min="4" max="4" width="18.140625" style="30" customWidth="1"/>
    <col min="5" max="5" width="6.140625" style="40" customWidth="1"/>
    <col min="6" max="6" width="15" style="2" customWidth="1"/>
    <col min="7" max="7" width="6.140625" style="40" customWidth="1"/>
    <col min="8" max="8" width="14.85546875" style="2" bestFit="1" customWidth="1"/>
    <col min="9" max="16384" width="8.85546875" style="2"/>
  </cols>
  <sheetData>
    <row r="1" spans="1:4" ht="18.75" x14ac:dyDescent="0.3">
      <c r="A1" s="17" t="s">
        <v>77</v>
      </c>
    </row>
    <row r="2" spans="1:4" ht="18.75" x14ac:dyDescent="0.3">
      <c r="A2" s="17"/>
    </row>
    <row r="3" spans="1:4" ht="18.75" x14ac:dyDescent="0.3">
      <c r="A3" s="17"/>
    </row>
    <row r="4" spans="1:4" ht="18.75" x14ac:dyDescent="0.3">
      <c r="A4" s="17"/>
    </row>
    <row r="5" spans="1:4" ht="18.75" x14ac:dyDescent="0.3">
      <c r="A5" s="17"/>
    </row>
    <row r="6" spans="1:4" ht="18.75" x14ac:dyDescent="0.3">
      <c r="A6" s="17"/>
    </row>
    <row r="7" spans="1:4" x14ac:dyDescent="0.25">
      <c r="D7" s="31"/>
    </row>
    <row r="8" spans="1:4" x14ac:dyDescent="0.25">
      <c r="A8" s="130" t="s">
        <v>46</v>
      </c>
      <c r="B8" s="136" t="s">
        <v>76</v>
      </c>
      <c r="C8" s="137"/>
      <c r="D8" s="31"/>
    </row>
    <row r="9" spans="1:4" x14ac:dyDescent="0.25">
      <c r="A9" s="131"/>
      <c r="B9" s="138"/>
      <c r="C9" s="139"/>
      <c r="D9" s="31"/>
    </row>
    <row r="10" spans="1:4" x14ac:dyDescent="0.25">
      <c r="A10" s="130" t="s">
        <v>47</v>
      </c>
      <c r="B10" s="136" t="s">
        <v>58</v>
      </c>
      <c r="C10" s="137"/>
      <c r="D10" s="31"/>
    </row>
    <row r="11" spans="1:4" x14ac:dyDescent="0.25">
      <c r="A11" s="131"/>
      <c r="B11" s="138"/>
      <c r="C11" s="139"/>
      <c r="D11" s="31"/>
    </row>
    <row r="12" spans="1:4" x14ac:dyDescent="0.25">
      <c r="A12" s="130" t="s">
        <v>55</v>
      </c>
      <c r="B12" s="136" t="s">
        <v>50</v>
      </c>
      <c r="C12" s="137"/>
    </row>
    <row r="13" spans="1:4" x14ac:dyDescent="0.25">
      <c r="A13" s="131"/>
      <c r="B13" s="138"/>
      <c r="C13" s="139"/>
    </row>
    <row r="14" spans="1:4" x14ac:dyDescent="0.25">
      <c r="A14" s="134" t="s">
        <v>38</v>
      </c>
      <c r="B14" s="141" t="s">
        <v>154</v>
      </c>
      <c r="C14" s="142"/>
      <c r="D14" s="18"/>
    </row>
    <row r="15" spans="1:4" x14ac:dyDescent="0.25">
      <c r="A15" s="140"/>
      <c r="B15" s="143"/>
      <c r="C15" s="144"/>
      <c r="D15" s="18"/>
    </row>
    <row r="16" spans="1:4" x14ac:dyDescent="0.25">
      <c r="A16" s="140"/>
      <c r="B16" s="143"/>
      <c r="C16" s="144"/>
      <c r="D16" s="18"/>
    </row>
    <row r="17" spans="1:8" x14ac:dyDescent="0.25">
      <c r="A17" s="140"/>
      <c r="B17" s="143"/>
      <c r="C17" s="144"/>
      <c r="D17" s="18"/>
    </row>
    <row r="18" spans="1:8" x14ac:dyDescent="0.25">
      <c r="A18" s="135"/>
      <c r="B18" s="145"/>
      <c r="C18" s="146"/>
      <c r="E18" s="48"/>
      <c r="F18" s="5"/>
    </row>
    <row r="19" spans="1:8" x14ac:dyDescent="0.25">
      <c r="A19" s="134" t="s">
        <v>39</v>
      </c>
      <c r="B19" s="123" t="s">
        <v>126</v>
      </c>
      <c r="C19" s="124"/>
      <c r="D19" s="18"/>
    </row>
    <row r="20" spans="1:8" x14ac:dyDescent="0.25">
      <c r="A20" s="135"/>
      <c r="B20" s="125"/>
      <c r="C20" s="126"/>
      <c r="E20" s="48"/>
      <c r="F20" s="5"/>
    </row>
    <row r="21" spans="1:8" ht="15.75" thickBot="1" x14ac:dyDescent="0.3">
      <c r="A21" s="8"/>
      <c r="B21" s="5"/>
    </row>
    <row r="22" spans="1:8" ht="14.45" customHeight="1" x14ac:dyDescent="0.25">
      <c r="A22" s="132" t="s">
        <v>30</v>
      </c>
      <c r="B22" s="35" t="s">
        <v>37</v>
      </c>
      <c r="C22" s="11" t="s">
        <v>25</v>
      </c>
      <c r="D22" s="24" t="s">
        <v>26</v>
      </c>
      <c r="E22" s="127" t="s">
        <v>43</v>
      </c>
      <c r="F22" s="128"/>
      <c r="G22" s="129" t="s">
        <v>44</v>
      </c>
      <c r="H22" s="128"/>
    </row>
    <row r="23" spans="1:8" s="7" customFormat="1" x14ac:dyDescent="0.25">
      <c r="A23" s="133"/>
      <c r="B23" s="36" t="s">
        <v>20</v>
      </c>
      <c r="C23" s="12" t="s">
        <v>20</v>
      </c>
      <c r="D23" s="25" t="s">
        <v>27</v>
      </c>
      <c r="E23" s="49" t="s">
        <v>6</v>
      </c>
      <c r="F23" s="26" t="s">
        <v>19</v>
      </c>
      <c r="G23" s="41" t="s">
        <v>6</v>
      </c>
      <c r="H23" s="29" t="s">
        <v>19</v>
      </c>
    </row>
    <row r="24" spans="1:8" x14ac:dyDescent="0.25">
      <c r="A24" s="23" t="s">
        <v>127</v>
      </c>
      <c r="B24" s="10" t="s">
        <v>9</v>
      </c>
      <c r="C24" s="4" t="s">
        <v>22</v>
      </c>
      <c r="D24" s="32" t="s">
        <v>28</v>
      </c>
      <c r="E24" s="43">
        <v>0</v>
      </c>
      <c r="F24" s="37">
        <v>0</v>
      </c>
      <c r="G24" s="42">
        <v>8</v>
      </c>
      <c r="H24" s="37">
        <f>8*68500</f>
        <v>548000</v>
      </c>
    </row>
    <row r="25" spans="1:8" x14ac:dyDescent="0.25">
      <c r="A25" s="23" t="s">
        <v>131</v>
      </c>
      <c r="B25" s="10" t="s">
        <v>9</v>
      </c>
      <c r="C25" s="4" t="s">
        <v>22</v>
      </c>
      <c r="D25" s="32" t="s">
        <v>28</v>
      </c>
      <c r="E25" s="43">
        <v>0</v>
      </c>
      <c r="F25" s="37">
        <v>0</v>
      </c>
      <c r="G25" s="42">
        <v>3</v>
      </c>
      <c r="H25" s="37">
        <f>68500*3</f>
        <v>205500</v>
      </c>
    </row>
    <row r="26" spans="1:8" x14ac:dyDescent="0.25">
      <c r="A26" s="23" t="s">
        <v>132</v>
      </c>
      <c r="B26" s="10" t="s">
        <v>8</v>
      </c>
      <c r="C26" s="4" t="s">
        <v>21</v>
      </c>
      <c r="D26" s="32" t="s">
        <v>28</v>
      </c>
      <c r="E26" s="43">
        <v>0</v>
      </c>
      <c r="F26" s="37">
        <v>0</v>
      </c>
      <c r="G26" s="43">
        <v>1</v>
      </c>
      <c r="H26" s="37">
        <v>105000</v>
      </c>
    </row>
    <row r="27" spans="1:8" x14ac:dyDescent="0.25">
      <c r="A27" s="23" t="s">
        <v>133</v>
      </c>
      <c r="B27" s="10" t="s">
        <v>8</v>
      </c>
      <c r="C27" s="4" t="s">
        <v>23</v>
      </c>
      <c r="D27" s="32" t="s">
        <v>28</v>
      </c>
      <c r="E27" s="43">
        <v>0</v>
      </c>
      <c r="F27" s="37">
        <v>0</v>
      </c>
      <c r="G27" s="42">
        <v>3</v>
      </c>
      <c r="H27" s="37">
        <v>150000</v>
      </c>
    </row>
    <row r="28" spans="1:8" x14ac:dyDescent="0.25">
      <c r="A28" s="23" t="s">
        <v>134</v>
      </c>
      <c r="B28" s="10" t="s">
        <v>15</v>
      </c>
      <c r="C28" s="4" t="s">
        <v>24</v>
      </c>
      <c r="D28" s="32" t="s">
        <v>28</v>
      </c>
      <c r="E28" s="43">
        <v>0</v>
      </c>
      <c r="F28" s="37">
        <v>0</v>
      </c>
      <c r="G28" s="42">
        <v>2</v>
      </c>
      <c r="H28" s="37">
        <v>100000</v>
      </c>
    </row>
    <row r="29" spans="1:8" x14ac:dyDescent="0.25">
      <c r="A29" s="23" t="s">
        <v>135</v>
      </c>
      <c r="B29" s="10" t="s">
        <v>8</v>
      </c>
      <c r="C29" s="4" t="s">
        <v>23</v>
      </c>
      <c r="D29" s="32" t="s">
        <v>28</v>
      </c>
      <c r="E29" s="43">
        <v>0</v>
      </c>
      <c r="F29" s="37">
        <v>0</v>
      </c>
      <c r="G29" s="43">
        <v>2</v>
      </c>
      <c r="H29" s="37">
        <v>60000</v>
      </c>
    </row>
    <row r="30" spans="1:8" x14ac:dyDescent="0.25">
      <c r="A30" s="23" t="s">
        <v>136</v>
      </c>
      <c r="B30" s="10" t="s">
        <v>9</v>
      </c>
      <c r="C30" s="4" t="s">
        <v>22</v>
      </c>
      <c r="D30" s="32" t="s">
        <v>28</v>
      </c>
      <c r="E30" s="43">
        <v>0</v>
      </c>
      <c r="F30" s="37">
        <v>0</v>
      </c>
      <c r="G30" s="43">
        <v>1</v>
      </c>
      <c r="H30" s="37">
        <v>68500</v>
      </c>
    </row>
    <row r="31" spans="1:8" x14ac:dyDescent="0.25">
      <c r="A31" s="23" t="s">
        <v>137</v>
      </c>
      <c r="B31" s="10" t="s">
        <v>8</v>
      </c>
      <c r="C31" s="4" t="s">
        <v>21</v>
      </c>
      <c r="D31" s="32" t="s">
        <v>28</v>
      </c>
      <c r="E31" s="43">
        <v>1</v>
      </c>
      <c r="F31" s="37">
        <v>123000</v>
      </c>
      <c r="G31" s="42">
        <v>1</v>
      </c>
      <c r="H31" s="37">
        <v>125000</v>
      </c>
    </row>
    <row r="32" spans="1:8" x14ac:dyDescent="0.25">
      <c r="A32" s="23" t="s">
        <v>138</v>
      </c>
      <c r="B32" s="10" t="s">
        <v>9</v>
      </c>
      <c r="C32" s="4" t="s">
        <v>22</v>
      </c>
      <c r="D32" s="32" t="s">
        <v>28</v>
      </c>
      <c r="E32" s="43">
        <v>0</v>
      </c>
      <c r="F32" s="27">
        <v>0</v>
      </c>
      <c r="G32" s="42">
        <v>2</v>
      </c>
      <c r="H32" s="37">
        <f>68500*2</f>
        <v>137000</v>
      </c>
    </row>
    <row r="33" spans="1:8" x14ac:dyDescent="0.25">
      <c r="A33" s="23"/>
      <c r="B33" s="10"/>
      <c r="C33" s="4"/>
      <c r="D33" s="32"/>
      <c r="E33" s="43"/>
      <c r="F33" s="27"/>
      <c r="G33" s="42"/>
      <c r="H33" s="37"/>
    </row>
    <row r="34" spans="1:8" x14ac:dyDescent="0.25">
      <c r="A34" s="23"/>
      <c r="B34" s="10"/>
      <c r="C34" s="4"/>
      <c r="D34" s="32"/>
      <c r="E34" s="43"/>
      <c r="F34" s="37"/>
      <c r="G34" s="42"/>
      <c r="H34" s="37"/>
    </row>
    <row r="35" spans="1:8" x14ac:dyDescent="0.25">
      <c r="A35" s="23"/>
      <c r="B35" s="10"/>
      <c r="C35" s="4"/>
      <c r="D35" s="32"/>
      <c r="E35" s="43"/>
      <c r="F35" s="27"/>
      <c r="G35" s="42"/>
      <c r="H35" s="37"/>
    </row>
    <row r="36" spans="1:8" x14ac:dyDescent="0.25">
      <c r="A36" s="23"/>
      <c r="B36" s="10"/>
      <c r="C36" s="4"/>
      <c r="D36" s="32"/>
      <c r="E36" s="43"/>
      <c r="F36" s="27"/>
      <c r="G36" s="42"/>
      <c r="H36" s="37"/>
    </row>
    <row r="37" spans="1:8" x14ac:dyDescent="0.25">
      <c r="A37" s="23"/>
      <c r="B37" s="10"/>
      <c r="C37" s="4"/>
      <c r="D37" s="32"/>
      <c r="E37" s="43"/>
      <c r="F37" s="27"/>
      <c r="G37" s="42"/>
      <c r="H37" s="37"/>
    </row>
    <row r="38" spans="1:8" x14ac:dyDescent="0.25">
      <c r="A38" s="23"/>
      <c r="B38" s="10"/>
      <c r="C38" s="4"/>
      <c r="D38" s="32"/>
      <c r="E38" s="43"/>
      <c r="F38" s="27"/>
      <c r="G38" s="42"/>
      <c r="H38" s="37"/>
    </row>
    <row r="39" spans="1:8" x14ac:dyDescent="0.25">
      <c r="A39" s="23"/>
      <c r="B39" s="10"/>
      <c r="C39" s="4"/>
      <c r="D39" s="32"/>
      <c r="E39" s="43"/>
      <c r="F39" s="27"/>
      <c r="G39" s="42"/>
      <c r="H39" s="37"/>
    </row>
    <row r="40" spans="1:8" x14ac:dyDescent="0.25">
      <c r="A40" s="23"/>
      <c r="B40" s="10"/>
      <c r="C40" s="4"/>
      <c r="D40" s="32"/>
      <c r="E40" s="43"/>
      <c r="F40" s="27"/>
      <c r="G40" s="42"/>
      <c r="H40" s="37"/>
    </row>
    <row r="41" spans="1:8" x14ac:dyDescent="0.25">
      <c r="A41" s="23"/>
      <c r="B41" s="10"/>
      <c r="C41" s="4"/>
      <c r="D41" s="32"/>
      <c r="E41" s="43"/>
      <c r="F41" s="27"/>
      <c r="G41" s="42"/>
      <c r="H41" s="37"/>
    </row>
    <row r="42" spans="1:8" x14ac:dyDescent="0.25">
      <c r="A42" s="23"/>
      <c r="B42" s="10"/>
      <c r="C42" s="4"/>
      <c r="D42" s="32"/>
      <c r="E42" s="50"/>
      <c r="F42" s="27"/>
      <c r="G42" s="44"/>
      <c r="H42" s="37"/>
    </row>
    <row r="43" spans="1:8" x14ac:dyDescent="0.25">
      <c r="A43" s="23"/>
      <c r="B43" s="10"/>
      <c r="C43" s="4"/>
      <c r="D43" s="32"/>
      <c r="E43" s="50"/>
      <c r="F43" s="27"/>
      <c r="G43" s="44"/>
      <c r="H43" s="37"/>
    </row>
    <row r="44" spans="1:8" ht="15.75" thickBot="1" x14ac:dyDescent="0.3">
      <c r="A44" s="23"/>
      <c r="B44" s="10"/>
      <c r="C44" s="4"/>
      <c r="D44" s="32"/>
      <c r="E44" s="51"/>
      <c r="F44" s="28"/>
      <c r="G44" s="45"/>
      <c r="H44" s="38"/>
    </row>
    <row r="45" spans="1:8" ht="15.75" thickBot="1" x14ac:dyDescent="0.3">
      <c r="A45" s="5"/>
      <c r="B45" s="5"/>
      <c r="C45" s="5"/>
      <c r="D45" s="14" t="s">
        <v>40</v>
      </c>
      <c r="E45" s="47">
        <f>SUM(E24:E44)</f>
        <v>1</v>
      </c>
      <c r="F45" s="39">
        <f>SUM(F24:F44)</f>
        <v>123000</v>
      </c>
      <c r="G45" s="46">
        <f>SUM(G24:G44)</f>
        <v>23</v>
      </c>
      <c r="H45" s="39">
        <f>SUM(H12:H44)</f>
        <v>1499000</v>
      </c>
    </row>
    <row r="46" spans="1:8" ht="15.75" thickBot="1" x14ac:dyDescent="0.3">
      <c r="A46" s="1"/>
      <c r="C46" s="1"/>
      <c r="D46" s="33" t="s">
        <v>45</v>
      </c>
      <c r="E46" s="52"/>
      <c r="F46" s="34"/>
      <c r="G46" s="53">
        <f>G45-E45</f>
        <v>22</v>
      </c>
      <c r="H46" s="122">
        <f>H45-F45</f>
        <v>1376000</v>
      </c>
    </row>
    <row r="48" spans="1:8" x14ac:dyDescent="0.25">
      <c r="H48" s="54"/>
    </row>
    <row r="49" spans="8:8" x14ac:dyDescent="0.25">
      <c r="H49" s="54"/>
    </row>
    <row r="50" spans="8:8" x14ac:dyDescent="0.25">
      <c r="H50" s="54"/>
    </row>
    <row r="51" spans="8:8" x14ac:dyDescent="0.25">
      <c r="H51" s="55"/>
    </row>
  </sheetData>
  <mergeCells count="13">
    <mergeCell ref="A8:A9"/>
    <mergeCell ref="B8:C9"/>
    <mergeCell ref="A10:A11"/>
    <mergeCell ref="B10:C11"/>
    <mergeCell ref="A12:A13"/>
    <mergeCell ref="B12:C13"/>
    <mergeCell ref="G22:H22"/>
    <mergeCell ref="A14:A18"/>
    <mergeCell ref="B14:C18"/>
    <mergeCell ref="A19:A20"/>
    <mergeCell ref="B19:C20"/>
    <mergeCell ref="A22:A23"/>
    <mergeCell ref="E22:F22"/>
  </mergeCells>
  <pageMargins left="0.7" right="0.7" top="0.75" bottom="0.75" header="0.3" footer="0.3"/>
  <pageSetup scale="58" orientation="landscape" horizontalDpi="4294967293" verticalDpi="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prompt="Select the appropriate Foundation Budget Functional Category for the cost item." xr:uid="{00000000-0002-0000-0100-000000000000}">
          <x14:formula1>
            <xm:f>'Category Definitions'!$A$3:$A$14</xm:f>
          </x14:formula1>
          <xm:sqref>B24:B44</xm:sqref>
        </x14:dataValidation>
        <x14:dataValidation type="list" allowBlank="1" showInputMessage="1" showErrorMessage="1" xr:uid="{00000000-0002-0000-0100-000001000000}">
          <x14:formula1>
            <xm:f>'Category Definitions'!$I$23:$I$32</xm:f>
          </x14:formula1>
          <xm:sqref>B10:C13</xm:sqref>
        </x14:dataValidation>
        <x14:dataValidation type="list" allowBlank="1" showInputMessage="1" showErrorMessage="1" promptTitle="Foundation Budget Expenditure" prompt="Select the appropriate Foundation Budget Expenditure Category for the budgeted cost" xr:uid="{00000000-0002-0000-0100-000002000000}">
          <x14:formula1>
            <xm:f>'Category Definitions'!A10:A16</xm:f>
          </x14:formula1>
          <xm:sqref>B45</xm:sqref>
        </x14:dataValidation>
        <x14:dataValidation type="list" allowBlank="1" showInputMessage="1" showErrorMessage="1" prompt="Select the appropriate expenditure type." xr:uid="{00000000-0002-0000-0100-000003000000}">
          <x14:formula1>
            <xm:f>'Category Definitions'!$C$2:$C$12</xm:f>
          </x14:formula1>
          <xm:sqref>C24:C44</xm:sqref>
        </x14:dataValidation>
        <x14:dataValidation type="list" allowBlank="1" showInputMessage="1" showErrorMessage="1" prompt="If this is an ongoing expense, indicate &quot;Yes&quot;, if this is a one-time expense, indicate &quot;No&quot;." xr:uid="{00000000-0002-0000-0100-000004000000}">
          <x14:formula1>
            <xm:f>'Category Definitions'!$F$3:$F$4</xm:f>
          </x14:formula1>
          <xm:sqref>D24:D44</xm:sqref>
        </x14:dataValidation>
        <x14:dataValidation type="list" allowBlank="1" showInputMessage="1" showErrorMessage="1" prompt="Please indicate the appropriate expenditure type." xr:uid="{00000000-0002-0000-0100-000005000000}">
          <x14:formula1>
            <xm:f>'Category Definitions'!$C$2:$C$12</xm:f>
          </x14:formula1>
          <xm:sqref>C45</xm:sqref>
        </x14:dataValidation>
        <x14:dataValidation type="list" allowBlank="1" showInputMessage="1" showErrorMessage="1" xr:uid="{00000000-0002-0000-0100-000006000000}">
          <x14:formula1>
            <xm:f>'Category Definitions'!$I$3:$I$21</xm:f>
          </x14:formula1>
          <xm:sqref>B8:C9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1"/>
  <sheetViews>
    <sheetView zoomScaleNormal="100" workbookViewId="0"/>
  </sheetViews>
  <sheetFormatPr defaultColWidth="8.85546875" defaultRowHeight="15" x14ac:dyDescent="0.25"/>
  <cols>
    <col min="1" max="1" width="66.42578125" style="2" customWidth="1"/>
    <col min="2" max="2" width="42.140625" style="3" customWidth="1"/>
    <col min="3" max="3" width="30.140625" style="2" customWidth="1"/>
    <col min="4" max="4" width="18.140625" style="30" customWidth="1"/>
    <col min="5" max="5" width="6.140625" style="40" customWidth="1"/>
    <col min="6" max="6" width="15" style="2" customWidth="1"/>
    <col min="7" max="7" width="6.140625" style="40" customWidth="1"/>
    <col min="8" max="8" width="14.85546875" style="2" bestFit="1" customWidth="1"/>
    <col min="9" max="16384" width="8.85546875" style="2"/>
  </cols>
  <sheetData>
    <row r="1" spans="1:4" ht="18.75" x14ac:dyDescent="0.3">
      <c r="A1" s="17" t="s">
        <v>77</v>
      </c>
    </row>
    <row r="2" spans="1:4" ht="18.75" x14ac:dyDescent="0.3">
      <c r="A2" s="17"/>
    </row>
    <row r="3" spans="1:4" ht="18.75" x14ac:dyDescent="0.3">
      <c r="A3" s="17"/>
    </row>
    <row r="4" spans="1:4" ht="18.75" x14ac:dyDescent="0.3">
      <c r="A4" s="17"/>
    </row>
    <row r="5" spans="1:4" ht="18.75" x14ac:dyDescent="0.3">
      <c r="A5" s="17"/>
    </row>
    <row r="6" spans="1:4" ht="18.75" x14ac:dyDescent="0.3">
      <c r="A6" s="17"/>
    </row>
    <row r="7" spans="1:4" x14ac:dyDescent="0.25">
      <c r="D7" s="31"/>
    </row>
    <row r="8" spans="1:4" x14ac:dyDescent="0.25">
      <c r="A8" s="130" t="s">
        <v>46</v>
      </c>
      <c r="B8" s="136" t="s">
        <v>128</v>
      </c>
      <c r="C8" s="137"/>
      <c r="D8" s="31"/>
    </row>
    <row r="9" spans="1:4" x14ac:dyDescent="0.25">
      <c r="A9" s="131"/>
      <c r="B9" s="138"/>
      <c r="C9" s="139"/>
      <c r="D9" s="31"/>
    </row>
    <row r="10" spans="1:4" x14ac:dyDescent="0.25">
      <c r="A10" s="130" t="s">
        <v>47</v>
      </c>
      <c r="B10" s="136" t="s">
        <v>58</v>
      </c>
      <c r="C10" s="137"/>
      <c r="D10" s="31"/>
    </row>
    <row r="11" spans="1:4" x14ac:dyDescent="0.25">
      <c r="A11" s="131"/>
      <c r="B11" s="138"/>
      <c r="C11" s="139"/>
      <c r="D11" s="31"/>
    </row>
    <row r="12" spans="1:4" x14ac:dyDescent="0.25">
      <c r="A12" s="130" t="s">
        <v>55</v>
      </c>
      <c r="B12" s="136" t="s">
        <v>54</v>
      </c>
      <c r="C12" s="137"/>
    </row>
    <row r="13" spans="1:4" x14ac:dyDescent="0.25">
      <c r="A13" s="131"/>
      <c r="B13" s="138"/>
      <c r="C13" s="139"/>
    </row>
    <row r="14" spans="1:4" x14ac:dyDescent="0.25">
      <c r="A14" s="134" t="s">
        <v>38</v>
      </c>
      <c r="B14" s="141" t="s">
        <v>152</v>
      </c>
      <c r="C14" s="142"/>
      <c r="D14" s="18"/>
    </row>
    <row r="15" spans="1:4" x14ac:dyDescent="0.25">
      <c r="A15" s="140"/>
      <c r="B15" s="143"/>
      <c r="C15" s="144"/>
      <c r="D15" s="18"/>
    </row>
    <row r="16" spans="1:4" x14ac:dyDescent="0.25">
      <c r="A16" s="140"/>
      <c r="B16" s="143"/>
      <c r="C16" s="144"/>
      <c r="D16" s="18"/>
    </row>
    <row r="17" spans="1:8" x14ac:dyDescent="0.25">
      <c r="A17" s="140"/>
      <c r="B17" s="143"/>
      <c r="C17" s="144"/>
      <c r="D17" s="18"/>
    </row>
    <row r="18" spans="1:8" x14ac:dyDescent="0.25">
      <c r="A18" s="135"/>
      <c r="B18" s="145"/>
      <c r="C18" s="146"/>
      <c r="E18" s="48"/>
      <c r="F18" s="5"/>
    </row>
    <row r="19" spans="1:8" x14ac:dyDescent="0.25">
      <c r="A19" s="134" t="s">
        <v>39</v>
      </c>
      <c r="B19" s="123" t="s">
        <v>129</v>
      </c>
      <c r="C19" s="124"/>
      <c r="D19" s="18"/>
    </row>
    <row r="20" spans="1:8" x14ac:dyDescent="0.25">
      <c r="A20" s="135"/>
      <c r="B20" s="125"/>
      <c r="C20" s="126"/>
      <c r="E20" s="48"/>
      <c r="F20" s="5"/>
    </row>
    <row r="21" spans="1:8" ht="15.75" thickBot="1" x14ac:dyDescent="0.3">
      <c r="A21" s="8"/>
      <c r="B21" s="5"/>
    </row>
    <row r="22" spans="1:8" ht="14.45" customHeight="1" x14ac:dyDescent="0.25">
      <c r="A22" s="132" t="s">
        <v>30</v>
      </c>
      <c r="B22" s="35" t="s">
        <v>37</v>
      </c>
      <c r="C22" s="11" t="s">
        <v>25</v>
      </c>
      <c r="D22" s="24" t="s">
        <v>26</v>
      </c>
      <c r="E22" s="127" t="s">
        <v>43</v>
      </c>
      <c r="F22" s="128"/>
      <c r="G22" s="129" t="s">
        <v>44</v>
      </c>
      <c r="H22" s="128"/>
    </row>
    <row r="23" spans="1:8" s="7" customFormat="1" x14ac:dyDescent="0.25">
      <c r="A23" s="133"/>
      <c r="B23" s="36" t="s">
        <v>20</v>
      </c>
      <c r="C23" s="12" t="s">
        <v>20</v>
      </c>
      <c r="D23" s="25" t="s">
        <v>27</v>
      </c>
      <c r="E23" s="49" t="s">
        <v>6</v>
      </c>
      <c r="F23" s="26" t="s">
        <v>19</v>
      </c>
      <c r="G23" s="41" t="s">
        <v>6</v>
      </c>
      <c r="H23" s="29" t="s">
        <v>19</v>
      </c>
    </row>
    <row r="24" spans="1:8" ht="30" x14ac:dyDescent="0.25">
      <c r="A24" s="23" t="s">
        <v>130</v>
      </c>
      <c r="B24" s="10" t="s">
        <v>8</v>
      </c>
      <c r="C24" s="4" t="s">
        <v>21</v>
      </c>
      <c r="D24" s="32" t="s">
        <v>28</v>
      </c>
      <c r="E24" s="43"/>
      <c r="F24" s="37"/>
      <c r="G24" s="42">
        <v>0</v>
      </c>
      <c r="H24" s="37">
        <v>20000</v>
      </c>
    </row>
    <row r="25" spans="1:8" ht="30" x14ac:dyDescent="0.25">
      <c r="A25" s="23" t="s">
        <v>130</v>
      </c>
      <c r="B25" s="10" t="s">
        <v>9</v>
      </c>
      <c r="C25" s="4" t="s">
        <v>22</v>
      </c>
      <c r="D25" s="32" t="s">
        <v>28</v>
      </c>
      <c r="E25" s="43"/>
      <c r="F25" s="37"/>
      <c r="G25" s="42">
        <v>0</v>
      </c>
      <c r="H25" s="37">
        <v>73000</v>
      </c>
    </row>
    <row r="26" spans="1:8" x14ac:dyDescent="0.25">
      <c r="A26" s="23"/>
      <c r="B26" s="10"/>
      <c r="C26" s="4"/>
      <c r="D26" s="32"/>
      <c r="E26" s="43"/>
      <c r="F26" s="37"/>
      <c r="G26" s="43"/>
      <c r="H26" s="37"/>
    </row>
    <row r="27" spans="1:8" x14ac:dyDescent="0.25">
      <c r="A27" s="23"/>
      <c r="B27" s="10"/>
      <c r="C27" s="4"/>
      <c r="D27" s="32"/>
      <c r="E27" s="43"/>
      <c r="F27" s="37"/>
      <c r="G27" s="42"/>
      <c r="H27" s="37"/>
    </row>
    <row r="28" spans="1:8" x14ac:dyDescent="0.25">
      <c r="A28" s="23"/>
      <c r="B28" s="10"/>
      <c r="C28" s="4"/>
      <c r="D28" s="32"/>
      <c r="E28" s="43"/>
      <c r="F28" s="37"/>
      <c r="G28" s="42"/>
      <c r="H28" s="37"/>
    </row>
    <row r="29" spans="1:8" x14ac:dyDescent="0.25">
      <c r="A29" s="23"/>
      <c r="B29" s="10"/>
      <c r="C29" s="4"/>
      <c r="D29" s="32"/>
      <c r="E29" s="43"/>
      <c r="F29" s="37"/>
      <c r="G29" s="43"/>
      <c r="H29" s="37"/>
    </row>
    <row r="30" spans="1:8" x14ac:dyDescent="0.25">
      <c r="A30" s="23"/>
      <c r="B30" s="10"/>
      <c r="C30" s="4"/>
      <c r="D30" s="32"/>
      <c r="E30" s="43"/>
      <c r="F30" s="37"/>
      <c r="G30" s="43"/>
      <c r="H30" s="37"/>
    </row>
    <row r="31" spans="1:8" x14ac:dyDescent="0.25">
      <c r="A31" s="23"/>
      <c r="B31" s="10"/>
      <c r="C31" s="4"/>
      <c r="D31" s="32"/>
      <c r="E31" s="43"/>
      <c r="F31" s="37"/>
      <c r="G31" s="42"/>
      <c r="H31" s="37"/>
    </row>
    <row r="32" spans="1:8" x14ac:dyDescent="0.25">
      <c r="A32" s="23"/>
      <c r="B32" s="10"/>
      <c r="C32" s="4"/>
      <c r="D32" s="32"/>
      <c r="E32" s="43"/>
      <c r="F32" s="27"/>
      <c r="G32" s="42"/>
      <c r="H32" s="37"/>
    </row>
    <row r="33" spans="1:8" x14ac:dyDescent="0.25">
      <c r="A33" s="23"/>
      <c r="B33" s="10"/>
      <c r="C33" s="4"/>
      <c r="D33" s="32"/>
      <c r="E33" s="43"/>
      <c r="F33" s="27"/>
      <c r="G33" s="42"/>
      <c r="H33" s="37"/>
    </row>
    <row r="34" spans="1:8" x14ac:dyDescent="0.25">
      <c r="A34" s="23"/>
      <c r="B34" s="10"/>
      <c r="C34" s="4"/>
      <c r="D34" s="32"/>
      <c r="E34" s="43"/>
      <c r="F34" s="37"/>
      <c r="G34" s="42"/>
      <c r="H34" s="37"/>
    </row>
    <row r="35" spans="1:8" x14ac:dyDescent="0.25">
      <c r="A35" s="23"/>
      <c r="B35" s="10"/>
      <c r="C35" s="4"/>
      <c r="D35" s="32"/>
      <c r="E35" s="43"/>
      <c r="F35" s="27"/>
      <c r="G35" s="42"/>
      <c r="H35" s="37"/>
    </row>
    <row r="36" spans="1:8" x14ac:dyDescent="0.25">
      <c r="A36" s="23"/>
      <c r="B36" s="10"/>
      <c r="C36" s="4"/>
      <c r="D36" s="32"/>
      <c r="E36" s="43"/>
      <c r="F36" s="27"/>
      <c r="G36" s="42"/>
      <c r="H36" s="37"/>
    </row>
    <row r="37" spans="1:8" x14ac:dyDescent="0.25">
      <c r="A37" s="23"/>
      <c r="B37" s="10"/>
      <c r="C37" s="4"/>
      <c r="D37" s="32"/>
      <c r="E37" s="43"/>
      <c r="F37" s="27"/>
      <c r="G37" s="42"/>
      <c r="H37" s="37"/>
    </row>
    <row r="38" spans="1:8" x14ac:dyDescent="0.25">
      <c r="A38" s="23"/>
      <c r="B38" s="10"/>
      <c r="C38" s="4"/>
      <c r="D38" s="32"/>
      <c r="E38" s="43"/>
      <c r="F38" s="27"/>
      <c r="G38" s="42"/>
      <c r="H38" s="37"/>
    </row>
    <row r="39" spans="1:8" x14ac:dyDescent="0.25">
      <c r="A39" s="23"/>
      <c r="B39" s="10"/>
      <c r="C39" s="4"/>
      <c r="D39" s="32"/>
      <c r="E39" s="43"/>
      <c r="F39" s="27"/>
      <c r="G39" s="42"/>
      <c r="H39" s="37"/>
    </row>
    <row r="40" spans="1:8" x14ac:dyDescent="0.25">
      <c r="A40" s="23"/>
      <c r="B40" s="10"/>
      <c r="C40" s="4"/>
      <c r="D40" s="32"/>
      <c r="E40" s="43"/>
      <c r="F40" s="27"/>
      <c r="G40" s="42"/>
      <c r="H40" s="37"/>
    </row>
    <row r="41" spans="1:8" x14ac:dyDescent="0.25">
      <c r="A41" s="23"/>
      <c r="B41" s="10"/>
      <c r="C41" s="4"/>
      <c r="D41" s="32"/>
      <c r="E41" s="43"/>
      <c r="F41" s="27"/>
      <c r="G41" s="42"/>
      <c r="H41" s="37"/>
    </row>
    <row r="42" spans="1:8" x14ac:dyDescent="0.25">
      <c r="A42" s="23"/>
      <c r="B42" s="10"/>
      <c r="C42" s="4"/>
      <c r="D42" s="32"/>
      <c r="E42" s="50"/>
      <c r="F42" s="27"/>
      <c r="G42" s="44"/>
      <c r="H42" s="37"/>
    </row>
    <row r="43" spans="1:8" x14ac:dyDescent="0.25">
      <c r="A43" s="23"/>
      <c r="B43" s="10"/>
      <c r="C43" s="4"/>
      <c r="D43" s="32"/>
      <c r="E43" s="50"/>
      <c r="F43" s="27"/>
      <c r="G43" s="44"/>
      <c r="H43" s="37"/>
    </row>
    <row r="44" spans="1:8" ht="15.75" thickBot="1" x14ac:dyDescent="0.3">
      <c r="A44" s="23"/>
      <c r="B44" s="10"/>
      <c r="C44" s="4"/>
      <c r="D44" s="32"/>
      <c r="E44" s="51"/>
      <c r="F44" s="28"/>
      <c r="G44" s="45"/>
      <c r="H44" s="38"/>
    </row>
    <row r="45" spans="1:8" ht="15.75" thickBot="1" x14ac:dyDescent="0.3">
      <c r="A45" s="5"/>
      <c r="B45" s="5"/>
      <c r="C45" s="5"/>
      <c r="D45" s="14" t="s">
        <v>40</v>
      </c>
      <c r="E45" s="47">
        <f>SUM(E24:E44)</f>
        <v>0</v>
      </c>
      <c r="F45" s="39">
        <f>SUM(F24:F44)</f>
        <v>0</v>
      </c>
      <c r="G45" s="46">
        <f>SUM(G24:G44)</f>
        <v>0</v>
      </c>
      <c r="H45" s="39">
        <f>SUM(H12:H44)</f>
        <v>93000</v>
      </c>
    </row>
    <row r="46" spans="1:8" ht="15.75" thickBot="1" x14ac:dyDescent="0.3">
      <c r="A46" s="1"/>
      <c r="C46" s="1"/>
      <c r="D46" s="33" t="s">
        <v>45</v>
      </c>
      <c r="E46" s="52"/>
      <c r="F46" s="34"/>
      <c r="G46" s="53">
        <f>G45-E45</f>
        <v>0</v>
      </c>
      <c r="H46" s="122">
        <f>H45-F45</f>
        <v>93000</v>
      </c>
    </row>
    <row r="48" spans="1:8" x14ac:dyDescent="0.25">
      <c r="H48" s="54"/>
    </row>
    <row r="49" spans="8:8" x14ac:dyDescent="0.25">
      <c r="H49" s="54"/>
    </row>
    <row r="50" spans="8:8" x14ac:dyDescent="0.25">
      <c r="H50" s="54"/>
    </row>
    <row r="51" spans="8:8" x14ac:dyDescent="0.25">
      <c r="H51" s="55"/>
    </row>
  </sheetData>
  <mergeCells count="13">
    <mergeCell ref="A8:A9"/>
    <mergeCell ref="B8:C9"/>
    <mergeCell ref="A10:A11"/>
    <mergeCell ref="B10:C11"/>
    <mergeCell ref="A12:A13"/>
    <mergeCell ref="B12:C13"/>
    <mergeCell ref="G22:H22"/>
    <mergeCell ref="A14:A18"/>
    <mergeCell ref="B14:C18"/>
    <mergeCell ref="A19:A20"/>
    <mergeCell ref="B19:C20"/>
    <mergeCell ref="A22:A23"/>
    <mergeCell ref="E22:F22"/>
  </mergeCells>
  <pageMargins left="0.7" right="0.7" top="0.75" bottom="0.75" header="0.3" footer="0.3"/>
  <pageSetup scale="58" orientation="landscape" horizontalDpi="4294967293" verticalDpi="0"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0000000}">
          <x14:formula1>
            <xm:f>'Category Definitions'!$I$3:$I$21</xm:f>
          </x14:formula1>
          <xm:sqref>B8:C9</xm:sqref>
        </x14:dataValidation>
        <x14:dataValidation type="list" allowBlank="1" showInputMessage="1" showErrorMessage="1" prompt="Please indicate the appropriate expenditure type." xr:uid="{00000000-0002-0000-0200-000001000000}">
          <x14:formula1>
            <xm:f>'Category Definitions'!$C$2:$C$12</xm:f>
          </x14:formula1>
          <xm:sqref>C45</xm:sqref>
        </x14:dataValidation>
        <x14:dataValidation type="list" allowBlank="1" showInputMessage="1" showErrorMessage="1" prompt="If this is an ongoing expense, indicate &quot;Yes&quot;, if this is a one-time expense, indicate &quot;No&quot;." xr:uid="{00000000-0002-0000-0200-000002000000}">
          <x14:formula1>
            <xm:f>'Category Definitions'!$F$3:$F$4</xm:f>
          </x14:formula1>
          <xm:sqref>D24:D44</xm:sqref>
        </x14:dataValidation>
        <x14:dataValidation type="list" allowBlank="1" showInputMessage="1" showErrorMessage="1" prompt="Select the appropriate expenditure type." xr:uid="{00000000-0002-0000-0200-000003000000}">
          <x14:formula1>
            <xm:f>'Category Definitions'!$C$2:$C$12</xm:f>
          </x14:formula1>
          <xm:sqref>C24:C44</xm:sqref>
        </x14:dataValidation>
        <x14:dataValidation type="list" allowBlank="1" showInputMessage="1" showErrorMessage="1" promptTitle="Foundation Budget Expenditure" prompt="Select the appropriate Foundation Budget Expenditure Category for the budgeted cost" xr:uid="{00000000-0002-0000-0200-000004000000}">
          <x14:formula1>
            <xm:f>'Category Definitions'!A10:A16</xm:f>
          </x14:formula1>
          <xm:sqref>B45</xm:sqref>
        </x14:dataValidation>
        <x14:dataValidation type="list" allowBlank="1" showInputMessage="1" showErrorMessage="1" xr:uid="{00000000-0002-0000-0200-000005000000}">
          <x14:formula1>
            <xm:f>'Category Definitions'!$I$23:$I$32</xm:f>
          </x14:formula1>
          <xm:sqref>B10:C13</xm:sqref>
        </x14:dataValidation>
        <x14:dataValidation type="list" allowBlank="1" showInputMessage="1" showErrorMessage="1" prompt="Select the appropriate Foundation Budget Functional Category for the cost item." xr:uid="{00000000-0002-0000-0200-000006000000}">
          <x14:formula1>
            <xm:f>'Category Definitions'!$A$3:$A$14</xm:f>
          </x14:formula1>
          <xm:sqref>B24:B44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F71B-9347-4044-AF8D-93856D78A938}">
  <sheetPr>
    <pageSetUpPr fitToPage="1"/>
  </sheetPr>
  <dimension ref="A1:H51"/>
  <sheetViews>
    <sheetView zoomScaleNormal="100" workbookViewId="0"/>
  </sheetViews>
  <sheetFormatPr defaultColWidth="8.85546875" defaultRowHeight="15" x14ac:dyDescent="0.25"/>
  <cols>
    <col min="1" max="1" width="66.42578125" style="2" customWidth="1"/>
    <col min="2" max="2" width="42.140625" style="3" customWidth="1"/>
    <col min="3" max="3" width="30.140625" style="2" customWidth="1"/>
    <col min="4" max="4" width="18.140625" style="30" customWidth="1"/>
    <col min="5" max="5" width="6.140625" style="40" customWidth="1"/>
    <col min="6" max="6" width="15" style="2" customWidth="1"/>
    <col min="7" max="7" width="6.140625" style="40" customWidth="1"/>
    <col min="8" max="8" width="14.85546875" style="2" bestFit="1" customWidth="1"/>
    <col min="9" max="16384" width="8.85546875" style="2"/>
  </cols>
  <sheetData>
    <row r="1" spans="1:4" ht="18.75" x14ac:dyDescent="0.3">
      <c r="A1" s="17" t="s">
        <v>77</v>
      </c>
    </row>
    <row r="2" spans="1:4" ht="18.75" x14ac:dyDescent="0.3">
      <c r="A2" s="17"/>
    </row>
    <row r="3" spans="1:4" ht="18.75" x14ac:dyDescent="0.3">
      <c r="A3" s="17"/>
    </row>
    <row r="4" spans="1:4" ht="18.75" x14ac:dyDescent="0.3">
      <c r="A4" s="17"/>
    </row>
    <row r="5" spans="1:4" ht="18.75" x14ac:dyDescent="0.3">
      <c r="A5" s="17"/>
    </row>
    <row r="6" spans="1:4" ht="18.75" x14ac:dyDescent="0.3">
      <c r="A6" s="17"/>
    </row>
    <row r="7" spans="1:4" x14ac:dyDescent="0.25">
      <c r="D7" s="31"/>
    </row>
    <row r="8" spans="1:4" x14ac:dyDescent="0.25">
      <c r="A8" s="130" t="s">
        <v>46</v>
      </c>
      <c r="B8" s="136" t="s">
        <v>76</v>
      </c>
      <c r="C8" s="137"/>
      <c r="D8" s="31"/>
    </row>
    <row r="9" spans="1:4" x14ac:dyDescent="0.25">
      <c r="A9" s="131"/>
      <c r="B9" s="138"/>
      <c r="C9" s="139"/>
      <c r="D9" s="31"/>
    </row>
    <row r="10" spans="1:4" x14ac:dyDescent="0.25">
      <c r="A10" s="130" t="s">
        <v>47</v>
      </c>
      <c r="B10" s="136" t="s">
        <v>48</v>
      </c>
      <c r="C10" s="137"/>
      <c r="D10" s="31"/>
    </row>
    <row r="11" spans="1:4" x14ac:dyDescent="0.25">
      <c r="A11" s="131"/>
      <c r="B11" s="138"/>
      <c r="C11" s="139"/>
      <c r="D11" s="31"/>
    </row>
    <row r="12" spans="1:4" x14ac:dyDescent="0.25">
      <c r="A12" s="130" t="s">
        <v>55</v>
      </c>
      <c r="B12" s="136"/>
      <c r="C12" s="137"/>
    </row>
    <row r="13" spans="1:4" x14ac:dyDescent="0.25">
      <c r="A13" s="131"/>
      <c r="B13" s="138"/>
      <c r="C13" s="139"/>
    </row>
    <row r="14" spans="1:4" x14ac:dyDescent="0.25">
      <c r="A14" s="134" t="s">
        <v>38</v>
      </c>
      <c r="B14" s="141" t="s">
        <v>150</v>
      </c>
      <c r="C14" s="142"/>
      <c r="D14" s="18"/>
    </row>
    <row r="15" spans="1:4" x14ac:dyDescent="0.25">
      <c r="A15" s="140"/>
      <c r="B15" s="143"/>
      <c r="C15" s="144"/>
      <c r="D15" s="18"/>
    </row>
    <row r="16" spans="1:4" x14ac:dyDescent="0.25">
      <c r="A16" s="140"/>
      <c r="B16" s="143"/>
      <c r="C16" s="144"/>
      <c r="D16" s="18"/>
    </row>
    <row r="17" spans="1:8" x14ac:dyDescent="0.25">
      <c r="A17" s="140"/>
      <c r="B17" s="143"/>
      <c r="C17" s="144"/>
      <c r="D17" s="18"/>
    </row>
    <row r="18" spans="1:8" x14ac:dyDescent="0.25">
      <c r="A18" s="135"/>
      <c r="B18" s="145"/>
      <c r="C18" s="146"/>
      <c r="E18" s="48"/>
      <c r="F18" s="5"/>
    </row>
    <row r="19" spans="1:8" x14ac:dyDescent="0.25">
      <c r="A19" s="134" t="s">
        <v>39</v>
      </c>
      <c r="B19" s="123" t="s">
        <v>151</v>
      </c>
      <c r="C19" s="124"/>
      <c r="D19" s="18"/>
    </row>
    <row r="20" spans="1:8" x14ac:dyDescent="0.25">
      <c r="A20" s="135"/>
      <c r="B20" s="125"/>
      <c r="C20" s="126"/>
      <c r="E20" s="48"/>
      <c r="F20" s="5"/>
    </row>
    <row r="21" spans="1:8" ht="15.75" thickBot="1" x14ac:dyDescent="0.3">
      <c r="A21" s="8"/>
      <c r="B21" s="5"/>
    </row>
    <row r="22" spans="1:8" ht="14.45" customHeight="1" x14ac:dyDescent="0.25">
      <c r="A22" s="132" t="s">
        <v>30</v>
      </c>
      <c r="B22" s="120" t="s">
        <v>37</v>
      </c>
      <c r="C22" s="11" t="s">
        <v>25</v>
      </c>
      <c r="D22" s="24" t="s">
        <v>26</v>
      </c>
      <c r="E22" s="127" t="s">
        <v>43</v>
      </c>
      <c r="F22" s="128"/>
      <c r="G22" s="129" t="s">
        <v>44</v>
      </c>
      <c r="H22" s="128"/>
    </row>
    <row r="23" spans="1:8" s="7" customFormat="1" x14ac:dyDescent="0.25">
      <c r="A23" s="133"/>
      <c r="B23" s="121" t="s">
        <v>20</v>
      </c>
      <c r="C23" s="12" t="s">
        <v>20</v>
      </c>
      <c r="D23" s="25" t="s">
        <v>27</v>
      </c>
      <c r="E23" s="49" t="s">
        <v>6</v>
      </c>
      <c r="F23" s="26" t="s">
        <v>19</v>
      </c>
      <c r="G23" s="41" t="s">
        <v>6</v>
      </c>
      <c r="H23" s="29" t="s">
        <v>19</v>
      </c>
    </row>
    <row r="24" spans="1:8" x14ac:dyDescent="0.25">
      <c r="A24" s="23" t="s">
        <v>149</v>
      </c>
      <c r="B24" s="10" t="s">
        <v>11</v>
      </c>
      <c r="C24" s="4" t="s">
        <v>2</v>
      </c>
      <c r="D24" s="32" t="s">
        <v>28</v>
      </c>
      <c r="E24" s="43">
        <v>0</v>
      </c>
      <c r="F24" s="37">
        <v>0</v>
      </c>
      <c r="G24" s="42">
        <v>0</v>
      </c>
      <c r="H24" s="37">
        <v>60000</v>
      </c>
    </row>
    <row r="25" spans="1:8" x14ac:dyDescent="0.25">
      <c r="A25" s="23"/>
      <c r="B25" s="10"/>
      <c r="C25" s="4"/>
      <c r="D25" s="32"/>
      <c r="E25" s="43"/>
      <c r="F25" s="37"/>
      <c r="G25" s="42"/>
      <c r="H25" s="37"/>
    </row>
    <row r="26" spans="1:8" x14ac:dyDescent="0.25">
      <c r="A26" s="23"/>
      <c r="B26" s="10"/>
      <c r="C26" s="4"/>
      <c r="D26" s="32"/>
      <c r="E26" s="43"/>
      <c r="F26" s="37"/>
      <c r="G26" s="43"/>
      <c r="H26" s="37"/>
    </row>
    <row r="27" spans="1:8" x14ac:dyDescent="0.25">
      <c r="A27" s="23"/>
      <c r="B27" s="10"/>
      <c r="C27" s="4"/>
      <c r="D27" s="32"/>
      <c r="E27" s="43"/>
      <c r="F27" s="37"/>
      <c r="G27" s="42"/>
      <c r="H27" s="37"/>
    </row>
    <row r="28" spans="1:8" x14ac:dyDescent="0.25">
      <c r="A28" s="23"/>
      <c r="B28" s="10"/>
      <c r="C28" s="4"/>
      <c r="D28" s="32"/>
      <c r="E28" s="43"/>
      <c r="F28" s="37"/>
      <c r="G28" s="42"/>
      <c r="H28" s="37"/>
    </row>
    <row r="29" spans="1:8" x14ac:dyDescent="0.25">
      <c r="A29" s="23"/>
      <c r="B29" s="10"/>
      <c r="C29" s="4"/>
      <c r="D29" s="32"/>
      <c r="E29" s="43"/>
      <c r="F29" s="37"/>
      <c r="G29" s="43"/>
      <c r="H29" s="37"/>
    </row>
    <row r="30" spans="1:8" x14ac:dyDescent="0.25">
      <c r="A30" s="23"/>
      <c r="B30" s="10"/>
      <c r="C30" s="4"/>
      <c r="D30" s="32"/>
      <c r="E30" s="43"/>
      <c r="F30" s="37"/>
      <c r="G30" s="43"/>
      <c r="H30" s="37"/>
    </row>
    <row r="31" spans="1:8" x14ac:dyDescent="0.25">
      <c r="A31" s="23"/>
      <c r="B31" s="10"/>
      <c r="C31" s="4"/>
      <c r="D31" s="32"/>
      <c r="E31" s="43"/>
      <c r="F31" s="37"/>
      <c r="G31" s="42"/>
      <c r="H31" s="37"/>
    </row>
    <row r="32" spans="1:8" x14ac:dyDescent="0.25">
      <c r="A32" s="23"/>
      <c r="B32" s="10"/>
      <c r="C32" s="4"/>
      <c r="D32" s="32"/>
      <c r="E32" s="43"/>
      <c r="F32" s="27"/>
      <c r="G32" s="42"/>
      <c r="H32" s="37"/>
    </row>
    <row r="33" spans="1:8" x14ac:dyDescent="0.25">
      <c r="A33" s="23"/>
      <c r="B33" s="10"/>
      <c r="C33" s="4"/>
      <c r="D33" s="32"/>
      <c r="E33" s="43"/>
      <c r="F33" s="27"/>
      <c r="G33" s="42"/>
      <c r="H33" s="37"/>
    </row>
    <row r="34" spans="1:8" x14ac:dyDescent="0.25">
      <c r="A34" s="23"/>
      <c r="B34" s="10"/>
      <c r="C34" s="4"/>
      <c r="D34" s="32"/>
      <c r="E34" s="43"/>
      <c r="F34" s="37"/>
      <c r="G34" s="42"/>
      <c r="H34" s="37"/>
    </row>
    <row r="35" spans="1:8" x14ac:dyDescent="0.25">
      <c r="A35" s="23"/>
      <c r="B35" s="10"/>
      <c r="C35" s="4"/>
      <c r="D35" s="32"/>
      <c r="E35" s="43"/>
      <c r="F35" s="27"/>
      <c r="G35" s="42"/>
      <c r="H35" s="37"/>
    </row>
    <row r="36" spans="1:8" x14ac:dyDescent="0.25">
      <c r="A36" s="23"/>
      <c r="B36" s="10"/>
      <c r="C36" s="4"/>
      <c r="D36" s="32"/>
      <c r="E36" s="43"/>
      <c r="F36" s="27"/>
      <c r="G36" s="42"/>
      <c r="H36" s="37"/>
    </row>
    <row r="37" spans="1:8" x14ac:dyDescent="0.25">
      <c r="A37" s="23"/>
      <c r="B37" s="10"/>
      <c r="C37" s="4"/>
      <c r="D37" s="32"/>
      <c r="E37" s="43"/>
      <c r="F37" s="27"/>
      <c r="G37" s="42"/>
      <c r="H37" s="37"/>
    </row>
    <row r="38" spans="1:8" x14ac:dyDescent="0.25">
      <c r="A38" s="23"/>
      <c r="B38" s="10"/>
      <c r="C38" s="4"/>
      <c r="D38" s="32"/>
      <c r="E38" s="43"/>
      <c r="F38" s="27"/>
      <c r="G38" s="42"/>
      <c r="H38" s="37"/>
    </row>
    <row r="39" spans="1:8" x14ac:dyDescent="0.25">
      <c r="A39" s="23"/>
      <c r="B39" s="10"/>
      <c r="C39" s="4"/>
      <c r="D39" s="32"/>
      <c r="E39" s="43"/>
      <c r="F39" s="27"/>
      <c r="G39" s="42"/>
      <c r="H39" s="37"/>
    </row>
    <row r="40" spans="1:8" x14ac:dyDescent="0.25">
      <c r="A40" s="23"/>
      <c r="B40" s="10"/>
      <c r="C40" s="4"/>
      <c r="D40" s="32"/>
      <c r="E40" s="43"/>
      <c r="F40" s="27"/>
      <c r="G40" s="42"/>
      <c r="H40" s="37"/>
    </row>
    <row r="41" spans="1:8" x14ac:dyDescent="0.25">
      <c r="A41" s="23"/>
      <c r="B41" s="10"/>
      <c r="C41" s="4"/>
      <c r="D41" s="32"/>
      <c r="E41" s="43"/>
      <c r="F41" s="27"/>
      <c r="G41" s="42"/>
      <c r="H41" s="37"/>
    </row>
    <row r="42" spans="1:8" x14ac:dyDescent="0.25">
      <c r="A42" s="23"/>
      <c r="B42" s="10"/>
      <c r="C42" s="4"/>
      <c r="D42" s="32"/>
      <c r="E42" s="50"/>
      <c r="F42" s="27"/>
      <c r="G42" s="44"/>
      <c r="H42" s="37"/>
    </row>
    <row r="43" spans="1:8" x14ac:dyDescent="0.25">
      <c r="A43" s="23"/>
      <c r="B43" s="10"/>
      <c r="C43" s="4"/>
      <c r="D43" s="32"/>
      <c r="E43" s="50"/>
      <c r="F43" s="27"/>
      <c r="G43" s="44"/>
      <c r="H43" s="37"/>
    </row>
    <row r="44" spans="1:8" ht="15.75" thickBot="1" x14ac:dyDescent="0.3">
      <c r="A44" s="23"/>
      <c r="B44" s="10"/>
      <c r="C44" s="4"/>
      <c r="D44" s="32"/>
      <c r="E44" s="51"/>
      <c r="F44" s="28"/>
      <c r="G44" s="45"/>
      <c r="H44" s="38"/>
    </row>
    <row r="45" spans="1:8" ht="15.75" thickBot="1" x14ac:dyDescent="0.3">
      <c r="A45" s="5"/>
      <c r="B45" s="5"/>
      <c r="C45" s="5"/>
      <c r="D45" s="14" t="s">
        <v>40</v>
      </c>
      <c r="E45" s="47">
        <f>SUM(E24:E44)</f>
        <v>0</v>
      </c>
      <c r="F45" s="39">
        <f>SUM(F24:F44)</f>
        <v>0</v>
      </c>
      <c r="G45" s="46">
        <f>SUM(G24:G44)</f>
        <v>0</v>
      </c>
      <c r="H45" s="39">
        <f>SUM(H12:H44)</f>
        <v>60000</v>
      </c>
    </row>
    <row r="46" spans="1:8" ht="15.75" thickBot="1" x14ac:dyDescent="0.3">
      <c r="A46" s="1"/>
      <c r="C46" s="1"/>
      <c r="D46" s="33" t="s">
        <v>45</v>
      </c>
      <c r="E46" s="52"/>
      <c r="F46" s="34"/>
      <c r="G46" s="53">
        <f>G45-E45</f>
        <v>0</v>
      </c>
      <c r="H46" s="122">
        <f>H45-F45</f>
        <v>60000</v>
      </c>
    </row>
    <row r="48" spans="1:8" x14ac:dyDescent="0.25">
      <c r="H48" s="54"/>
    </row>
    <row r="49" spans="8:8" x14ac:dyDescent="0.25">
      <c r="H49" s="54"/>
    </row>
    <row r="50" spans="8:8" x14ac:dyDescent="0.25">
      <c r="H50" s="54"/>
    </row>
    <row r="51" spans="8:8" x14ac:dyDescent="0.25">
      <c r="H51" s="55"/>
    </row>
  </sheetData>
  <mergeCells count="13">
    <mergeCell ref="G22:H22"/>
    <mergeCell ref="A14:A18"/>
    <mergeCell ref="B14:C18"/>
    <mergeCell ref="A19:A20"/>
    <mergeCell ref="B19:C20"/>
    <mergeCell ref="A22:A23"/>
    <mergeCell ref="E22:F22"/>
    <mergeCell ref="A8:A9"/>
    <mergeCell ref="B8:C9"/>
    <mergeCell ref="A10:A11"/>
    <mergeCell ref="B10:C11"/>
    <mergeCell ref="A12:A13"/>
    <mergeCell ref="B12:C13"/>
  </mergeCells>
  <pageMargins left="0.7" right="0.7" top="0.75" bottom="0.75" header="0.3" footer="0.3"/>
  <pageSetup scale="58" orientation="landscape" horizontalDpi="4294967293" verticalDpi="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prompt="Select the appropriate Foundation Budget Functional Category for the cost item." xr:uid="{958AF741-55C0-41AE-A91D-86B48CAFD7D9}">
          <x14:formula1>
            <xm:f>'Category Definitions'!$A$3:$A$14</xm:f>
          </x14:formula1>
          <xm:sqref>B24:B44</xm:sqref>
        </x14:dataValidation>
        <x14:dataValidation type="list" allowBlank="1" showInputMessage="1" showErrorMessage="1" xr:uid="{FEAAB0AD-C200-4C93-84BA-66AF0D06F197}">
          <x14:formula1>
            <xm:f>'Category Definitions'!$I$23:$I$32</xm:f>
          </x14:formula1>
          <xm:sqref>B10:C13</xm:sqref>
        </x14:dataValidation>
        <x14:dataValidation type="list" allowBlank="1" showInputMessage="1" showErrorMessage="1" promptTitle="Foundation Budget Expenditure" prompt="Select the appropriate Foundation Budget Expenditure Category for the budgeted cost" xr:uid="{DEDFA008-EF6B-4302-B920-3B256E2A8EE9}">
          <x14:formula1>
            <xm:f>'Category Definitions'!A10:A16</xm:f>
          </x14:formula1>
          <xm:sqref>B45</xm:sqref>
        </x14:dataValidation>
        <x14:dataValidation type="list" allowBlank="1" showInputMessage="1" showErrorMessage="1" prompt="Select the appropriate expenditure type." xr:uid="{101122E4-83E8-41E7-8E0A-6585A0F415B8}">
          <x14:formula1>
            <xm:f>'Category Definitions'!$C$2:$C$12</xm:f>
          </x14:formula1>
          <xm:sqref>C24:C44</xm:sqref>
        </x14:dataValidation>
        <x14:dataValidation type="list" allowBlank="1" showInputMessage="1" showErrorMessage="1" prompt="If this is an ongoing expense, indicate &quot;Yes&quot;, if this is a one-time expense, indicate &quot;No&quot;." xr:uid="{5C7F1729-DB6E-4817-BD41-A05D47284114}">
          <x14:formula1>
            <xm:f>'Category Definitions'!$F$3:$F$4</xm:f>
          </x14:formula1>
          <xm:sqref>D24:D44</xm:sqref>
        </x14:dataValidation>
        <x14:dataValidation type="list" allowBlank="1" showInputMessage="1" showErrorMessage="1" prompt="Please indicate the appropriate expenditure type." xr:uid="{08464825-EA40-40F4-9C65-EB67368412AE}">
          <x14:formula1>
            <xm:f>'Category Definitions'!$C$2:$C$12</xm:f>
          </x14:formula1>
          <xm:sqref>C45</xm:sqref>
        </x14:dataValidation>
        <x14:dataValidation type="list" allowBlank="1" showInputMessage="1" showErrorMessage="1" xr:uid="{E11D2F1C-8482-4EB7-A96C-85BB2C08DECE}">
          <x14:formula1>
            <xm:f>'Category Definitions'!$I$3:$I$21</xm:f>
          </x14:formula1>
          <xm:sqref>B8:C9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6A6A7-B540-4635-9647-1DBC8178D8BA}">
  <dimension ref="B1:Y25"/>
  <sheetViews>
    <sheetView workbookViewId="0">
      <selection activeCell="J21" sqref="J21"/>
    </sheetView>
  </sheetViews>
  <sheetFormatPr defaultColWidth="9.140625" defaultRowHeight="15" x14ac:dyDescent="0.25"/>
  <cols>
    <col min="1" max="1" width="1" style="59" customWidth="1"/>
    <col min="2" max="2" width="6.5703125" style="59" customWidth="1"/>
    <col min="3" max="3" width="9.42578125" style="59" customWidth="1"/>
    <col min="4" max="4" width="7.42578125" style="60" bestFit="1" customWidth="1"/>
    <col min="5" max="5" width="6.42578125" style="59" customWidth="1"/>
    <col min="6" max="6" width="6.140625" style="60" bestFit="1" customWidth="1"/>
    <col min="7" max="7" width="7.85546875" style="60" bestFit="1" customWidth="1"/>
    <col min="8" max="8" width="7.42578125" style="59" customWidth="1"/>
    <col min="9" max="9" width="7.85546875" style="59" customWidth="1"/>
    <col min="10" max="10" width="9.140625" style="60"/>
    <col min="11" max="11" width="7.42578125" style="59" bestFit="1" customWidth="1"/>
    <col min="12" max="12" width="5.140625" style="60" bestFit="1" customWidth="1"/>
    <col min="13" max="13" width="6.140625" style="60" bestFit="1" customWidth="1"/>
    <col min="14" max="14" width="7.85546875" style="60" customWidth="1"/>
    <col min="15" max="15" width="5.140625" style="59" bestFit="1" customWidth="1"/>
    <col min="16" max="16" width="2.42578125" style="59" customWidth="1"/>
    <col min="17" max="17" width="8.42578125" style="60" bestFit="1" customWidth="1"/>
    <col min="18" max="18" width="7.42578125" style="59" bestFit="1" customWidth="1"/>
    <col min="19" max="19" width="5.140625" style="60" bestFit="1" customWidth="1"/>
    <col min="20" max="20" width="6.140625" style="60" bestFit="1" customWidth="1"/>
    <col min="21" max="21" width="7.85546875" style="60" customWidth="1"/>
    <col min="22" max="22" width="5.140625" style="59" bestFit="1" customWidth="1"/>
    <col min="23" max="23" width="8.140625" style="59" bestFit="1" customWidth="1"/>
    <col min="24" max="24" width="6.42578125" style="59" bestFit="1" customWidth="1"/>
    <col min="25" max="25" width="8.42578125" style="60" bestFit="1" customWidth="1"/>
    <col min="26" max="26" width="7.42578125" style="59" bestFit="1" customWidth="1"/>
    <col min="27" max="27" width="5.140625" style="59" bestFit="1" customWidth="1"/>
    <col min="28" max="28" width="6.140625" style="59" bestFit="1" customWidth="1"/>
    <col min="29" max="29" width="7.85546875" style="59" customWidth="1"/>
    <col min="30" max="30" width="5.140625" style="59" bestFit="1" customWidth="1"/>
    <col min="31" max="31" width="8.140625" style="59" bestFit="1" customWidth="1"/>
    <col min="32" max="32" width="3.5703125" style="59" customWidth="1"/>
    <col min="33" max="16384" width="9.140625" style="59"/>
  </cols>
  <sheetData>
    <row r="1" spans="2:25" ht="5.25" customHeight="1" x14ac:dyDescent="0.25"/>
    <row r="2" spans="2:25" ht="17.25" x14ac:dyDescent="0.3">
      <c r="B2" s="61"/>
      <c r="C2" s="147" t="s">
        <v>80</v>
      </c>
      <c r="D2" s="147"/>
      <c r="E2" s="147"/>
      <c r="F2" s="147"/>
      <c r="G2" s="147"/>
      <c r="H2" s="147"/>
      <c r="I2" s="61"/>
      <c r="J2" s="147" t="s">
        <v>81</v>
      </c>
      <c r="K2" s="147"/>
      <c r="L2" s="147"/>
      <c r="M2" s="147"/>
      <c r="N2" s="147"/>
      <c r="O2" s="147"/>
      <c r="P2" s="62"/>
      <c r="Q2" s="59"/>
      <c r="S2" s="59"/>
      <c r="T2" s="59"/>
      <c r="U2" s="59"/>
      <c r="Y2" s="59"/>
    </row>
    <row r="3" spans="2:25" ht="15.75" thickBot="1" x14ac:dyDescent="0.3">
      <c r="B3" s="63"/>
      <c r="C3" s="148" t="s">
        <v>82</v>
      </c>
      <c r="D3" s="149"/>
      <c r="E3" s="149"/>
      <c r="F3" s="64"/>
      <c r="G3" s="150" t="s">
        <v>83</v>
      </c>
      <c r="H3" s="150"/>
      <c r="I3" s="63"/>
      <c r="J3" s="148" t="s">
        <v>82</v>
      </c>
      <c r="K3" s="149"/>
      <c r="L3" s="149"/>
      <c r="M3" s="151" t="s">
        <v>83</v>
      </c>
      <c r="N3" s="151"/>
      <c r="O3" s="151"/>
      <c r="P3" s="62"/>
      <c r="Q3" s="59"/>
      <c r="S3" s="59"/>
      <c r="T3" s="59"/>
      <c r="U3" s="59"/>
      <c r="Y3" s="59"/>
    </row>
    <row r="4" spans="2:25" s="71" customFormat="1" x14ac:dyDescent="0.25">
      <c r="B4" s="65" t="s">
        <v>84</v>
      </c>
      <c r="C4" s="66" t="s">
        <v>85</v>
      </c>
      <c r="D4" s="67" t="s">
        <v>86</v>
      </c>
      <c r="E4" s="68" t="s">
        <v>87</v>
      </c>
      <c r="F4" s="68" t="s">
        <v>88</v>
      </c>
      <c r="G4" s="67" t="s">
        <v>89</v>
      </c>
      <c r="H4" s="69" t="s">
        <v>87</v>
      </c>
      <c r="I4" s="65" t="s">
        <v>84</v>
      </c>
      <c r="J4" s="66" t="str">
        <f>$C$4</f>
        <v>Projected</v>
      </c>
      <c r="K4" s="67" t="s">
        <v>86</v>
      </c>
      <c r="L4" s="68" t="s">
        <v>87</v>
      </c>
      <c r="M4" s="68" t="s">
        <v>88</v>
      </c>
      <c r="N4" s="67" t="s">
        <v>89</v>
      </c>
      <c r="O4" s="69" t="s">
        <v>87</v>
      </c>
      <c r="P4" s="70"/>
    </row>
    <row r="5" spans="2:25" x14ac:dyDescent="0.25">
      <c r="B5" s="63" t="s">
        <v>90</v>
      </c>
      <c r="C5" s="72">
        <v>177</v>
      </c>
      <c r="D5" s="73">
        <v>8</v>
      </c>
      <c r="E5" s="74">
        <f>C5/D5</f>
        <v>22.125</v>
      </c>
      <c r="F5" s="73">
        <v>131</v>
      </c>
      <c r="G5" s="73">
        <v>5</v>
      </c>
      <c r="H5" s="75">
        <f t="shared" ref="H5:H10" si="0">F5/G5</f>
        <v>26.2</v>
      </c>
      <c r="I5" s="63" t="s">
        <v>90</v>
      </c>
      <c r="J5" s="72">
        <v>105</v>
      </c>
      <c r="K5" s="73">
        <v>5</v>
      </c>
      <c r="L5" s="74">
        <f>J5/K5</f>
        <v>21</v>
      </c>
      <c r="M5" s="73">
        <v>79</v>
      </c>
      <c r="N5" s="73">
        <v>4</v>
      </c>
      <c r="O5" s="75">
        <f t="shared" ref="O5:O10" si="1">M5/N5</f>
        <v>19.75</v>
      </c>
      <c r="P5" s="62"/>
    </row>
    <row r="6" spans="2:25" x14ac:dyDescent="0.25">
      <c r="B6" s="63">
        <v>1</v>
      </c>
      <c r="C6" s="72">
        <v>158</v>
      </c>
      <c r="D6" s="73">
        <v>7</v>
      </c>
      <c r="E6" s="74">
        <f>C6/D6</f>
        <v>22.571428571428573</v>
      </c>
      <c r="F6" s="76">
        <v>112</v>
      </c>
      <c r="G6" s="73">
        <v>5</v>
      </c>
      <c r="H6" s="75">
        <f t="shared" si="0"/>
        <v>22.4</v>
      </c>
      <c r="I6" s="63">
        <v>1</v>
      </c>
      <c r="J6" s="72">
        <v>112</v>
      </c>
      <c r="K6" s="73">
        <v>5</v>
      </c>
      <c r="L6" s="74">
        <f>J6/K6</f>
        <v>22.4</v>
      </c>
      <c r="M6" s="76">
        <v>83</v>
      </c>
      <c r="N6" s="73">
        <v>4</v>
      </c>
      <c r="O6" s="75">
        <f t="shared" si="1"/>
        <v>20.75</v>
      </c>
      <c r="P6" s="62"/>
    </row>
    <row r="7" spans="2:25" x14ac:dyDescent="0.25">
      <c r="B7" s="63">
        <v>2</v>
      </c>
      <c r="C7" s="72">
        <v>149</v>
      </c>
      <c r="D7" s="73">
        <v>7</v>
      </c>
      <c r="E7" s="74">
        <f>C7/D7</f>
        <v>21.285714285714285</v>
      </c>
      <c r="F7" s="76">
        <v>111</v>
      </c>
      <c r="G7" s="73">
        <v>5</v>
      </c>
      <c r="H7" s="75">
        <f t="shared" si="0"/>
        <v>22.2</v>
      </c>
      <c r="I7" s="63">
        <v>2</v>
      </c>
      <c r="J7" s="72">
        <v>114</v>
      </c>
      <c r="K7" s="73">
        <v>6</v>
      </c>
      <c r="L7" s="74">
        <f>J7/K7</f>
        <v>19</v>
      </c>
      <c r="M7" s="76">
        <v>86</v>
      </c>
      <c r="N7" s="73">
        <v>4</v>
      </c>
      <c r="O7" s="75">
        <f t="shared" si="1"/>
        <v>21.5</v>
      </c>
      <c r="P7" s="62"/>
    </row>
    <row r="8" spans="2:25" x14ac:dyDescent="0.25">
      <c r="B8" s="63">
        <v>3</v>
      </c>
      <c r="C8" s="72">
        <v>156</v>
      </c>
      <c r="D8" s="73">
        <v>7</v>
      </c>
      <c r="E8" s="74">
        <f>C8/D8</f>
        <v>22.285714285714285</v>
      </c>
      <c r="F8" s="76">
        <v>112</v>
      </c>
      <c r="G8" s="73">
        <v>5</v>
      </c>
      <c r="H8" s="75">
        <f t="shared" si="0"/>
        <v>22.4</v>
      </c>
      <c r="I8" s="63">
        <v>3</v>
      </c>
      <c r="J8" s="72">
        <v>125</v>
      </c>
      <c r="K8" s="73">
        <v>6</v>
      </c>
      <c r="L8" s="74">
        <f>J8/K8</f>
        <v>20.833333333333332</v>
      </c>
      <c r="M8" s="76">
        <v>107</v>
      </c>
      <c r="N8" s="73">
        <v>4</v>
      </c>
      <c r="O8" s="75">
        <f t="shared" si="1"/>
        <v>26.75</v>
      </c>
      <c r="P8" s="62"/>
    </row>
    <row r="9" spans="2:25" x14ac:dyDescent="0.25">
      <c r="B9" s="63">
        <v>4</v>
      </c>
      <c r="C9" s="72">
        <v>165</v>
      </c>
      <c r="D9" s="73">
        <v>6</v>
      </c>
      <c r="E9" s="74">
        <f>C9/D9</f>
        <v>27.5</v>
      </c>
      <c r="F9" s="76">
        <v>124</v>
      </c>
      <c r="G9" s="73">
        <v>5</v>
      </c>
      <c r="H9" s="75">
        <f t="shared" si="0"/>
        <v>24.8</v>
      </c>
      <c r="I9" s="63">
        <v>4</v>
      </c>
      <c r="J9" s="72">
        <v>114</v>
      </c>
      <c r="K9" s="73">
        <v>5</v>
      </c>
      <c r="L9" s="74">
        <f>J9/K9</f>
        <v>22.8</v>
      </c>
      <c r="M9" s="76">
        <v>91</v>
      </c>
      <c r="N9" s="73">
        <v>4</v>
      </c>
      <c r="O9" s="75">
        <f t="shared" si="1"/>
        <v>22.75</v>
      </c>
      <c r="P9" s="62"/>
    </row>
    <row r="10" spans="2:25" x14ac:dyDescent="0.25">
      <c r="B10" s="63">
        <v>5</v>
      </c>
      <c r="C10" s="77">
        <v>0</v>
      </c>
      <c r="D10" s="78">
        <v>0</v>
      </c>
      <c r="E10" s="78">
        <v>0</v>
      </c>
      <c r="F10" s="78">
        <v>104</v>
      </c>
      <c r="G10" s="78">
        <v>5</v>
      </c>
      <c r="H10" s="79">
        <f t="shared" si="0"/>
        <v>20.8</v>
      </c>
      <c r="I10" s="63">
        <v>5</v>
      </c>
      <c r="J10" s="77">
        <v>0</v>
      </c>
      <c r="K10" s="78">
        <v>0</v>
      </c>
      <c r="L10" s="78">
        <v>0</v>
      </c>
      <c r="M10" s="78">
        <v>98</v>
      </c>
      <c r="N10" s="78">
        <v>4</v>
      </c>
      <c r="O10" s="79">
        <f t="shared" si="1"/>
        <v>24.5</v>
      </c>
      <c r="P10" s="62"/>
    </row>
    <row r="11" spans="2:25" ht="8.25" customHeight="1" x14ac:dyDescent="0.25">
      <c r="B11" s="63"/>
      <c r="C11" s="72"/>
      <c r="D11" s="73"/>
      <c r="E11" s="74"/>
      <c r="F11" s="73"/>
      <c r="G11" s="73"/>
      <c r="H11" s="75"/>
      <c r="I11" s="63"/>
      <c r="J11" s="72"/>
      <c r="K11" s="73"/>
      <c r="L11" s="74"/>
      <c r="M11" s="73"/>
      <c r="N11" s="73"/>
      <c r="O11" s="75"/>
      <c r="P11" s="62"/>
    </row>
    <row r="12" spans="2:25" ht="15.75" thickBot="1" x14ac:dyDescent="0.3">
      <c r="B12" s="63" t="s">
        <v>91</v>
      </c>
      <c r="C12" s="80">
        <f>SUM(C5:C10)</f>
        <v>805</v>
      </c>
      <c r="D12" s="81">
        <f>SUM(D5:D10)</f>
        <v>35</v>
      </c>
      <c r="E12" s="82">
        <f>C12/D12</f>
        <v>23</v>
      </c>
      <c r="F12" s="83">
        <f>SUM(F5:F10)</f>
        <v>694</v>
      </c>
      <c r="G12" s="84">
        <f>SUM(G5:G10)</f>
        <v>30</v>
      </c>
      <c r="H12" s="85">
        <f>F12/G12</f>
        <v>23.133333333333333</v>
      </c>
      <c r="I12" s="63" t="s">
        <v>91</v>
      </c>
      <c r="J12" s="80">
        <f>SUM(J5:J10)</f>
        <v>570</v>
      </c>
      <c r="K12" s="81">
        <f>SUM(K5:K10)</f>
        <v>27</v>
      </c>
      <c r="L12" s="82">
        <f>J12/K12</f>
        <v>21.111111111111111</v>
      </c>
      <c r="M12" s="83">
        <f>SUM(M5:M10)</f>
        <v>544</v>
      </c>
      <c r="N12" s="81">
        <f>SUM(N5:N10)</f>
        <v>24</v>
      </c>
      <c r="O12" s="85">
        <f>M12/N12</f>
        <v>22.666666666666668</v>
      </c>
      <c r="P12" s="62"/>
    </row>
    <row r="13" spans="2:25" x14ac:dyDescent="0.25">
      <c r="B13" s="63"/>
      <c r="C13" s="63"/>
      <c r="D13" s="86"/>
      <c r="E13" s="87"/>
      <c r="F13" s="63"/>
      <c r="G13" s="88"/>
      <c r="H13" s="87"/>
      <c r="I13" s="63"/>
      <c r="J13" s="63"/>
      <c r="K13" s="86"/>
      <c r="L13" s="87"/>
      <c r="M13" s="63"/>
      <c r="N13" s="88"/>
      <c r="O13" s="87"/>
      <c r="P13" s="62"/>
      <c r="Q13" s="59"/>
      <c r="S13" s="59"/>
      <c r="T13" s="59"/>
      <c r="U13" s="59"/>
      <c r="Y13" s="59"/>
    </row>
    <row r="14" spans="2:25" ht="17.25" x14ac:dyDescent="0.3">
      <c r="B14" s="64"/>
      <c r="C14" s="147" t="s">
        <v>92</v>
      </c>
      <c r="D14" s="147"/>
      <c r="E14" s="147"/>
      <c r="F14" s="147"/>
      <c r="G14" s="147"/>
      <c r="H14" s="147"/>
      <c r="I14" s="64"/>
      <c r="J14" s="147" t="s">
        <v>93</v>
      </c>
      <c r="K14" s="147"/>
      <c r="L14" s="147"/>
      <c r="M14" s="147"/>
      <c r="N14" s="147"/>
      <c r="O14" s="147"/>
      <c r="P14" s="62"/>
    </row>
    <row r="15" spans="2:25" ht="15.75" thickBot="1" x14ac:dyDescent="0.3">
      <c r="B15" s="63"/>
      <c r="C15" s="148" t="s">
        <v>82</v>
      </c>
      <c r="D15" s="149"/>
      <c r="E15" s="149"/>
      <c r="F15" s="64"/>
      <c r="G15" s="150" t="s">
        <v>83</v>
      </c>
      <c r="H15" s="150"/>
      <c r="I15" s="63"/>
      <c r="J15" s="148" t="s">
        <v>82</v>
      </c>
      <c r="K15" s="149"/>
      <c r="L15" s="149"/>
      <c r="M15" s="151" t="s">
        <v>83</v>
      </c>
      <c r="N15" s="151"/>
      <c r="O15" s="151"/>
      <c r="P15" s="62"/>
    </row>
    <row r="16" spans="2:25" x14ac:dyDescent="0.25">
      <c r="B16" s="65" t="s">
        <v>84</v>
      </c>
      <c r="C16" s="66" t="str">
        <f>$C$4</f>
        <v>Projected</v>
      </c>
      <c r="D16" s="67" t="s">
        <v>86</v>
      </c>
      <c r="E16" s="68" t="s">
        <v>87</v>
      </c>
      <c r="F16" s="68" t="s">
        <v>88</v>
      </c>
      <c r="G16" s="67" t="s">
        <v>89</v>
      </c>
      <c r="H16" s="69" t="s">
        <v>87</v>
      </c>
      <c r="I16" s="65" t="s">
        <v>84</v>
      </c>
      <c r="J16" s="66" t="str">
        <f>$C$4</f>
        <v>Projected</v>
      </c>
      <c r="K16" s="67" t="s">
        <v>86</v>
      </c>
      <c r="L16" s="68" t="s">
        <v>87</v>
      </c>
      <c r="M16" s="68" t="s">
        <v>88</v>
      </c>
      <c r="N16" s="67" t="s">
        <v>89</v>
      </c>
      <c r="O16" s="69" t="s">
        <v>87</v>
      </c>
      <c r="P16" s="70"/>
    </row>
    <row r="17" spans="2:24" x14ac:dyDescent="0.25">
      <c r="B17" s="63" t="s">
        <v>90</v>
      </c>
      <c r="C17" s="72">
        <v>140</v>
      </c>
      <c r="D17" s="73">
        <v>6</v>
      </c>
      <c r="E17" s="74">
        <f>C17/D17</f>
        <v>23.333333333333332</v>
      </c>
      <c r="F17" s="73">
        <v>96</v>
      </c>
      <c r="G17" s="73">
        <v>4</v>
      </c>
      <c r="H17" s="75">
        <f t="shared" ref="H17:H22" si="2">F17/G17</f>
        <v>24</v>
      </c>
      <c r="I17" s="63" t="s">
        <v>90</v>
      </c>
      <c r="J17" s="72">
        <v>0</v>
      </c>
      <c r="K17" s="73">
        <v>0</v>
      </c>
      <c r="L17" s="74">
        <v>0</v>
      </c>
      <c r="M17" s="76">
        <v>111</v>
      </c>
      <c r="N17" s="76">
        <v>5</v>
      </c>
      <c r="O17" s="75">
        <f t="shared" ref="O17:O21" si="3">M17/N17</f>
        <v>22.2</v>
      </c>
      <c r="P17" s="62"/>
    </row>
    <row r="18" spans="2:24" s="60" customFormat="1" x14ac:dyDescent="0.25">
      <c r="B18" s="63">
        <v>1</v>
      </c>
      <c r="C18" s="72">
        <v>138</v>
      </c>
      <c r="D18" s="73">
        <v>6</v>
      </c>
      <c r="E18" s="74">
        <f>C18/D18</f>
        <v>23</v>
      </c>
      <c r="F18" s="76">
        <v>97</v>
      </c>
      <c r="G18" s="73">
        <v>4</v>
      </c>
      <c r="H18" s="75">
        <f t="shared" si="2"/>
        <v>24.25</v>
      </c>
      <c r="I18" s="63">
        <v>1</v>
      </c>
      <c r="J18" s="72">
        <v>0</v>
      </c>
      <c r="K18" s="76">
        <v>0</v>
      </c>
      <c r="L18" s="74">
        <v>0</v>
      </c>
      <c r="M18" s="76">
        <v>115</v>
      </c>
      <c r="N18" s="76">
        <v>5</v>
      </c>
      <c r="O18" s="75">
        <f t="shared" si="3"/>
        <v>23</v>
      </c>
      <c r="P18" s="62"/>
      <c r="R18" s="59"/>
      <c r="V18" s="59"/>
      <c r="W18" s="59"/>
      <c r="X18" s="59"/>
    </row>
    <row r="19" spans="2:24" s="60" customFormat="1" x14ac:dyDescent="0.25">
      <c r="B19" s="63">
        <v>2</v>
      </c>
      <c r="C19" s="72">
        <v>133</v>
      </c>
      <c r="D19" s="73">
        <v>6</v>
      </c>
      <c r="E19" s="74">
        <f>C19/D19</f>
        <v>22.166666666666668</v>
      </c>
      <c r="F19" s="76">
        <v>82</v>
      </c>
      <c r="G19" s="73">
        <v>4</v>
      </c>
      <c r="H19" s="75">
        <f t="shared" si="2"/>
        <v>20.5</v>
      </c>
      <c r="I19" s="63">
        <v>2</v>
      </c>
      <c r="J19" s="72">
        <v>0</v>
      </c>
      <c r="K19" s="76">
        <v>0</v>
      </c>
      <c r="L19" s="74">
        <v>0</v>
      </c>
      <c r="M19" s="76">
        <v>119</v>
      </c>
      <c r="N19" s="76">
        <v>5</v>
      </c>
      <c r="O19" s="75">
        <f t="shared" si="3"/>
        <v>23.8</v>
      </c>
      <c r="P19" s="62"/>
      <c r="R19" s="59"/>
      <c r="V19" s="59"/>
      <c r="W19" s="59"/>
      <c r="X19" s="59"/>
    </row>
    <row r="20" spans="2:24" s="60" customFormat="1" x14ac:dyDescent="0.25">
      <c r="B20" s="63">
        <v>3</v>
      </c>
      <c r="C20" s="72">
        <v>123</v>
      </c>
      <c r="D20" s="73">
        <v>6</v>
      </c>
      <c r="E20" s="74">
        <f>C20/D20</f>
        <v>20.5</v>
      </c>
      <c r="F20" s="76">
        <v>81</v>
      </c>
      <c r="G20" s="73">
        <v>4</v>
      </c>
      <c r="H20" s="75">
        <f t="shared" si="2"/>
        <v>20.25</v>
      </c>
      <c r="I20" s="63">
        <v>3</v>
      </c>
      <c r="J20" s="72">
        <v>0</v>
      </c>
      <c r="K20" s="76">
        <v>0</v>
      </c>
      <c r="L20" s="74">
        <v>0</v>
      </c>
      <c r="M20" s="76">
        <v>104</v>
      </c>
      <c r="N20" s="76">
        <v>5</v>
      </c>
      <c r="O20" s="75">
        <f t="shared" si="3"/>
        <v>20.8</v>
      </c>
      <c r="P20" s="62"/>
      <c r="R20" s="59"/>
      <c r="V20" s="59"/>
      <c r="W20" s="59"/>
      <c r="X20" s="59"/>
    </row>
    <row r="21" spans="2:24" s="60" customFormat="1" x14ac:dyDescent="0.25">
      <c r="B21" s="63">
        <v>4</v>
      </c>
      <c r="C21" s="72">
        <v>144</v>
      </c>
      <c r="D21" s="73">
        <v>5</v>
      </c>
      <c r="E21" s="74">
        <f>C21/D21</f>
        <v>28.8</v>
      </c>
      <c r="F21" s="76">
        <v>88</v>
      </c>
      <c r="G21" s="73">
        <v>4</v>
      </c>
      <c r="H21" s="75">
        <f t="shared" si="2"/>
        <v>22</v>
      </c>
      <c r="I21" s="63">
        <v>4</v>
      </c>
      <c r="J21" s="72">
        <v>0</v>
      </c>
      <c r="K21" s="76">
        <v>0</v>
      </c>
      <c r="L21" s="74">
        <v>0</v>
      </c>
      <c r="M21" s="76">
        <v>118</v>
      </c>
      <c r="N21" s="76">
        <v>5</v>
      </c>
      <c r="O21" s="75">
        <f t="shared" si="3"/>
        <v>23.6</v>
      </c>
      <c r="P21" s="62"/>
      <c r="R21" s="59"/>
      <c r="V21" s="59"/>
      <c r="W21" s="59"/>
      <c r="X21" s="59"/>
    </row>
    <row r="22" spans="2:24" s="60" customFormat="1" x14ac:dyDescent="0.25">
      <c r="B22" s="63">
        <v>5</v>
      </c>
      <c r="C22" s="72">
        <v>0</v>
      </c>
      <c r="D22" s="73">
        <v>0</v>
      </c>
      <c r="E22" s="74">
        <v>0</v>
      </c>
      <c r="F22" s="76">
        <v>86</v>
      </c>
      <c r="G22" s="73">
        <v>4</v>
      </c>
      <c r="H22" s="75">
        <f t="shared" si="2"/>
        <v>21.5</v>
      </c>
      <c r="I22" s="63">
        <v>5</v>
      </c>
      <c r="J22" s="72">
        <v>0</v>
      </c>
      <c r="K22" s="76">
        <v>0</v>
      </c>
      <c r="L22" s="74">
        <v>0</v>
      </c>
      <c r="M22" s="76">
        <v>125</v>
      </c>
      <c r="N22" s="76">
        <v>5</v>
      </c>
      <c r="O22" s="75">
        <f>M22/N22</f>
        <v>25</v>
      </c>
      <c r="P22" s="62"/>
      <c r="R22" s="59"/>
      <c r="V22" s="59"/>
      <c r="W22" s="59"/>
      <c r="X22" s="59"/>
    </row>
    <row r="23" spans="2:24" s="60" customFormat="1" x14ac:dyDescent="0.25">
      <c r="B23" s="63"/>
      <c r="C23" s="72"/>
      <c r="D23" s="73"/>
      <c r="E23" s="74"/>
      <c r="F23" s="73"/>
      <c r="G23" s="73"/>
      <c r="H23" s="75"/>
      <c r="I23" s="63"/>
      <c r="J23" s="72"/>
      <c r="K23" s="73"/>
      <c r="L23" s="74"/>
      <c r="M23" s="73"/>
      <c r="N23" s="73"/>
      <c r="O23" s="75"/>
      <c r="P23" s="62"/>
      <c r="R23" s="59"/>
      <c r="V23" s="59"/>
      <c r="W23" s="59"/>
      <c r="X23" s="59"/>
    </row>
    <row r="24" spans="2:24" s="60" customFormat="1" ht="15.75" thickBot="1" x14ac:dyDescent="0.3">
      <c r="B24" s="63" t="s">
        <v>91</v>
      </c>
      <c r="C24" s="80">
        <f>SUM(C17:C22)</f>
        <v>678</v>
      </c>
      <c r="D24" s="81">
        <f>SUM(D17:D22)</f>
        <v>29</v>
      </c>
      <c r="E24" s="82">
        <f>C24/D24</f>
        <v>23.379310344827587</v>
      </c>
      <c r="F24" s="83">
        <f>SUM(F17:F22)</f>
        <v>530</v>
      </c>
      <c r="G24" s="81">
        <f>SUM(G17:G22)</f>
        <v>24</v>
      </c>
      <c r="H24" s="85">
        <f>F24/G24</f>
        <v>22.083333333333332</v>
      </c>
      <c r="I24" s="63" t="s">
        <v>91</v>
      </c>
      <c r="J24" s="80">
        <f>SUM(J17:J22)</f>
        <v>0</v>
      </c>
      <c r="K24" s="81">
        <f>SUM(K17:K22)</f>
        <v>0</v>
      </c>
      <c r="L24" s="82">
        <v>0</v>
      </c>
      <c r="M24" s="83">
        <f>SUM(M17:M22)</f>
        <v>692</v>
      </c>
      <c r="N24" s="84">
        <f>SUM(N17:N22)</f>
        <v>30</v>
      </c>
      <c r="O24" s="85">
        <f>M24/N24</f>
        <v>23.066666666666666</v>
      </c>
      <c r="P24" s="62"/>
      <c r="R24" s="59"/>
      <c r="V24" s="59"/>
      <c r="W24" s="59"/>
      <c r="X24" s="59"/>
    </row>
    <row r="25" spans="2:24" s="60" customFormat="1" ht="16.5" customHeight="1" x14ac:dyDescent="0.25">
      <c r="B25" s="63"/>
      <c r="C25" s="63"/>
      <c r="D25" s="86"/>
      <c r="E25" s="87"/>
      <c r="F25" s="63"/>
      <c r="G25" s="88"/>
      <c r="H25" s="87"/>
      <c r="I25" s="63"/>
      <c r="J25" s="63"/>
      <c r="K25" s="86"/>
      <c r="L25" s="87"/>
      <c r="M25" s="63"/>
      <c r="N25" s="88"/>
      <c r="O25" s="87"/>
      <c r="P25" s="62"/>
      <c r="R25" s="59"/>
      <c r="V25" s="59"/>
      <c r="W25" s="59"/>
      <c r="X25" s="59"/>
    </row>
  </sheetData>
  <mergeCells count="12">
    <mergeCell ref="C2:H2"/>
    <mergeCell ref="J2:O2"/>
    <mergeCell ref="C3:E3"/>
    <mergeCell ref="G3:H3"/>
    <mergeCell ref="J3:L3"/>
    <mergeCell ref="M3:O3"/>
    <mergeCell ref="C14:H14"/>
    <mergeCell ref="J14:O14"/>
    <mergeCell ref="C15:E15"/>
    <mergeCell ref="G15:H15"/>
    <mergeCell ref="J15:L15"/>
    <mergeCell ref="M15:O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A1F7F-7305-4A9D-A612-BF61B8D6C4B9}">
  <dimension ref="B1:Y38"/>
  <sheetViews>
    <sheetView topLeftCell="A10" workbookViewId="0">
      <selection activeCell="J38" sqref="J38"/>
    </sheetView>
  </sheetViews>
  <sheetFormatPr defaultColWidth="9.140625" defaultRowHeight="15" x14ac:dyDescent="0.25"/>
  <cols>
    <col min="1" max="1" width="1" style="59" customWidth="1"/>
    <col min="2" max="2" width="6.5703125" style="59" customWidth="1"/>
    <col min="3" max="3" width="9.42578125" style="59" customWidth="1"/>
    <col min="4" max="4" width="7.42578125" style="60" bestFit="1" customWidth="1"/>
    <col min="5" max="5" width="6.42578125" style="59" customWidth="1"/>
    <col min="6" max="6" width="6.140625" style="60" bestFit="1" customWidth="1"/>
    <col min="7" max="7" width="7.85546875" style="60" bestFit="1" customWidth="1"/>
    <col min="8" max="8" width="7.42578125" style="59" customWidth="1"/>
    <col min="9" max="9" width="7.85546875" style="59" customWidth="1"/>
    <col min="10" max="10" width="9.140625" style="60"/>
    <col min="11" max="11" width="7.42578125" style="59" bestFit="1" customWidth="1"/>
    <col min="12" max="12" width="5.140625" style="60" bestFit="1" customWidth="1"/>
    <col min="13" max="13" width="6.140625" style="60" bestFit="1" customWidth="1"/>
    <col min="14" max="14" width="7.85546875" style="60" customWidth="1"/>
    <col min="15" max="15" width="5.140625" style="59" bestFit="1" customWidth="1"/>
    <col min="16" max="16" width="2.42578125" style="59" customWidth="1"/>
    <col min="17" max="17" width="8.42578125" style="60" bestFit="1" customWidth="1"/>
    <col min="18" max="18" width="7.42578125" style="59" bestFit="1" customWidth="1"/>
    <col min="19" max="19" width="5.140625" style="60" bestFit="1" customWidth="1"/>
    <col min="20" max="20" width="6.140625" style="60" bestFit="1" customWidth="1"/>
    <col min="21" max="21" width="7.85546875" style="60" customWidth="1"/>
    <col min="22" max="22" width="5.140625" style="59" bestFit="1" customWidth="1"/>
    <col min="23" max="23" width="8.140625" style="59" bestFit="1" customWidth="1"/>
    <col min="24" max="24" width="6.42578125" style="59" bestFit="1" customWidth="1"/>
    <col min="25" max="25" width="8.42578125" style="60" bestFit="1" customWidth="1"/>
    <col min="26" max="26" width="7.42578125" style="59" bestFit="1" customWidth="1"/>
    <col min="27" max="27" width="5.140625" style="59" bestFit="1" customWidth="1"/>
    <col min="28" max="28" width="6.140625" style="59" bestFit="1" customWidth="1"/>
    <col min="29" max="29" width="7.85546875" style="59" customWidth="1"/>
    <col min="30" max="30" width="5.140625" style="59" bestFit="1" customWidth="1"/>
    <col min="31" max="31" width="8.140625" style="59" bestFit="1" customWidth="1"/>
    <col min="32" max="32" width="3.5703125" style="59" customWidth="1"/>
    <col min="33" max="16384" width="9.140625" style="59"/>
  </cols>
  <sheetData>
    <row r="1" spans="2:25" ht="5.25" customHeight="1" x14ac:dyDescent="0.25"/>
    <row r="2" spans="2:25" ht="17.25" x14ac:dyDescent="0.3">
      <c r="B2" s="61"/>
      <c r="C2" s="147" t="s">
        <v>80</v>
      </c>
      <c r="D2" s="147"/>
      <c r="E2" s="147"/>
      <c r="F2" s="147"/>
      <c r="G2" s="147"/>
      <c r="H2" s="147"/>
      <c r="I2" s="61"/>
      <c r="J2" s="147" t="s">
        <v>81</v>
      </c>
      <c r="K2" s="147"/>
      <c r="L2" s="147"/>
      <c r="M2" s="147"/>
      <c r="N2" s="147"/>
      <c r="O2" s="147"/>
      <c r="P2" s="62"/>
      <c r="Q2" s="59"/>
      <c r="S2" s="59"/>
      <c r="T2" s="59"/>
      <c r="U2" s="59"/>
      <c r="Y2" s="59"/>
    </row>
    <row r="3" spans="2:25" ht="15.75" thickBot="1" x14ac:dyDescent="0.3">
      <c r="B3" s="63"/>
      <c r="C3" s="148" t="s">
        <v>82</v>
      </c>
      <c r="D3" s="149"/>
      <c r="E3" s="149"/>
      <c r="F3" s="64"/>
      <c r="G3" s="150" t="s">
        <v>83</v>
      </c>
      <c r="H3" s="150"/>
      <c r="I3" s="63"/>
      <c r="J3" s="148" t="s">
        <v>82</v>
      </c>
      <c r="K3" s="149"/>
      <c r="L3" s="149"/>
      <c r="M3" s="151" t="s">
        <v>83</v>
      </c>
      <c r="N3" s="151"/>
      <c r="O3" s="151"/>
      <c r="P3" s="62"/>
      <c r="Q3" s="59"/>
      <c r="S3" s="59"/>
      <c r="T3" s="59"/>
      <c r="U3" s="59"/>
      <c r="Y3" s="59"/>
    </row>
    <row r="4" spans="2:25" s="71" customFormat="1" x14ac:dyDescent="0.25">
      <c r="B4" s="65" t="s">
        <v>84</v>
      </c>
      <c r="C4" s="66" t="s">
        <v>85</v>
      </c>
      <c r="D4" s="67" t="s">
        <v>86</v>
      </c>
      <c r="E4" s="68" t="s">
        <v>87</v>
      </c>
      <c r="F4" s="68" t="s">
        <v>88</v>
      </c>
      <c r="G4" s="67" t="s">
        <v>89</v>
      </c>
      <c r="H4" s="69" t="s">
        <v>87</v>
      </c>
      <c r="I4" s="65" t="s">
        <v>84</v>
      </c>
      <c r="J4" s="66" t="str">
        <f>$C$4</f>
        <v>Projected</v>
      </c>
      <c r="K4" s="67" t="s">
        <v>86</v>
      </c>
      <c r="L4" s="68" t="s">
        <v>87</v>
      </c>
      <c r="M4" s="68" t="s">
        <v>88</v>
      </c>
      <c r="N4" s="67" t="s">
        <v>89</v>
      </c>
      <c r="O4" s="69" t="s">
        <v>87</v>
      </c>
      <c r="P4" s="70"/>
    </row>
    <row r="5" spans="2:25" x14ac:dyDescent="0.25">
      <c r="B5" s="63" t="s">
        <v>90</v>
      </c>
      <c r="C5" s="72">
        <v>177</v>
      </c>
      <c r="D5" s="73">
        <v>8</v>
      </c>
      <c r="E5" s="74">
        <f>C5/D5</f>
        <v>22.125</v>
      </c>
      <c r="F5" s="73">
        <v>131</v>
      </c>
      <c r="G5" s="73">
        <v>6</v>
      </c>
      <c r="H5" s="75">
        <f t="shared" ref="H5:H10" si="0">F5/G5</f>
        <v>21.833333333333332</v>
      </c>
      <c r="I5" s="63" t="s">
        <v>90</v>
      </c>
      <c r="J5" s="72">
        <v>105</v>
      </c>
      <c r="K5" s="73">
        <v>5</v>
      </c>
      <c r="L5" s="74">
        <f>J5/K5</f>
        <v>21</v>
      </c>
      <c r="M5" s="73">
        <v>79</v>
      </c>
      <c r="N5" s="73">
        <v>4</v>
      </c>
      <c r="O5" s="75">
        <f t="shared" ref="O5:O10" si="1">M5/N5</f>
        <v>19.75</v>
      </c>
      <c r="P5" s="62"/>
    </row>
    <row r="6" spans="2:25" x14ac:dyDescent="0.25">
      <c r="B6" s="63">
        <v>1</v>
      </c>
      <c r="C6" s="72">
        <v>158</v>
      </c>
      <c r="D6" s="73">
        <v>7</v>
      </c>
      <c r="E6" s="74">
        <f>C6/D6</f>
        <v>22.571428571428573</v>
      </c>
      <c r="F6" s="76">
        <v>112</v>
      </c>
      <c r="G6" s="73">
        <v>5</v>
      </c>
      <c r="H6" s="75">
        <f t="shared" si="0"/>
        <v>22.4</v>
      </c>
      <c r="I6" s="63">
        <v>1</v>
      </c>
      <c r="J6" s="72">
        <v>112</v>
      </c>
      <c r="K6" s="73">
        <v>5</v>
      </c>
      <c r="L6" s="74">
        <f>J6/K6</f>
        <v>22.4</v>
      </c>
      <c r="M6" s="76">
        <v>83</v>
      </c>
      <c r="N6" s="73">
        <v>4</v>
      </c>
      <c r="O6" s="75">
        <f t="shared" si="1"/>
        <v>20.75</v>
      </c>
      <c r="P6" s="62"/>
    </row>
    <row r="7" spans="2:25" x14ac:dyDescent="0.25">
      <c r="B7" s="63">
        <v>2</v>
      </c>
      <c r="C7" s="72">
        <v>149</v>
      </c>
      <c r="D7" s="73">
        <v>7</v>
      </c>
      <c r="E7" s="74">
        <f>C7/D7</f>
        <v>21.285714285714285</v>
      </c>
      <c r="F7" s="76">
        <v>111</v>
      </c>
      <c r="G7" s="73">
        <v>5</v>
      </c>
      <c r="H7" s="75">
        <f t="shared" si="0"/>
        <v>22.2</v>
      </c>
      <c r="I7" s="63">
        <v>2</v>
      </c>
      <c r="J7" s="72">
        <v>114</v>
      </c>
      <c r="K7" s="73">
        <v>6</v>
      </c>
      <c r="L7" s="74">
        <f>J7/K7</f>
        <v>19</v>
      </c>
      <c r="M7" s="76">
        <v>86</v>
      </c>
      <c r="N7" s="73">
        <v>4</v>
      </c>
      <c r="O7" s="75">
        <f t="shared" si="1"/>
        <v>21.5</v>
      </c>
      <c r="P7" s="62"/>
    </row>
    <row r="8" spans="2:25" x14ac:dyDescent="0.25">
      <c r="B8" s="63">
        <v>3</v>
      </c>
      <c r="C8" s="72">
        <v>156</v>
      </c>
      <c r="D8" s="73">
        <v>7</v>
      </c>
      <c r="E8" s="74">
        <f>C8/D8</f>
        <v>22.285714285714285</v>
      </c>
      <c r="F8" s="76">
        <v>112</v>
      </c>
      <c r="G8" s="73">
        <v>5</v>
      </c>
      <c r="H8" s="75">
        <f t="shared" si="0"/>
        <v>22.4</v>
      </c>
      <c r="I8" s="63">
        <v>3</v>
      </c>
      <c r="J8" s="72">
        <v>125</v>
      </c>
      <c r="K8" s="73">
        <v>6</v>
      </c>
      <c r="L8" s="74">
        <f>J8/K8</f>
        <v>20.833333333333332</v>
      </c>
      <c r="M8" s="76">
        <v>107</v>
      </c>
      <c r="N8" s="73">
        <v>5</v>
      </c>
      <c r="O8" s="75">
        <f t="shared" si="1"/>
        <v>21.4</v>
      </c>
      <c r="P8" s="62"/>
    </row>
    <row r="9" spans="2:25" x14ac:dyDescent="0.25">
      <c r="B9" s="63">
        <v>4</v>
      </c>
      <c r="C9" s="72">
        <v>165</v>
      </c>
      <c r="D9" s="73">
        <v>6</v>
      </c>
      <c r="E9" s="74">
        <f>C9/D9</f>
        <v>27.5</v>
      </c>
      <c r="F9" s="76">
        <v>124</v>
      </c>
      <c r="G9" s="73">
        <v>6</v>
      </c>
      <c r="H9" s="75">
        <f t="shared" si="0"/>
        <v>20.666666666666668</v>
      </c>
      <c r="I9" s="63">
        <v>4</v>
      </c>
      <c r="J9" s="72">
        <v>114</v>
      </c>
      <c r="K9" s="73">
        <v>5</v>
      </c>
      <c r="L9" s="74">
        <f>J9/K9</f>
        <v>22.8</v>
      </c>
      <c r="M9" s="76">
        <v>91</v>
      </c>
      <c r="N9" s="73">
        <v>4</v>
      </c>
      <c r="O9" s="75">
        <f t="shared" si="1"/>
        <v>22.75</v>
      </c>
      <c r="P9" s="62"/>
    </row>
    <row r="10" spans="2:25" x14ac:dyDescent="0.25">
      <c r="B10" s="63">
        <v>5</v>
      </c>
      <c r="C10" s="77">
        <v>0</v>
      </c>
      <c r="D10" s="78">
        <v>0</v>
      </c>
      <c r="E10" s="78">
        <v>0</v>
      </c>
      <c r="F10" s="78">
        <v>104</v>
      </c>
      <c r="G10" s="78">
        <v>5</v>
      </c>
      <c r="H10" s="79">
        <f t="shared" si="0"/>
        <v>20.8</v>
      </c>
      <c r="I10" s="63">
        <v>5</v>
      </c>
      <c r="J10" s="77">
        <v>0</v>
      </c>
      <c r="K10" s="78">
        <v>0</v>
      </c>
      <c r="L10" s="78">
        <v>0</v>
      </c>
      <c r="M10" s="78">
        <v>98</v>
      </c>
      <c r="N10" s="78">
        <v>4</v>
      </c>
      <c r="O10" s="79">
        <f t="shared" si="1"/>
        <v>24.5</v>
      </c>
      <c r="P10" s="62"/>
    </row>
    <row r="11" spans="2:25" ht="8.25" customHeight="1" x14ac:dyDescent="0.25">
      <c r="B11" s="63"/>
      <c r="C11" s="72"/>
      <c r="D11" s="73"/>
      <c r="E11" s="74"/>
      <c r="F11" s="73"/>
      <c r="G11" s="73"/>
      <c r="H11" s="75"/>
      <c r="I11" s="63"/>
      <c r="J11" s="72"/>
      <c r="K11" s="73"/>
      <c r="L11" s="74"/>
      <c r="M11" s="73"/>
      <c r="N11" s="73"/>
      <c r="O11" s="75"/>
      <c r="P11" s="62"/>
    </row>
    <row r="12" spans="2:25" ht="15.75" thickBot="1" x14ac:dyDescent="0.3">
      <c r="B12" s="63" t="s">
        <v>91</v>
      </c>
      <c r="C12" s="80">
        <f>SUM(C5:C10)</f>
        <v>805</v>
      </c>
      <c r="D12" s="81">
        <f>SUM(D5:D10)</f>
        <v>35</v>
      </c>
      <c r="E12" s="82">
        <f>C12/D12</f>
        <v>23</v>
      </c>
      <c r="F12" s="83">
        <f>SUM(F5:F10)</f>
        <v>694</v>
      </c>
      <c r="G12" s="84">
        <f>SUM(G5:G10)</f>
        <v>32</v>
      </c>
      <c r="H12" s="85">
        <f>F12/G12</f>
        <v>21.6875</v>
      </c>
      <c r="I12" s="63" t="s">
        <v>91</v>
      </c>
      <c r="J12" s="80">
        <f>SUM(J5:J10)</f>
        <v>570</v>
      </c>
      <c r="K12" s="81">
        <f>SUM(K5:K10)</f>
        <v>27</v>
      </c>
      <c r="L12" s="82">
        <f>J12/K12</f>
        <v>21.111111111111111</v>
      </c>
      <c r="M12" s="83">
        <f>SUM(M5:M10)</f>
        <v>544</v>
      </c>
      <c r="N12" s="81">
        <f>SUM(N5:N10)</f>
        <v>25</v>
      </c>
      <c r="O12" s="85">
        <f>M12/N12</f>
        <v>21.76</v>
      </c>
      <c r="P12" s="62"/>
    </row>
    <row r="13" spans="2:25" x14ac:dyDescent="0.25">
      <c r="B13" s="63"/>
      <c r="C13" s="63"/>
      <c r="D13" s="86"/>
      <c r="E13" s="87"/>
      <c r="F13" s="63"/>
      <c r="G13" s="88"/>
      <c r="H13" s="87"/>
      <c r="I13" s="63"/>
      <c r="J13" s="63"/>
      <c r="K13" s="86"/>
      <c r="L13" s="87"/>
      <c r="M13" s="63"/>
      <c r="N13" s="88"/>
      <c r="O13" s="87"/>
      <c r="P13" s="62"/>
      <c r="Q13" s="59"/>
      <c r="S13" s="59"/>
      <c r="T13" s="59"/>
      <c r="U13" s="59"/>
      <c r="Y13" s="59"/>
    </row>
    <row r="14" spans="2:25" ht="17.25" x14ac:dyDescent="0.3">
      <c r="B14" s="64"/>
      <c r="C14" s="147" t="s">
        <v>92</v>
      </c>
      <c r="D14" s="147"/>
      <c r="E14" s="147"/>
      <c r="F14" s="147"/>
      <c r="G14" s="147"/>
      <c r="H14" s="147"/>
      <c r="I14" s="64"/>
      <c r="J14" s="147" t="s">
        <v>93</v>
      </c>
      <c r="K14" s="147"/>
      <c r="L14" s="147"/>
      <c r="M14" s="147"/>
      <c r="N14" s="147"/>
      <c r="O14" s="147"/>
      <c r="P14" s="62"/>
    </row>
    <row r="15" spans="2:25" ht="15.75" thickBot="1" x14ac:dyDescent="0.3">
      <c r="B15" s="63"/>
      <c r="C15" s="148" t="s">
        <v>82</v>
      </c>
      <c r="D15" s="149"/>
      <c r="E15" s="149"/>
      <c r="F15" s="64"/>
      <c r="G15" s="150" t="s">
        <v>83</v>
      </c>
      <c r="H15" s="150"/>
      <c r="I15" s="63"/>
      <c r="J15" s="148" t="s">
        <v>82</v>
      </c>
      <c r="K15" s="149"/>
      <c r="L15" s="149"/>
      <c r="M15" s="151" t="s">
        <v>83</v>
      </c>
      <c r="N15" s="151"/>
      <c r="O15" s="151"/>
      <c r="P15" s="62"/>
    </row>
    <row r="16" spans="2:25" x14ac:dyDescent="0.25">
      <c r="B16" s="65" t="s">
        <v>84</v>
      </c>
      <c r="C16" s="66" t="str">
        <f>$C$4</f>
        <v>Projected</v>
      </c>
      <c r="D16" s="67" t="s">
        <v>86</v>
      </c>
      <c r="E16" s="68" t="s">
        <v>87</v>
      </c>
      <c r="F16" s="68" t="s">
        <v>88</v>
      </c>
      <c r="G16" s="67" t="s">
        <v>89</v>
      </c>
      <c r="H16" s="69" t="s">
        <v>87</v>
      </c>
      <c r="I16" s="65" t="s">
        <v>84</v>
      </c>
      <c r="J16" s="66" t="str">
        <f>$C$4</f>
        <v>Projected</v>
      </c>
      <c r="K16" s="67" t="s">
        <v>86</v>
      </c>
      <c r="L16" s="68" t="s">
        <v>87</v>
      </c>
      <c r="M16" s="68" t="s">
        <v>88</v>
      </c>
      <c r="N16" s="67" t="s">
        <v>89</v>
      </c>
      <c r="O16" s="69" t="s">
        <v>87</v>
      </c>
      <c r="P16" s="70"/>
    </row>
    <row r="17" spans="2:24" x14ac:dyDescent="0.25">
      <c r="B17" s="63" t="s">
        <v>90</v>
      </c>
      <c r="C17" s="72">
        <v>140</v>
      </c>
      <c r="D17" s="73">
        <v>6</v>
      </c>
      <c r="E17" s="74">
        <f>C17/D17</f>
        <v>23.333333333333332</v>
      </c>
      <c r="F17" s="73">
        <v>96</v>
      </c>
      <c r="G17" s="73">
        <v>5</v>
      </c>
      <c r="H17" s="75">
        <f t="shared" ref="H17:H22" si="2">F17/G17</f>
        <v>19.2</v>
      </c>
      <c r="I17" s="63" t="s">
        <v>90</v>
      </c>
      <c r="J17" s="72">
        <v>0</v>
      </c>
      <c r="K17" s="73">
        <v>0</v>
      </c>
      <c r="L17" s="74">
        <v>0</v>
      </c>
      <c r="M17" s="76">
        <v>111</v>
      </c>
      <c r="N17" s="76">
        <v>6</v>
      </c>
      <c r="O17" s="75">
        <f t="shared" ref="O17:O22" si="3">M17/N17</f>
        <v>18.5</v>
      </c>
      <c r="P17" s="62"/>
    </row>
    <row r="18" spans="2:24" s="60" customFormat="1" x14ac:dyDescent="0.25">
      <c r="B18" s="63">
        <v>1</v>
      </c>
      <c r="C18" s="72">
        <v>138</v>
      </c>
      <c r="D18" s="73">
        <v>6</v>
      </c>
      <c r="E18" s="74">
        <f>C18/D18</f>
        <v>23</v>
      </c>
      <c r="F18" s="76">
        <v>97</v>
      </c>
      <c r="G18" s="73">
        <v>5</v>
      </c>
      <c r="H18" s="75">
        <f t="shared" si="2"/>
        <v>19.399999999999999</v>
      </c>
      <c r="I18" s="63">
        <v>1</v>
      </c>
      <c r="J18" s="72">
        <v>0</v>
      </c>
      <c r="K18" s="76">
        <v>0</v>
      </c>
      <c r="L18" s="74">
        <v>0</v>
      </c>
      <c r="M18" s="76">
        <v>115</v>
      </c>
      <c r="N18" s="76">
        <v>6</v>
      </c>
      <c r="O18" s="75">
        <f t="shared" si="3"/>
        <v>19.166666666666668</v>
      </c>
      <c r="P18" s="62"/>
      <c r="R18" s="59"/>
      <c r="V18" s="59"/>
      <c r="W18" s="59"/>
      <c r="X18" s="59"/>
    </row>
    <row r="19" spans="2:24" s="60" customFormat="1" x14ac:dyDescent="0.25">
      <c r="B19" s="63">
        <v>2</v>
      </c>
      <c r="C19" s="72">
        <v>133</v>
      </c>
      <c r="D19" s="73">
        <v>6</v>
      </c>
      <c r="E19" s="74">
        <f>C19/D19</f>
        <v>22.166666666666668</v>
      </c>
      <c r="F19" s="76">
        <v>82</v>
      </c>
      <c r="G19" s="73">
        <v>4</v>
      </c>
      <c r="H19" s="75">
        <f t="shared" si="2"/>
        <v>20.5</v>
      </c>
      <c r="I19" s="63">
        <v>2</v>
      </c>
      <c r="J19" s="72">
        <v>0</v>
      </c>
      <c r="K19" s="76">
        <v>0</v>
      </c>
      <c r="L19" s="74">
        <v>0</v>
      </c>
      <c r="M19" s="76">
        <v>119</v>
      </c>
      <c r="N19" s="76">
        <v>5</v>
      </c>
      <c r="O19" s="75">
        <f t="shared" si="3"/>
        <v>23.8</v>
      </c>
      <c r="P19" s="62"/>
      <c r="R19" s="59"/>
      <c r="V19" s="59"/>
      <c r="W19" s="59"/>
      <c r="X19" s="59"/>
    </row>
    <row r="20" spans="2:24" s="60" customFormat="1" x14ac:dyDescent="0.25">
      <c r="B20" s="63">
        <v>3</v>
      </c>
      <c r="C20" s="72">
        <v>123</v>
      </c>
      <c r="D20" s="73">
        <v>6</v>
      </c>
      <c r="E20" s="74">
        <f>C20/D20</f>
        <v>20.5</v>
      </c>
      <c r="F20" s="76">
        <v>81</v>
      </c>
      <c r="G20" s="73">
        <v>4</v>
      </c>
      <c r="H20" s="75">
        <f t="shared" si="2"/>
        <v>20.25</v>
      </c>
      <c r="I20" s="63">
        <v>3</v>
      </c>
      <c r="J20" s="72">
        <v>0</v>
      </c>
      <c r="K20" s="76">
        <v>0</v>
      </c>
      <c r="L20" s="74">
        <v>0</v>
      </c>
      <c r="M20" s="76">
        <v>104</v>
      </c>
      <c r="N20" s="76">
        <v>5</v>
      </c>
      <c r="O20" s="75">
        <f t="shared" si="3"/>
        <v>20.8</v>
      </c>
      <c r="P20" s="62"/>
      <c r="R20" s="59"/>
      <c r="V20" s="59"/>
      <c r="W20" s="59"/>
      <c r="X20" s="59"/>
    </row>
    <row r="21" spans="2:24" s="60" customFormat="1" x14ac:dyDescent="0.25">
      <c r="B21" s="63">
        <v>4</v>
      </c>
      <c r="C21" s="72">
        <v>144</v>
      </c>
      <c r="D21" s="73">
        <v>5</v>
      </c>
      <c r="E21" s="74">
        <f>C21/D21</f>
        <v>28.8</v>
      </c>
      <c r="F21" s="76">
        <v>88</v>
      </c>
      <c r="G21" s="73">
        <v>4</v>
      </c>
      <c r="H21" s="75">
        <f t="shared" si="2"/>
        <v>22</v>
      </c>
      <c r="I21" s="63">
        <v>4</v>
      </c>
      <c r="J21" s="72">
        <v>0</v>
      </c>
      <c r="K21" s="76">
        <v>0</v>
      </c>
      <c r="L21" s="74">
        <v>0</v>
      </c>
      <c r="M21" s="76">
        <v>118</v>
      </c>
      <c r="N21" s="76">
        <v>5</v>
      </c>
      <c r="O21" s="75">
        <f t="shared" si="3"/>
        <v>23.6</v>
      </c>
      <c r="P21" s="62"/>
      <c r="R21" s="59"/>
      <c r="V21" s="59"/>
      <c r="W21" s="59"/>
      <c r="X21" s="59"/>
    </row>
    <row r="22" spans="2:24" s="60" customFormat="1" x14ac:dyDescent="0.25">
      <c r="B22" s="63">
        <v>5</v>
      </c>
      <c r="C22" s="72">
        <v>0</v>
      </c>
      <c r="D22" s="73">
        <v>0</v>
      </c>
      <c r="E22" s="74">
        <v>0</v>
      </c>
      <c r="F22" s="76">
        <v>86</v>
      </c>
      <c r="G22" s="73">
        <v>4</v>
      </c>
      <c r="H22" s="75">
        <f t="shared" si="2"/>
        <v>21.5</v>
      </c>
      <c r="I22" s="63">
        <v>5</v>
      </c>
      <c r="J22" s="72">
        <v>0</v>
      </c>
      <c r="K22" s="76">
        <v>16</v>
      </c>
      <c r="L22" s="74">
        <v>0</v>
      </c>
      <c r="M22" s="76">
        <v>125</v>
      </c>
      <c r="N22" s="76">
        <v>5</v>
      </c>
      <c r="O22" s="75">
        <f t="shared" si="3"/>
        <v>25</v>
      </c>
      <c r="P22" s="62"/>
      <c r="R22" s="59"/>
      <c r="V22" s="59"/>
      <c r="W22" s="59"/>
      <c r="X22" s="59"/>
    </row>
    <row r="23" spans="2:24" s="60" customFormat="1" x14ac:dyDescent="0.25">
      <c r="B23" s="63"/>
      <c r="C23" s="72"/>
      <c r="D23" s="73"/>
      <c r="E23" s="74"/>
      <c r="F23" s="73"/>
      <c r="G23" s="73"/>
      <c r="H23" s="75"/>
      <c r="I23" s="63"/>
      <c r="J23" s="72"/>
      <c r="K23" s="73"/>
      <c r="L23" s="74"/>
      <c r="M23" s="73"/>
      <c r="N23" s="73"/>
      <c r="O23" s="75"/>
      <c r="P23" s="62"/>
      <c r="R23" s="59"/>
      <c r="V23" s="59"/>
      <c r="W23" s="59"/>
      <c r="X23" s="59"/>
    </row>
    <row r="24" spans="2:24" s="60" customFormat="1" ht="15.75" thickBot="1" x14ac:dyDescent="0.3">
      <c r="B24" s="63" t="s">
        <v>91</v>
      </c>
      <c r="C24" s="80">
        <f>SUM(C17:C22)</f>
        <v>678</v>
      </c>
      <c r="D24" s="81">
        <f>SUM(D17:D22)</f>
        <v>29</v>
      </c>
      <c r="E24" s="82">
        <f>C24/D24</f>
        <v>23.379310344827587</v>
      </c>
      <c r="F24" s="83">
        <f>SUM(F17:F22)</f>
        <v>530</v>
      </c>
      <c r="G24" s="81">
        <f>SUM(G17:G22)</f>
        <v>26</v>
      </c>
      <c r="H24" s="85">
        <f>F24/G24</f>
        <v>20.384615384615383</v>
      </c>
      <c r="I24" s="63" t="s">
        <v>91</v>
      </c>
      <c r="J24" s="80">
        <f>SUM(J17:J22)</f>
        <v>0</v>
      </c>
      <c r="K24" s="81">
        <f>SUM(K17:K22)</f>
        <v>16</v>
      </c>
      <c r="L24" s="82">
        <v>0</v>
      </c>
      <c r="M24" s="83">
        <f>SUM(M17:M22)</f>
        <v>692</v>
      </c>
      <c r="N24" s="84">
        <f>SUM(N17:N22)</f>
        <v>32</v>
      </c>
      <c r="O24" s="85">
        <f>M24/N24</f>
        <v>21.625</v>
      </c>
      <c r="P24" s="62"/>
      <c r="R24" s="59"/>
      <c r="V24" s="59"/>
      <c r="W24" s="59"/>
      <c r="X24" s="59"/>
    </row>
    <row r="25" spans="2:24" s="60" customFormat="1" ht="15.75" thickBot="1" x14ac:dyDescent="0.3">
      <c r="B25" s="63"/>
      <c r="C25" s="63"/>
      <c r="D25" s="86"/>
      <c r="E25" s="87"/>
      <c r="F25" s="63"/>
      <c r="G25" s="88"/>
      <c r="H25" s="87"/>
      <c r="I25" s="63"/>
      <c r="J25" s="63"/>
      <c r="K25" s="86"/>
      <c r="L25" s="87"/>
      <c r="M25" s="63"/>
      <c r="N25" s="88"/>
      <c r="O25" s="87"/>
      <c r="P25" s="62"/>
      <c r="R25" s="59"/>
      <c r="V25" s="59"/>
      <c r="W25" s="59"/>
      <c r="X25" s="59"/>
    </row>
    <row r="26" spans="2:24" ht="27" thickBot="1" x14ac:dyDescent="0.45">
      <c r="B26" s="152" t="s">
        <v>94</v>
      </c>
      <c r="C26" s="153"/>
      <c r="D26" s="153"/>
      <c r="E26" s="153"/>
      <c r="F26" s="153"/>
      <c r="G26" s="153"/>
      <c r="H26" s="153"/>
      <c r="I26" s="153"/>
      <c r="J26" s="153"/>
      <c r="K26" s="153"/>
      <c r="L26" s="153"/>
      <c r="M26" s="153"/>
      <c r="N26" s="153"/>
      <c r="O26" s="153"/>
      <c r="P26" s="154"/>
    </row>
    <row r="27" spans="2:24" ht="15.75" thickBot="1" x14ac:dyDescent="0.3">
      <c r="B27" s="62"/>
      <c r="C27" s="62"/>
      <c r="D27" s="89"/>
      <c r="E27" s="62"/>
      <c r="F27" s="89"/>
      <c r="G27" s="89"/>
      <c r="H27" s="90"/>
      <c r="I27" s="150"/>
      <c r="J27" s="150"/>
      <c r="K27" s="62"/>
      <c r="L27" s="89"/>
      <c r="M27" s="89"/>
      <c r="N27" s="89"/>
      <c r="O27" s="62"/>
      <c r="P27" s="62"/>
    </row>
    <row r="28" spans="2:24" x14ac:dyDescent="0.25">
      <c r="B28" s="62"/>
      <c r="C28" s="91" t="s">
        <v>84</v>
      </c>
      <c r="D28" s="92" t="s">
        <v>95</v>
      </c>
      <c r="E28" s="93" t="s">
        <v>96</v>
      </c>
      <c r="F28" s="89"/>
      <c r="G28" s="89"/>
      <c r="H28" s="94" t="s">
        <v>88</v>
      </c>
      <c r="I28" s="95" t="s">
        <v>89</v>
      </c>
      <c r="J28" s="96" t="s">
        <v>87</v>
      </c>
      <c r="K28" s="62"/>
      <c r="L28" s="89"/>
      <c r="M28" s="89"/>
      <c r="N28" s="89"/>
      <c r="O28" s="62"/>
      <c r="P28" s="62"/>
    </row>
    <row r="29" spans="2:24" x14ac:dyDescent="0.25">
      <c r="B29" s="62"/>
      <c r="C29" s="97" t="s">
        <v>97</v>
      </c>
      <c r="D29" s="98">
        <f>D5+K5+D17</f>
        <v>19</v>
      </c>
      <c r="E29" s="99">
        <f>G5+N5+G17+N17</f>
        <v>21</v>
      </c>
      <c r="F29" s="89"/>
      <c r="G29" s="89"/>
      <c r="H29" s="100">
        <f t="shared" ref="H29:I34" si="4">F5+M5+F17+M17</f>
        <v>417</v>
      </c>
      <c r="I29" s="101">
        <f t="shared" si="4"/>
        <v>21</v>
      </c>
      <c r="J29" s="102">
        <f>H29/I29</f>
        <v>19.857142857142858</v>
      </c>
      <c r="K29" s="62"/>
      <c r="L29" s="89"/>
      <c r="M29" s="89"/>
      <c r="N29" s="89"/>
      <c r="O29" s="62"/>
      <c r="P29" s="62"/>
    </row>
    <row r="30" spans="2:24" s="60" customFormat="1" x14ac:dyDescent="0.25">
      <c r="B30" s="62"/>
      <c r="C30" s="97">
        <v>1</v>
      </c>
      <c r="D30" s="98">
        <f t="shared" ref="D30:D33" si="5">D6+K6+D18</f>
        <v>18</v>
      </c>
      <c r="E30" s="99">
        <f t="shared" ref="E30:E34" si="6">G6+N6+G18+N18</f>
        <v>20</v>
      </c>
      <c r="F30" s="89"/>
      <c r="G30" s="89"/>
      <c r="H30" s="100">
        <f t="shared" si="4"/>
        <v>407</v>
      </c>
      <c r="I30" s="101">
        <f t="shared" si="4"/>
        <v>20</v>
      </c>
      <c r="J30" s="102">
        <f t="shared" ref="J30:J34" si="7">H30/I30</f>
        <v>20.350000000000001</v>
      </c>
      <c r="K30" s="62"/>
      <c r="L30" s="89"/>
      <c r="M30" s="89"/>
      <c r="N30" s="89"/>
      <c r="O30" s="62"/>
      <c r="P30" s="62"/>
      <c r="R30" s="59"/>
      <c r="V30" s="59"/>
      <c r="W30" s="59"/>
      <c r="X30" s="59"/>
    </row>
    <row r="31" spans="2:24" s="60" customFormat="1" x14ac:dyDescent="0.25">
      <c r="B31" s="62"/>
      <c r="C31" s="97">
        <v>2</v>
      </c>
      <c r="D31" s="98">
        <f t="shared" si="5"/>
        <v>19</v>
      </c>
      <c r="E31" s="103">
        <f t="shared" si="6"/>
        <v>18</v>
      </c>
      <c r="F31" s="89"/>
      <c r="G31" s="89"/>
      <c r="H31" s="100">
        <f t="shared" si="4"/>
        <v>398</v>
      </c>
      <c r="I31" s="101">
        <f t="shared" si="4"/>
        <v>18</v>
      </c>
      <c r="J31" s="102">
        <f t="shared" si="7"/>
        <v>22.111111111111111</v>
      </c>
      <c r="K31" s="62"/>
      <c r="L31" s="89"/>
      <c r="M31" s="89"/>
      <c r="N31" s="89"/>
      <c r="O31" s="62"/>
      <c r="P31" s="62"/>
      <c r="R31" s="59"/>
      <c r="V31" s="59"/>
      <c r="W31" s="59"/>
      <c r="X31" s="59"/>
    </row>
    <row r="32" spans="2:24" s="60" customFormat="1" x14ac:dyDescent="0.25">
      <c r="B32" s="62"/>
      <c r="C32" s="97">
        <v>3</v>
      </c>
      <c r="D32" s="98">
        <f t="shared" si="5"/>
        <v>19</v>
      </c>
      <c r="E32" s="104">
        <f t="shared" si="6"/>
        <v>19</v>
      </c>
      <c r="F32" s="89"/>
      <c r="G32" s="89"/>
      <c r="H32" s="100">
        <f t="shared" si="4"/>
        <v>404</v>
      </c>
      <c r="I32" s="101">
        <f t="shared" si="4"/>
        <v>19</v>
      </c>
      <c r="J32" s="102">
        <f t="shared" si="7"/>
        <v>21.263157894736842</v>
      </c>
      <c r="K32" s="62"/>
      <c r="L32" s="89"/>
      <c r="M32" s="89"/>
      <c r="N32" s="89"/>
      <c r="O32" s="62"/>
      <c r="P32" s="62"/>
      <c r="R32" s="59"/>
      <c r="V32" s="59"/>
      <c r="W32" s="59"/>
      <c r="X32" s="59"/>
    </row>
    <row r="33" spans="2:24" s="60" customFormat="1" x14ac:dyDescent="0.25">
      <c r="B33" s="62"/>
      <c r="C33" s="97">
        <v>4</v>
      </c>
      <c r="D33" s="98">
        <f t="shared" si="5"/>
        <v>16</v>
      </c>
      <c r="E33" s="99">
        <f t="shared" si="6"/>
        <v>19</v>
      </c>
      <c r="F33" s="89"/>
      <c r="G33" s="89"/>
      <c r="H33" s="100">
        <f t="shared" si="4"/>
        <v>421</v>
      </c>
      <c r="I33" s="101">
        <f t="shared" si="4"/>
        <v>19</v>
      </c>
      <c r="J33" s="102">
        <f t="shared" si="7"/>
        <v>22.157894736842106</v>
      </c>
      <c r="K33" s="62"/>
      <c r="L33" s="89"/>
      <c r="M33" s="89"/>
      <c r="N33" s="89"/>
      <c r="O33" s="62"/>
      <c r="P33" s="62"/>
      <c r="R33" s="59"/>
      <c r="V33" s="59"/>
      <c r="W33" s="59"/>
      <c r="X33" s="59"/>
    </row>
    <row r="34" spans="2:24" x14ac:dyDescent="0.25">
      <c r="B34" s="62"/>
      <c r="C34" s="97">
        <v>5</v>
      </c>
      <c r="D34" s="98">
        <v>16</v>
      </c>
      <c r="E34" s="99">
        <f t="shared" si="6"/>
        <v>18</v>
      </c>
      <c r="F34" s="89"/>
      <c r="G34" s="89"/>
      <c r="H34" s="100">
        <f t="shared" si="4"/>
        <v>413</v>
      </c>
      <c r="I34" s="101">
        <f t="shared" si="4"/>
        <v>18</v>
      </c>
      <c r="J34" s="102">
        <f t="shared" si="7"/>
        <v>22.944444444444443</v>
      </c>
      <c r="K34" s="62"/>
      <c r="L34" s="89"/>
      <c r="M34" s="89"/>
      <c r="N34" s="89"/>
      <c r="O34" s="62"/>
      <c r="P34" s="62"/>
    </row>
    <row r="35" spans="2:24" ht="15.75" thickBot="1" x14ac:dyDescent="0.3">
      <c r="B35" s="62"/>
      <c r="C35" s="105" t="s">
        <v>98</v>
      </c>
      <c r="D35" s="106">
        <f>SUM(D29:D34)</f>
        <v>107</v>
      </c>
      <c r="E35" s="107">
        <f>SUM(E29:E34)</f>
        <v>115</v>
      </c>
      <c r="F35" s="89"/>
      <c r="G35" s="89"/>
      <c r="H35" s="100"/>
      <c r="I35" s="101"/>
      <c r="J35" s="102"/>
      <c r="K35" s="62"/>
      <c r="L35" s="89"/>
      <c r="M35" s="89"/>
      <c r="N35" s="89"/>
      <c r="O35" s="62"/>
      <c r="P35" s="62"/>
    </row>
    <row r="36" spans="2:24" ht="15.75" thickBot="1" x14ac:dyDescent="0.3">
      <c r="B36" s="62"/>
      <c r="C36" s="108"/>
      <c r="D36" s="109"/>
      <c r="E36" s="108"/>
      <c r="F36" s="89"/>
      <c r="G36" s="89"/>
      <c r="H36" s="110">
        <f>SUM(H29:H34)</f>
        <v>2460</v>
      </c>
      <c r="I36" s="111">
        <f>SUM(I29:I34)</f>
        <v>115</v>
      </c>
      <c r="J36" s="112">
        <f>H36/I36</f>
        <v>21.391304347826086</v>
      </c>
      <c r="K36" s="62"/>
      <c r="L36" s="89"/>
      <c r="M36" s="89"/>
      <c r="N36" s="89"/>
      <c r="O36" s="62"/>
      <c r="P36" s="62"/>
    </row>
    <row r="37" spans="2:24" x14ac:dyDescent="0.25">
      <c r="B37" s="62"/>
      <c r="C37" s="62"/>
      <c r="D37" s="89"/>
      <c r="E37" s="62"/>
      <c r="F37" s="89"/>
      <c r="G37" s="89"/>
      <c r="H37" s="62"/>
      <c r="I37" s="62"/>
      <c r="J37" s="89"/>
      <c r="K37" s="62"/>
      <c r="L37" s="89"/>
      <c r="M37" s="89"/>
      <c r="N37" s="89"/>
      <c r="O37" s="62"/>
      <c r="P37" s="62"/>
    </row>
    <row r="38" spans="2:24" x14ac:dyDescent="0.25">
      <c r="B38" s="62"/>
      <c r="C38" s="62"/>
      <c r="D38" s="89"/>
      <c r="E38" s="62"/>
      <c r="F38" s="89"/>
      <c r="G38" s="89"/>
      <c r="H38" s="62"/>
      <c r="I38" s="62"/>
      <c r="J38" s="89"/>
      <c r="K38" s="62"/>
      <c r="L38" s="89"/>
      <c r="M38" s="89"/>
      <c r="N38" s="89"/>
      <c r="O38" s="62"/>
      <c r="P38" s="62"/>
    </row>
  </sheetData>
  <mergeCells count="14">
    <mergeCell ref="C2:H2"/>
    <mergeCell ref="J2:O2"/>
    <mergeCell ref="C3:E3"/>
    <mergeCell ref="G3:H3"/>
    <mergeCell ref="J3:L3"/>
    <mergeCell ref="M3:O3"/>
    <mergeCell ref="B26:P26"/>
    <mergeCell ref="I27:J27"/>
    <mergeCell ref="C14:H14"/>
    <mergeCell ref="J14:O14"/>
    <mergeCell ref="C15:E15"/>
    <mergeCell ref="G15:H15"/>
    <mergeCell ref="J15:L15"/>
    <mergeCell ref="M15:O15"/>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8E63C-7FB8-452C-98AC-D69B70EA7524}">
  <dimension ref="A1:U49"/>
  <sheetViews>
    <sheetView workbookViewId="0">
      <selection activeCell="Z19" sqref="Z19"/>
    </sheetView>
  </sheetViews>
  <sheetFormatPr defaultColWidth="8.85546875" defaultRowHeight="15" x14ac:dyDescent="0.25"/>
  <cols>
    <col min="18" max="18" width="10.85546875" bestFit="1" customWidth="1"/>
  </cols>
  <sheetData>
    <row r="1" spans="1:21" x14ac:dyDescent="0.25">
      <c r="A1" s="113" t="s">
        <v>99</v>
      </c>
      <c r="B1" s="113" t="s">
        <v>100</v>
      </c>
      <c r="C1" s="113" t="s">
        <v>97</v>
      </c>
      <c r="D1" s="113">
        <v>1</v>
      </c>
      <c r="E1" s="113">
        <v>2</v>
      </c>
      <c r="F1" s="113">
        <v>3</v>
      </c>
      <c r="G1" s="113">
        <v>4</v>
      </c>
      <c r="H1" s="113">
        <v>5</v>
      </c>
      <c r="I1" s="113">
        <v>6</v>
      </c>
      <c r="J1" s="113">
        <v>7</v>
      </c>
      <c r="K1" s="113">
        <v>8</v>
      </c>
      <c r="L1" s="113">
        <v>9</v>
      </c>
      <c r="M1" s="113">
        <v>10</v>
      </c>
      <c r="N1" s="113">
        <v>11</v>
      </c>
      <c r="O1" s="113">
        <v>12</v>
      </c>
      <c r="P1" s="113" t="s">
        <v>101</v>
      </c>
      <c r="Q1" s="113" t="s">
        <v>102</v>
      </c>
      <c r="R1" s="114" t="s">
        <v>99</v>
      </c>
      <c r="S1" s="114" t="s">
        <v>103</v>
      </c>
      <c r="T1" s="114" t="s">
        <v>104</v>
      </c>
      <c r="U1" s="115" t="s">
        <v>105</v>
      </c>
    </row>
    <row r="2" spans="1:21" x14ac:dyDescent="0.25">
      <c r="A2" s="113" t="s">
        <v>106</v>
      </c>
      <c r="B2" s="113">
        <v>143</v>
      </c>
      <c r="C2" s="113">
        <v>367</v>
      </c>
      <c r="D2" s="113">
        <v>400</v>
      </c>
      <c r="E2" s="113">
        <v>404</v>
      </c>
      <c r="F2" s="113">
        <v>402</v>
      </c>
      <c r="G2" s="113">
        <v>394</v>
      </c>
      <c r="H2" s="113">
        <v>394</v>
      </c>
      <c r="I2" s="113">
        <v>411</v>
      </c>
      <c r="J2" s="113">
        <v>397</v>
      </c>
      <c r="K2" s="113">
        <v>424</v>
      </c>
      <c r="L2" s="113">
        <v>328</v>
      </c>
      <c r="M2" s="113">
        <v>226</v>
      </c>
      <c r="N2" s="113">
        <v>235</v>
      </c>
      <c r="O2" s="113">
        <v>168</v>
      </c>
      <c r="P2" s="113">
        <v>0</v>
      </c>
      <c r="Q2" s="113">
        <f>SUM(C2:P2)</f>
        <v>4550</v>
      </c>
      <c r="R2" s="113" t="str">
        <f>A2</f>
        <v>2000-01</v>
      </c>
      <c r="S2" s="113">
        <f>SUM(B2:P2)</f>
        <v>4693</v>
      </c>
      <c r="T2" s="113">
        <f>SUM(C2:H2)</f>
        <v>2361</v>
      </c>
      <c r="U2" s="113">
        <f t="shared" ref="U2:U4" si="0">SUM(I2:K2)</f>
        <v>1232</v>
      </c>
    </row>
    <row r="3" spans="1:21" x14ac:dyDescent="0.25">
      <c r="A3" s="113" t="s">
        <v>107</v>
      </c>
      <c r="B3" s="113">
        <v>141</v>
      </c>
      <c r="C3" s="113">
        <v>335</v>
      </c>
      <c r="D3" s="113">
        <v>421</v>
      </c>
      <c r="E3" s="113">
        <v>401</v>
      </c>
      <c r="F3" s="113">
        <v>400</v>
      </c>
      <c r="G3" s="113">
        <v>391</v>
      </c>
      <c r="H3" s="113">
        <v>372</v>
      </c>
      <c r="I3" s="113">
        <v>373</v>
      </c>
      <c r="J3" s="113">
        <v>410</v>
      </c>
      <c r="K3" s="113">
        <v>417</v>
      </c>
      <c r="L3" s="113">
        <v>318</v>
      </c>
      <c r="M3" s="113">
        <v>290</v>
      </c>
      <c r="N3" s="113">
        <v>191</v>
      </c>
      <c r="O3" s="113">
        <v>221</v>
      </c>
      <c r="P3" s="113">
        <v>0</v>
      </c>
      <c r="Q3" s="113">
        <f t="shared" ref="Q3:Q17" si="1">SUM(C3:P3)</f>
        <v>4540</v>
      </c>
      <c r="R3" s="113" t="str">
        <f t="shared" ref="R3:R21" si="2">A3</f>
        <v>2001-02</v>
      </c>
      <c r="S3" s="113">
        <f t="shared" ref="S3:S21" si="3">SUM(B3:P3)</f>
        <v>4681</v>
      </c>
      <c r="T3" s="113">
        <f t="shared" ref="T3:T4" si="4">SUM(C3:H3)</f>
        <v>2320</v>
      </c>
      <c r="U3" s="113">
        <f t="shared" si="0"/>
        <v>1200</v>
      </c>
    </row>
    <row r="4" spans="1:21" x14ac:dyDescent="0.25">
      <c r="A4" s="113" t="s">
        <v>108</v>
      </c>
      <c r="B4" s="113">
        <v>142</v>
      </c>
      <c r="C4" s="113">
        <v>345</v>
      </c>
      <c r="D4" s="113">
        <v>371</v>
      </c>
      <c r="E4" s="113">
        <v>408</v>
      </c>
      <c r="F4" s="113">
        <v>383</v>
      </c>
      <c r="G4" s="113">
        <v>398</v>
      </c>
      <c r="H4" s="113">
        <v>390</v>
      </c>
      <c r="I4" s="113">
        <v>377</v>
      </c>
      <c r="J4" s="113">
        <v>410</v>
      </c>
      <c r="K4" s="113">
        <v>438</v>
      </c>
      <c r="L4" s="113">
        <v>312</v>
      </c>
      <c r="M4" s="113">
        <v>295</v>
      </c>
      <c r="N4" s="113">
        <v>265</v>
      </c>
      <c r="O4" s="113">
        <v>195</v>
      </c>
      <c r="P4" s="113">
        <v>0</v>
      </c>
      <c r="Q4" s="113">
        <f t="shared" si="1"/>
        <v>4587</v>
      </c>
      <c r="R4" s="113" t="str">
        <f t="shared" si="2"/>
        <v>2002-03</v>
      </c>
      <c r="S4" s="113">
        <f t="shared" si="3"/>
        <v>4729</v>
      </c>
      <c r="T4" s="113">
        <f t="shared" si="4"/>
        <v>2295</v>
      </c>
      <c r="U4" s="113">
        <f t="shared" si="0"/>
        <v>1225</v>
      </c>
    </row>
    <row r="5" spans="1:21" x14ac:dyDescent="0.25">
      <c r="A5" s="113" t="s">
        <v>109</v>
      </c>
      <c r="B5" s="113">
        <v>149</v>
      </c>
      <c r="C5" s="113">
        <v>389</v>
      </c>
      <c r="D5" s="113">
        <v>395</v>
      </c>
      <c r="E5" s="113">
        <v>376</v>
      </c>
      <c r="F5" s="113">
        <v>395</v>
      </c>
      <c r="G5" s="113">
        <v>395</v>
      </c>
      <c r="H5" s="113">
        <v>395</v>
      </c>
      <c r="I5" s="113">
        <v>394</v>
      </c>
      <c r="J5" s="113">
        <v>400</v>
      </c>
      <c r="K5" s="113">
        <v>424</v>
      </c>
      <c r="L5" s="113">
        <v>337</v>
      </c>
      <c r="M5" s="113">
        <v>304</v>
      </c>
      <c r="N5" s="113">
        <v>243</v>
      </c>
      <c r="O5" s="113">
        <v>255</v>
      </c>
      <c r="P5" s="113">
        <v>0</v>
      </c>
      <c r="Q5" s="113">
        <f t="shared" si="1"/>
        <v>4702</v>
      </c>
      <c r="R5" s="113" t="str">
        <f t="shared" si="2"/>
        <v>2003-04</v>
      </c>
      <c r="S5" s="113">
        <f t="shared" si="3"/>
        <v>4851</v>
      </c>
      <c r="T5" s="113">
        <f>SUM(C5:H5)</f>
        <v>2345</v>
      </c>
      <c r="U5" s="113">
        <f>SUM(I5:K5)</f>
        <v>1218</v>
      </c>
    </row>
    <row r="6" spans="1:21" x14ac:dyDescent="0.25">
      <c r="A6" s="113" t="s">
        <v>110</v>
      </c>
      <c r="B6" s="113">
        <v>157</v>
      </c>
      <c r="C6" s="113">
        <v>373</v>
      </c>
      <c r="D6" s="113">
        <v>391</v>
      </c>
      <c r="E6" s="113">
        <v>385</v>
      </c>
      <c r="F6" s="113">
        <v>371</v>
      </c>
      <c r="G6" s="113">
        <v>378</v>
      </c>
      <c r="H6" s="113">
        <v>386</v>
      </c>
      <c r="I6" s="113">
        <v>391</v>
      </c>
      <c r="J6" s="113">
        <v>405</v>
      </c>
      <c r="K6" s="113">
        <v>447</v>
      </c>
      <c r="L6" s="113">
        <v>342</v>
      </c>
      <c r="M6" s="113">
        <v>285</v>
      </c>
      <c r="N6" s="113">
        <v>252</v>
      </c>
      <c r="O6" s="113">
        <v>233</v>
      </c>
      <c r="P6" s="113">
        <v>0</v>
      </c>
      <c r="Q6" s="113">
        <f t="shared" si="1"/>
        <v>4639</v>
      </c>
      <c r="R6" s="113" t="str">
        <f t="shared" si="2"/>
        <v>2004-05</v>
      </c>
      <c r="S6" s="113">
        <f t="shared" si="3"/>
        <v>4796</v>
      </c>
      <c r="T6" s="113">
        <f t="shared" ref="T6:T21" si="5">SUM(C6:H6)</f>
        <v>2284</v>
      </c>
      <c r="U6" s="113">
        <f t="shared" ref="U6:U21" si="6">SUM(I6:K6)</f>
        <v>1243</v>
      </c>
    </row>
    <row r="7" spans="1:21" x14ac:dyDescent="0.25">
      <c r="A7" s="113" t="s">
        <v>111</v>
      </c>
      <c r="B7" s="113">
        <v>154</v>
      </c>
      <c r="C7" s="113">
        <v>366</v>
      </c>
      <c r="D7" s="113">
        <v>396</v>
      </c>
      <c r="E7" s="113">
        <v>373</v>
      </c>
      <c r="F7" s="113">
        <v>372</v>
      </c>
      <c r="G7" s="113">
        <v>343</v>
      </c>
      <c r="H7" s="113">
        <v>377</v>
      </c>
      <c r="I7" s="113">
        <v>347</v>
      </c>
      <c r="J7" s="113">
        <v>369</v>
      </c>
      <c r="K7" s="113">
        <v>432</v>
      </c>
      <c r="L7" s="113">
        <v>338</v>
      </c>
      <c r="M7" s="113">
        <v>291</v>
      </c>
      <c r="N7" s="113">
        <v>267</v>
      </c>
      <c r="O7" s="113">
        <v>244</v>
      </c>
      <c r="P7" s="113">
        <v>0</v>
      </c>
      <c r="Q7" s="113">
        <f t="shared" si="1"/>
        <v>4515</v>
      </c>
      <c r="R7" s="113" t="str">
        <f t="shared" si="2"/>
        <v>2005-06</v>
      </c>
      <c r="S7" s="113">
        <f t="shared" si="3"/>
        <v>4669</v>
      </c>
      <c r="T7" s="113">
        <f t="shared" si="5"/>
        <v>2227</v>
      </c>
      <c r="U7" s="113">
        <f t="shared" si="6"/>
        <v>1148</v>
      </c>
    </row>
    <row r="8" spans="1:21" x14ac:dyDescent="0.25">
      <c r="A8" s="113" t="s">
        <v>112</v>
      </c>
      <c r="B8" s="113">
        <v>149</v>
      </c>
      <c r="C8" s="113">
        <v>394</v>
      </c>
      <c r="D8" s="113">
        <v>378</v>
      </c>
      <c r="E8" s="113">
        <v>383</v>
      </c>
      <c r="F8" s="113">
        <v>352</v>
      </c>
      <c r="G8" s="113">
        <v>341</v>
      </c>
      <c r="H8" s="113">
        <v>334</v>
      </c>
      <c r="I8" s="113">
        <v>359</v>
      </c>
      <c r="J8" s="113">
        <v>339</v>
      </c>
      <c r="K8" s="113">
        <v>371</v>
      </c>
      <c r="L8" s="113">
        <v>380</v>
      </c>
      <c r="M8" s="113">
        <v>287</v>
      </c>
      <c r="N8" s="113">
        <v>276</v>
      </c>
      <c r="O8" s="113">
        <v>257</v>
      </c>
      <c r="P8" s="113">
        <v>0</v>
      </c>
      <c r="Q8" s="113">
        <f t="shared" si="1"/>
        <v>4451</v>
      </c>
      <c r="R8" s="113" t="str">
        <f t="shared" si="2"/>
        <v>2006-07</v>
      </c>
      <c r="S8" s="113">
        <f t="shared" si="3"/>
        <v>4600</v>
      </c>
      <c r="T8" s="113">
        <f t="shared" si="5"/>
        <v>2182</v>
      </c>
      <c r="U8" s="113">
        <f t="shared" si="6"/>
        <v>1069</v>
      </c>
    </row>
    <row r="9" spans="1:21" x14ac:dyDescent="0.25">
      <c r="A9" s="113" t="s">
        <v>113</v>
      </c>
      <c r="B9" s="113">
        <v>136</v>
      </c>
      <c r="C9" s="113">
        <v>370</v>
      </c>
      <c r="D9" s="113">
        <v>426</v>
      </c>
      <c r="E9" s="113">
        <v>368</v>
      </c>
      <c r="F9" s="113">
        <v>377</v>
      </c>
      <c r="G9" s="113">
        <v>345</v>
      </c>
      <c r="H9" s="113">
        <v>345</v>
      </c>
      <c r="I9" s="113">
        <v>313</v>
      </c>
      <c r="J9" s="113">
        <v>369</v>
      </c>
      <c r="K9" s="113">
        <v>362</v>
      </c>
      <c r="L9" s="113">
        <v>288</v>
      </c>
      <c r="M9" s="113">
        <v>354</v>
      </c>
      <c r="N9" s="113">
        <v>272</v>
      </c>
      <c r="O9" s="113">
        <v>269</v>
      </c>
      <c r="P9" s="113">
        <v>0</v>
      </c>
      <c r="Q9" s="113">
        <f t="shared" si="1"/>
        <v>4458</v>
      </c>
      <c r="R9" s="113" t="str">
        <f t="shared" si="2"/>
        <v>2007-08</v>
      </c>
      <c r="S9" s="113">
        <f t="shared" si="3"/>
        <v>4594</v>
      </c>
      <c r="T9" s="113">
        <f t="shared" si="5"/>
        <v>2231</v>
      </c>
      <c r="U9" s="113">
        <f t="shared" si="6"/>
        <v>1044</v>
      </c>
    </row>
    <row r="10" spans="1:21" x14ac:dyDescent="0.25">
      <c r="A10" s="113" t="s">
        <v>114</v>
      </c>
      <c r="B10" s="113">
        <v>147</v>
      </c>
      <c r="C10" s="113">
        <v>341</v>
      </c>
      <c r="D10" s="113">
        <v>397</v>
      </c>
      <c r="E10" s="113">
        <v>411</v>
      </c>
      <c r="F10" s="113">
        <v>374</v>
      </c>
      <c r="G10" s="113">
        <v>374</v>
      </c>
      <c r="H10" s="113">
        <v>342</v>
      </c>
      <c r="I10" s="113">
        <v>311</v>
      </c>
      <c r="J10" s="113">
        <v>319</v>
      </c>
      <c r="K10" s="113">
        <v>411</v>
      </c>
      <c r="L10" s="113">
        <v>287</v>
      </c>
      <c r="M10" s="113">
        <v>278</v>
      </c>
      <c r="N10" s="113">
        <v>312</v>
      </c>
      <c r="O10" s="113">
        <v>257</v>
      </c>
      <c r="P10" s="113">
        <v>12</v>
      </c>
      <c r="Q10" s="113">
        <f t="shared" si="1"/>
        <v>4426</v>
      </c>
      <c r="R10" s="113" t="str">
        <f t="shared" si="2"/>
        <v>2008-09</v>
      </c>
      <c r="S10" s="113">
        <f t="shared" si="3"/>
        <v>4573</v>
      </c>
      <c r="T10" s="113">
        <f t="shared" si="5"/>
        <v>2239</v>
      </c>
      <c r="U10" s="113">
        <f t="shared" si="6"/>
        <v>1041</v>
      </c>
    </row>
    <row r="11" spans="1:21" x14ac:dyDescent="0.25">
      <c r="A11" s="113" t="s">
        <v>115</v>
      </c>
      <c r="B11" s="113">
        <v>154</v>
      </c>
      <c r="C11" s="113">
        <v>330</v>
      </c>
      <c r="D11" s="113">
        <v>360</v>
      </c>
      <c r="E11" s="113">
        <v>390</v>
      </c>
      <c r="F11" s="113">
        <v>412</v>
      </c>
      <c r="G11" s="113">
        <v>370</v>
      </c>
      <c r="H11" s="113">
        <v>378</v>
      </c>
      <c r="I11" s="113">
        <v>292</v>
      </c>
      <c r="J11" s="113">
        <v>320</v>
      </c>
      <c r="K11" s="113">
        <v>346</v>
      </c>
      <c r="L11" s="113">
        <v>357</v>
      </c>
      <c r="M11" s="113">
        <v>262</v>
      </c>
      <c r="N11" s="113">
        <v>255</v>
      </c>
      <c r="O11" s="113">
        <v>304</v>
      </c>
      <c r="P11" s="113">
        <v>9</v>
      </c>
      <c r="Q11" s="113">
        <f t="shared" si="1"/>
        <v>4385</v>
      </c>
      <c r="R11" s="113" t="str">
        <f t="shared" si="2"/>
        <v>2009-10</v>
      </c>
      <c r="S11" s="113">
        <f t="shared" si="3"/>
        <v>4539</v>
      </c>
      <c r="T11" s="113">
        <f t="shared" si="5"/>
        <v>2240</v>
      </c>
      <c r="U11" s="113">
        <f t="shared" si="6"/>
        <v>958</v>
      </c>
    </row>
    <row r="12" spans="1:21" x14ac:dyDescent="0.25">
      <c r="A12" s="113" t="s">
        <v>116</v>
      </c>
      <c r="B12" s="113">
        <v>161</v>
      </c>
      <c r="C12" s="113">
        <v>402</v>
      </c>
      <c r="D12" s="113">
        <v>398</v>
      </c>
      <c r="E12" s="113">
        <v>373</v>
      </c>
      <c r="F12" s="113">
        <v>396</v>
      </c>
      <c r="G12" s="113">
        <v>412</v>
      </c>
      <c r="H12" s="113">
        <v>379</v>
      </c>
      <c r="I12" s="113">
        <v>328</v>
      </c>
      <c r="J12" s="113">
        <v>297</v>
      </c>
      <c r="K12" s="113">
        <v>354</v>
      </c>
      <c r="L12" s="113">
        <v>322</v>
      </c>
      <c r="M12" s="113">
        <v>341</v>
      </c>
      <c r="N12" s="113">
        <v>279</v>
      </c>
      <c r="O12" s="113">
        <v>270</v>
      </c>
      <c r="P12" s="113">
        <v>12</v>
      </c>
      <c r="Q12" s="113">
        <f t="shared" si="1"/>
        <v>4563</v>
      </c>
      <c r="R12" s="113" t="str">
        <f t="shared" si="2"/>
        <v>2010-11</v>
      </c>
      <c r="S12" s="113">
        <f t="shared" si="3"/>
        <v>4724</v>
      </c>
      <c r="T12" s="113">
        <f t="shared" si="5"/>
        <v>2360</v>
      </c>
      <c r="U12" s="113">
        <f t="shared" si="6"/>
        <v>979</v>
      </c>
    </row>
    <row r="13" spans="1:21" x14ac:dyDescent="0.25">
      <c r="A13" s="113" t="s">
        <v>117</v>
      </c>
      <c r="B13" s="113">
        <v>156</v>
      </c>
      <c r="C13" s="113">
        <v>414</v>
      </c>
      <c r="D13" s="113">
        <v>402</v>
      </c>
      <c r="E13" s="113">
        <v>388</v>
      </c>
      <c r="F13" s="113">
        <v>359</v>
      </c>
      <c r="G13" s="113">
        <v>387</v>
      </c>
      <c r="H13" s="113">
        <v>407</v>
      </c>
      <c r="I13" s="113">
        <v>349</v>
      </c>
      <c r="J13" s="113">
        <v>325</v>
      </c>
      <c r="K13" s="113">
        <v>294</v>
      </c>
      <c r="L13" s="113">
        <v>323</v>
      </c>
      <c r="M13" s="113">
        <v>292</v>
      </c>
      <c r="N13" s="113">
        <v>306</v>
      </c>
      <c r="O13" s="113">
        <v>217</v>
      </c>
      <c r="P13" s="113">
        <v>13</v>
      </c>
      <c r="Q13" s="113">
        <f t="shared" si="1"/>
        <v>4476</v>
      </c>
      <c r="R13" s="113" t="str">
        <f t="shared" si="2"/>
        <v>2011-12</v>
      </c>
      <c r="S13" s="113">
        <f t="shared" si="3"/>
        <v>4632</v>
      </c>
      <c r="T13" s="113">
        <f t="shared" si="5"/>
        <v>2357</v>
      </c>
      <c r="U13" s="113">
        <f t="shared" si="6"/>
        <v>968</v>
      </c>
    </row>
    <row r="14" spans="1:21" x14ac:dyDescent="0.25">
      <c r="A14" s="113" t="s">
        <v>118</v>
      </c>
      <c r="B14" s="113">
        <v>161</v>
      </c>
      <c r="C14" s="113">
        <v>426</v>
      </c>
      <c r="D14" s="113">
        <v>403</v>
      </c>
      <c r="E14" s="113">
        <v>404</v>
      </c>
      <c r="F14" s="113">
        <v>366</v>
      </c>
      <c r="G14" s="113">
        <v>354</v>
      </c>
      <c r="H14" s="113">
        <v>371</v>
      </c>
      <c r="I14" s="113">
        <v>353</v>
      </c>
      <c r="J14" s="113">
        <v>346</v>
      </c>
      <c r="K14" s="113">
        <v>323</v>
      </c>
      <c r="L14" s="113">
        <v>263</v>
      </c>
      <c r="M14" s="113">
        <v>308</v>
      </c>
      <c r="N14" s="113">
        <v>264</v>
      </c>
      <c r="O14" s="113">
        <v>297</v>
      </c>
      <c r="P14" s="113">
        <v>15</v>
      </c>
      <c r="Q14" s="113">
        <f t="shared" si="1"/>
        <v>4493</v>
      </c>
      <c r="R14" s="113" t="str">
        <f t="shared" si="2"/>
        <v>2012-13</v>
      </c>
      <c r="S14" s="113">
        <f t="shared" si="3"/>
        <v>4654</v>
      </c>
      <c r="T14" s="113">
        <f t="shared" si="5"/>
        <v>2324</v>
      </c>
      <c r="U14" s="113">
        <f t="shared" si="6"/>
        <v>1022</v>
      </c>
    </row>
    <row r="15" spans="1:21" x14ac:dyDescent="0.25">
      <c r="A15" s="113" t="s">
        <v>119</v>
      </c>
      <c r="B15" s="113">
        <v>169</v>
      </c>
      <c r="C15" s="113">
        <v>390</v>
      </c>
      <c r="D15" s="113">
        <v>408</v>
      </c>
      <c r="E15" s="113">
        <v>385</v>
      </c>
      <c r="F15" s="113">
        <v>399</v>
      </c>
      <c r="G15" s="113">
        <v>363</v>
      </c>
      <c r="H15" s="113">
        <v>356</v>
      </c>
      <c r="I15" s="113">
        <v>301</v>
      </c>
      <c r="J15" s="113">
        <v>358</v>
      </c>
      <c r="K15" s="113">
        <v>352</v>
      </c>
      <c r="L15" s="113">
        <v>257</v>
      </c>
      <c r="M15" s="113">
        <v>270</v>
      </c>
      <c r="N15" s="113">
        <v>279</v>
      </c>
      <c r="O15" s="113">
        <v>255</v>
      </c>
      <c r="P15" s="113">
        <v>16</v>
      </c>
      <c r="Q15" s="113">
        <f t="shared" si="1"/>
        <v>4389</v>
      </c>
      <c r="R15" s="113" t="str">
        <f t="shared" si="2"/>
        <v>2013-14</v>
      </c>
      <c r="S15" s="113">
        <f t="shared" si="3"/>
        <v>4558</v>
      </c>
      <c r="T15" s="117">
        <f t="shared" si="5"/>
        <v>2301</v>
      </c>
      <c r="U15" s="113">
        <f t="shared" si="6"/>
        <v>1011</v>
      </c>
    </row>
    <row r="16" spans="1:21" x14ac:dyDescent="0.25">
      <c r="A16" s="116" t="s">
        <v>120</v>
      </c>
      <c r="B16" s="113">
        <v>163</v>
      </c>
      <c r="C16" s="113">
        <v>396</v>
      </c>
      <c r="D16" s="113">
        <v>407</v>
      </c>
      <c r="E16" s="113">
        <v>401</v>
      </c>
      <c r="F16" s="113">
        <v>373</v>
      </c>
      <c r="G16" s="113">
        <v>393</v>
      </c>
      <c r="H16" s="113">
        <v>357</v>
      </c>
      <c r="I16" s="113">
        <v>302</v>
      </c>
      <c r="J16" s="113">
        <v>317</v>
      </c>
      <c r="K16" s="113">
        <v>349</v>
      </c>
      <c r="L16" s="113">
        <v>297</v>
      </c>
      <c r="M16" s="113">
        <v>257</v>
      </c>
      <c r="N16" s="113">
        <v>248</v>
      </c>
      <c r="O16" s="113">
        <v>270</v>
      </c>
      <c r="P16" s="113">
        <v>13</v>
      </c>
      <c r="Q16" s="113">
        <f t="shared" si="1"/>
        <v>4380</v>
      </c>
      <c r="R16" s="113" t="str">
        <f t="shared" si="2"/>
        <v>2014-15</v>
      </c>
      <c r="S16" s="113">
        <f t="shared" si="3"/>
        <v>4543</v>
      </c>
      <c r="T16" s="117">
        <f t="shared" si="5"/>
        <v>2327</v>
      </c>
      <c r="U16" s="113">
        <f t="shared" si="6"/>
        <v>968</v>
      </c>
    </row>
    <row r="17" spans="1:21" x14ac:dyDescent="0.25">
      <c r="A17" s="113" t="s">
        <v>121</v>
      </c>
      <c r="B17" s="113">
        <v>131</v>
      </c>
      <c r="C17" s="113">
        <v>406</v>
      </c>
      <c r="D17" s="113">
        <v>404</v>
      </c>
      <c r="E17" s="113">
        <v>402</v>
      </c>
      <c r="F17" s="113">
        <v>394</v>
      </c>
      <c r="G17" s="113">
        <v>357</v>
      </c>
      <c r="H17" s="113">
        <v>381</v>
      </c>
      <c r="I17" s="113">
        <v>288</v>
      </c>
      <c r="J17" s="113">
        <v>306</v>
      </c>
      <c r="K17" s="113">
        <v>323</v>
      </c>
      <c r="L17" s="113">
        <v>278</v>
      </c>
      <c r="M17" s="113">
        <v>294</v>
      </c>
      <c r="N17" s="113">
        <v>258</v>
      </c>
      <c r="O17" s="113">
        <v>246</v>
      </c>
      <c r="P17" s="113">
        <v>17</v>
      </c>
      <c r="Q17" s="113">
        <f t="shared" si="1"/>
        <v>4354</v>
      </c>
      <c r="R17" s="113" t="str">
        <f t="shared" si="2"/>
        <v>2015-16</v>
      </c>
      <c r="S17" s="113">
        <f t="shared" si="3"/>
        <v>4485</v>
      </c>
      <c r="T17" s="117">
        <f t="shared" si="5"/>
        <v>2344</v>
      </c>
      <c r="U17" s="113">
        <f t="shared" si="6"/>
        <v>917</v>
      </c>
    </row>
    <row r="18" spans="1:21" x14ac:dyDescent="0.25">
      <c r="A18" s="113" t="s">
        <v>122</v>
      </c>
      <c r="B18" s="113">
        <v>164</v>
      </c>
      <c r="C18" s="113">
        <v>378</v>
      </c>
      <c r="D18" s="113">
        <v>395</v>
      </c>
      <c r="E18" s="113">
        <v>415</v>
      </c>
      <c r="F18" s="113">
        <v>400</v>
      </c>
      <c r="G18" s="113">
        <v>397</v>
      </c>
      <c r="H18" s="113">
        <v>364</v>
      </c>
      <c r="I18" s="113">
        <v>309</v>
      </c>
      <c r="J18" s="113">
        <v>294</v>
      </c>
      <c r="K18" s="113">
        <v>318</v>
      </c>
      <c r="L18" s="113">
        <v>249</v>
      </c>
      <c r="M18" s="113">
        <v>292</v>
      </c>
      <c r="N18" s="113">
        <v>290</v>
      </c>
      <c r="O18" s="113">
        <v>252</v>
      </c>
      <c r="P18" s="113">
        <v>9</v>
      </c>
      <c r="Q18" s="113">
        <f>SUM(C18:P18)</f>
        <v>4362</v>
      </c>
      <c r="R18" s="113" t="str">
        <f t="shared" si="2"/>
        <v>2016-17</v>
      </c>
      <c r="S18" s="113">
        <f t="shared" si="3"/>
        <v>4526</v>
      </c>
      <c r="T18" s="117">
        <f t="shared" si="5"/>
        <v>2349</v>
      </c>
      <c r="U18" s="113">
        <f t="shared" si="6"/>
        <v>921</v>
      </c>
    </row>
    <row r="19" spans="1:21" x14ac:dyDescent="0.25">
      <c r="A19" s="113" t="s">
        <v>123</v>
      </c>
      <c r="B19" s="113">
        <v>174</v>
      </c>
      <c r="C19" s="113">
        <v>391</v>
      </c>
      <c r="D19" s="113">
        <v>381</v>
      </c>
      <c r="E19" s="113">
        <v>398</v>
      </c>
      <c r="F19" s="113">
        <v>406</v>
      </c>
      <c r="G19" s="113">
        <v>407</v>
      </c>
      <c r="H19" s="113">
        <v>395</v>
      </c>
      <c r="I19" s="113">
        <v>290</v>
      </c>
      <c r="J19" s="113">
        <v>325</v>
      </c>
      <c r="K19" s="113">
        <v>298</v>
      </c>
      <c r="L19" s="113">
        <v>254</v>
      </c>
      <c r="M19" s="113">
        <v>264</v>
      </c>
      <c r="N19" s="113">
        <v>286</v>
      </c>
      <c r="O19" s="113">
        <v>298</v>
      </c>
      <c r="P19" s="113">
        <v>8</v>
      </c>
      <c r="Q19" s="113">
        <f>SUM(C19:P19)</f>
        <v>4401</v>
      </c>
      <c r="R19" s="113" t="str">
        <f t="shared" si="2"/>
        <v>2017-18</v>
      </c>
      <c r="S19" s="113">
        <f t="shared" si="3"/>
        <v>4575</v>
      </c>
      <c r="T19" s="117">
        <f t="shared" si="5"/>
        <v>2378</v>
      </c>
      <c r="U19" s="113">
        <f t="shared" si="6"/>
        <v>913</v>
      </c>
    </row>
    <row r="20" spans="1:21" x14ac:dyDescent="0.25">
      <c r="A20" s="113" t="s">
        <v>124</v>
      </c>
      <c r="B20" s="113">
        <v>175</v>
      </c>
      <c r="C20" s="113">
        <v>408</v>
      </c>
      <c r="D20" s="113">
        <v>389</v>
      </c>
      <c r="E20" s="113">
        <v>396</v>
      </c>
      <c r="F20" s="113">
        <v>413</v>
      </c>
      <c r="G20" s="113">
        <v>399</v>
      </c>
      <c r="H20" s="113">
        <v>402</v>
      </c>
      <c r="I20" s="113">
        <v>381</v>
      </c>
      <c r="J20" s="113">
        <v>299</v>
      </c>
      <c r="K20" s="113">
        <v>320</v>
      </c>
      <c r="L20" s="113">
        <v>254</v>
      </c>
      <c r="M20" s="113">
        <v>257</v>
      </c>
      <c r="N20" s="113">
        <v>257</v>
      </c>
      <c r="O20" s="113">
        <v>299</v>
      </c>
      <c r="P20" s="113">
        <v>8</v>
      </c>
      <c r="Q20" s="113">
        <f t="shared" ref="Q20:Q21" si="7">SUM(C20:P20)</f>
        <v>4482</v>
      </c>
      <c r="R20" s="113" t="str">
        <f t="shared" si="2"/>
        <v>2018-19</v>
      </c>
      <c r="S20" s="113">
        <f t="shared" si="3"/>
        <v>4657</v>
      </c>
      <c r="T20" s="117">
        <f t="shared" si="5"/>
        <v>2407</v>
      </c>
      <c r="U20" s="113">
        <f t="shared" si="6"/>
        <v>1000</v>
      </c>
    </row>
    <row r="21" spans="1:21" x14ac:dyDescent="0.25">
      <c r="A21" s="113" t="s">
        <v>125</v>
      </c>
      <c r="B21" s="113">
        <v>175</v>
      </c>
      <c r="C21" s="113">
        <v>418</v>
      </c>
      <c r="D21" s="113">
        <v>409</v>
      </c>
      <c r="E21" s="113">
        <v>398</v>
      </c>
      <c r="F21" s="113">
        <v>405</v>
      </c>
      <c r="G21" s="113">
        <v>425</v>
      </c>
      <c r="H21" s="113">
        <v>413</v>
      </c>
      <c r="I21" s="113">
        <v>371</v>
      </c>
      <c r="J21" s="113">
        <v>384</v>
      </c>
      <c r="K21" s="113">
        <v>310</v>
      </c>
      <c r="L21" s="113">
        <v>278</v>
      </c>
      <c r="M21" s="113">
        <v>256</v>
      </c>
      <c r="N21" s="113">
        <v>260</v>
      </c>
      <c r="O21" s="113">
        <v>247</v>
      </c>
      <c r="P21" s="113">
        <v>10</v>
      </c>
      <c r="Q21" s="113">
        <f t="shared" si="7"/>
        <v>4584</v>
      </c>
      <c r="R21" s="113" t="str">
        <f t="shared" si="2"/>
        <v>2019-20</v>
      </c>
      <c r="S21" s="113">
        <f t="shared" si="3"/>
        <v>4759</v>
      </c>
      <c r="T21" s="119">
        <f t="shared" si="5"/>
        <v>2468</v>
      </c>
      <c r="U21" s="113">
        <f t="shared" si="6"/>
        <v>1065</v>
      </c>
    </row>
    <row r="22" spans="1:21" x14ac:dyDescent="0.25">
      <c r="A22" s="113"/>
      <c r="B22" s="113"/>
      <c r="C22" s="113"/>
      <c r="D22" s="113"/>
      <c r="E22" s="113"/>
      <c r="F22" s="113"/>
      <c r="G22" s="113"/>
      <c r="H22" s="113"/>
      <c r="I22" s="113"/>
      <c r="J22" s="113"/>
      <c r="K22" s="113"/>
      <c r="L22" s="113"/>
      <c r="M22" s="113"/>
      <c r="N22" s="113"/>
      <c r="O22" s="113"/>
      <c r="P22" s="113"/>
      <c r="Q22" s="113"/>
      <c r="R22" s="113"/>
      <c r="S22" s="113"/>
      <c r="T22" s="113"/>
      <c r="U22" s="113"/>
    </row>
    <row r="23" spans="1:21" x14ac:dyDescent="0.25">
      <c r="A23" s="113"/>
      <c r="B23" s="113"/>
      <c r="C23" s="113"/>
      <c r="D23" s="113"/>
      <c r="E23" s="113"/>
      <c r="F23" s="113"/>
      <c r="G23" s="113"/>
      <c r="H23" s="113"/>
      <c r="I23" s="113"/>
      <c r="J23" s="113"/>
      <c r="K23" s="113"/>
      <c r="L23" s="113"/>
      <c r="M23" s="113"/>
      <c r="N23" s="113"/>
      <c r="O23" s="113"/>
      <c r="P23" s="113"/>
      <c r="Q23" s="113"/>
      <c r="R23" s="113"/>
      <c r="S23" s="113"/>
      <c r="T23" s="118">
        <f>(T21-T15)/T15</f>
        <v>7.2577140373750543E-2</v>
      </c>
      <c r="U23" s="113"/>
    </row>
    <row r="24" spans="1:21" x14ac:dyDescent="0.25">
      <c r="A24" s="113"/>
      <c r="B24" s="113"/>
      <c r="C24" s="113"/>
      <c r="D24" s="113"/>
      <c r="E24" s="113"/>
      <c r="F24" s="113"/>
      <c r="G24" s="113"/>
      <c r="H24" s="113"/>
      <c r="I24" s="113"/>
      <c r="J24" s="113"/>
      <c r="K24" s="113"/>
      <c r="L24" s="113"/>
      <c r="M24" s="113"/>
      <c r="N24" s="113"/>
      <c r="O24" s="113"/>
      <c r="P24" s="113"/>
      <c r="Q24" s="113"/>
      <c r="R24" s="113"/>
      <c r="S24" s="113"/>
      <c r="T24" s="113"/>
      <c r="U24" s="113"/>
    </row>
    <row r="25" spans="1:21" x14ac:dyDescent="0.25">
      <c r="A25" s="113"/>
      <c r="B25" s="113"/>
      <c r="C25" s="113"/>
      <c r="D25" s="113"/>
      <c r="E25" s="113"/>
      <c r="F25" s="113"/>
      <c r="G25" s="113"/>
      <c r="H25" s="113"/>
      <c r="I25" s="113"/>
      <c r="J25" s="113"/>
      <c r="K25" s="113"/>
      <c r="L25" s="113"/>
      <c r="M25" s="113"/>
      <c r="N25" s="113"/>
      <c r="O25" s="113"/>
      <c r="P25" s="113"/>
      <c r="Q25" s="113"/>
      <c r="R25" s="113"/>
      <c r="S25" s="113"/>
      <c r="T25" s="113"/>
      <c r="U25" s="113"/>
    </row>
    <row r="26" spans="1:21" x14ac:dyDescent="0.25">
      <c r="A26" s="113"/>
      <c r="B26" s="113"/>
      <c r="C26" s="113"/>
      <c r="D26" s="113"/>
      <c r="E26" s="113"/>
      <c r="F26" s="113"/>
      <c r="G26" s="113"/>
      <c r="H26" s="113"/>
      <c r="I26" s="113"/>
      <c r="J26" s="113"/>
      <c r="K26" s="113"/>
      <c r="L26" s="113"/>
      <c r="M26" s="113"/>
      <c r="N26" s="113"/>
      <c r="O26" s="113"/>
      <c r="P26" s="113"/>
      <c r="Q26" s="113"/>
      <c r="R26" s="113"/>
      <c r="S26" s="113"/>
      <c r="T26" s="113"/>
      <c r="U26" s="113"/>
    </row>
    <row r="27" spans="1:21" x14ac:dyDescent="0.25">
      <c r="A27" s="113"/>
      <c r="B27" s="113"/>
      <c r="C27" s="113"/>
      <c r="D27" s="113"/>
      <c r="E27" s="113"/>
      <c r="F27" s="113"/>
      <c r="G27" s="113"/>
      <c r="H27" s="113"/>
      <c r="I27" s="113"/>
      <c r="J27" s="113"/>
      <c r="K27" s="113"/>
      <c r="L27" s="113"/>
      <c r="M27" s="113"/>
      <c r="N27" s="113"/>
      <c r="O27" s="113"/>
      <c r="P27" s="113"/>
      <c r="Q27" s="113"/>
      <c r="R27" s="113"/>
      <c r="S27" s="113"/>
      <c r="T27" s="113"/>
      <c r="U27" s="113"/>
    </row>
    <row r="28" spans="1:21" x14ac:dyDescent="0.25">
      <c r="A28" s="113"/>
      <c r="B28" s="113"/>
      <c r="C28" s="113"/>
      <c r="D28" s="113"/>
      <c r="E28" s="113"/>
      <c r="F28" s="113"/>
      <c r="G28" s="113"/>
      <c r="H28" s="113"/>
      <c r="I28" s="113"/>
      <c r="J28" s="113"/>
      <c r="K28" s="113"/>
      <c r="L28" s="113"/>
      <c r="M28" s="113"/>
      <c r="N28" s="113"/>
      <c r="O28" s="113"/>
      <c r="P28" s="113"/>
      <c r="Q28" s="113"/>
      <c r="R28" s="113"/>
      <c r="S28" s="113"/>
      <c r="T28" s="113"/>
      <c r="U28" s="113"/>
    </row>
    <row r="29" spans="1:21" x14ac:dyDescent="0.25">
      <c r="A29" s="113"/>
      <c r="B29" s="113"/>
      <c r="C29" s="113"/>
      <c r="D29" s="113"/>
      <c r="E29" s="113"/>
      <c r="F29" s="113"/>
      <c r="G29" s="113"/>
      <c r="H29" s="113"/>
      <c r="I29" s="113"/>
      <c r="J29" s="113"/>
      <c r="K29" s="113"/>
      <c r="L29" s="113"/>
      <c r="M29" s="113"/>
      <c r="N29" s="113"/>
      <c r="O29" s="113"/>
      <c r="P29" s="113"/>
      <c r="Q29" s="113"/>
      <c r="R29" s="113"/>
      <c r="S29" s="113"/>
      <c r="T29" s="113"/>
      <c r="U29" s="113"/>
    </row>
    <row r="30" spans="1:21" x14ac:dyDescent="0.25">
      <c r="A30" s="113"/>
      <c r="B30" s="113"/>
      <c r="C30" s="113"/>
      <c r="D30" s="113"/>
      <c r="E30" s="113"/>
      <c r="F30" s="113"/>
      <c r="G30" s="113"/>
      <c r="H30" s="113"/>
      <c r="I30" s="113"/>
      <c r="J30" s="113"/>
      <c r="K30" s="113"/>
      <c r="L30" s="113"/>
      <c r="M30" s="113"/>
      <c r="N30" s="113"/>
      <c r="O30" s="113"/>
      <c r="P30" s="113"/>
      <c r="Q30" s="113"/>
      <c r="R30" s="113"/>
      <c r="S30" s="113"/>
      <c r="T30" s="113"/>
      <c r="U30" s="113"/>
    </row>
    <row r="31" spans="1:21" x14ac:dyDescent="0.25">
      <c r="A31" s="113"/>
      <c r="B31" s="113"/>
      <c r="C31" s="113"/>
      <c r="D31" s="113"/>
      <c r="E31" s="113"/>
      <c r="F31" s="113"/>
      <c r="G31" s="113"/>
      <c r="H31" s="113"/>
      <c r="I31" s="113"/>
      <c r="J31" s="113"/>
      <c r="K31" s="113"/>
      <c r="L31" s="113"/>
      <c r="M31" s="113"/>
      <c r="N31" s="113"/>
      <c r="O31" s="113"/>
      <c r="P31" s="113"/>
      <c r="Q31" s="113"/>
      <c r="R31" s="113"/>
      <c r="S31" s="113"/>
      <c r="T31" s="113"/>
      <c r="U31" s="113"/>
    </row>
    <row r="32" spans="1:21" x14ac:dyDescent="0.25">
      <c r="A32" s="113"/>
      <c r="B32" s="113"/>
      <c r="C32" s="113"/>
      <c r="D32" s="113"/>
      <c r="E32" s="113"/>
      <c r="F32" s="113"/>
      <c r="G32" s="113"/>
      <c r="H32" s="113"/>
      <c r="I32" s="113"/>
      <c r="J32" s="113"/>
      <c r="K32" s="113"/>
      <c r="L32" s="113"/>
      <c r="M32" s="113"/>
      <c r="N32" s="113"/>
      <c r="O32" s="113"/>
      <c r="P32" s="113"/>
      <c r="Q32" s="113"/>
      <c r="R32" s="113"/>
      <c r="S32" s="113"/>
      <c r="T32" s="113"/>
      <c r="U32" s="113"/>
    </row>
    <row r="33" spans="1:21" x14ac:dyDescent="0.25">
      <c r="A33" s="113"/>
      <c r="B33" s="113"/>
      <c r="C33" s="113"/>
      <c r="D33" s="113"/>
      <c r="E33" s="113"/>
      <c r="F33" s="113"/>
      <c r="G33" s="113"/>
      <c r="H33" s="113"/>
      <c r="I33" s="113"/>
      <c r="J33" s="113"/>
      <c r="K33" s="113"/>
      <c r="L33" s="113"/>
      <c r="M33" s="113"/>
      <c r="N33" s="113"/>
      <c r="O33" s="113"/>
      <c r="P33" s="113"/>
      <c r="Q33" s="113"/>
      <c r="R33" s="113"/>
      <c r="S33" s="113"/>
      <c r="T33" s="113"/>
      <c r="U33" s="113"/>
    </row>
    <row r="34" spans="1:21" x14ac:dyDescent="0.25">
      <c r="A34" s="113"/>
      <c r="B34" s="113"/>
      <c r="C34" s="113"/>
      <c r="D34" s="113"/>
      <c r="E34" s="113"/>
      <c r="F34" s="113"/>
      <c r="G34" s="113"/>
      <c r="H34" s="113"/>
      <c r="I34" s="113"/>
      <c r="J34" s="113"/>
      <c r="K34" s="113"/>
      <c r="L34" s="113"/>
      <c r="M34" s="113"/>
      <c r="N34" s="113"/>
      <c r="O34" s="113"/>
      <c r="P34" s="113"/>
      <c r="Q34" s="113"/>
      <c r="R34" s="113"/>
      <c r="S34" s="113"/>
      <c r="T34" s="113"/>
      <c r="U34" s="113"/>
    </row>
    <row r="35" spans="1:21" x14ac:dyDescent="0.25">
      <c r="A35" s="113"/>
      <c r="B35" s="113"/>
      <c r="C35" s="113"/>
      <c r="D35" s="113"/>
      <c r="E35" s="113"/>
      <c r="F35" s="113"/>
      <c r="G35" s="113"/>
      <c r="H35" s="113"/>
      <c r="I35" s="113"/>
      <c r="J35" s="113"/>
      <c r="K35" s="113"/>
      <c r="L35" s="113"/>
      <c r="M35" s="113"/>
      <c r="N35" s="113"/>
      <c r="O35" s="113"/>
      <c r="P35" s="113"/>
      <c r="Q35" s="113"/>
      <c r="R35" s="113"/>
      <c r="S35" s="113"/>
      <c r="T35" s="113"/>
      <c r="U35" s="113"/>
    </row>
    <row r="36" spans="1:21" x14ac:dyDescent="0.25">
      <c r="A36" s="113"/>
      <c r="B36" s="113"/>
      <c r="C36" s="113"/>
      <c r="D36" s="113"/>
      <c r="E36" s="113"/>
      <c r="F36" s="113"/>
      <c r="G36" s="113"/>
      <c r="H36" s="113"/>
      <c r="I36" s="113"/>
      <c r="J36" s="113"/>
      <c r="K36" s="113"/>
      <c r="L36" s="113"/>
      <c r="M36" s="113"/>
      <c r="N36" s="113"/>
      <c r="O36" s="113"/>
      <c r="P36" s="113"/>
      <c r="Q36" s="113"/>
      <c r="R36" s="113"/>
      <c r="S36" s="113"/>
      <c r="T36" s="113"/>
      <c r="U36" s="113"/>
    </row>
    <row r="37" spans="1:21" x14ac:dyDescent="0.25">
      <c r="A37" s="113"/>
      <c r="B37" s="113"/>
      <c r="C37" s="113"/>
      <c r="D37" s="113"/>
      <c r="E37" s="113"/>
      <c r="F37" s="113"/>
      <c r="G37" s="113"/>
      <c r="H37" s="113"/>
      <c r="I37" s="113"/>
      <c r="J37" s="113"/>
      <c r="K37" s="113"/>
      <c r="L37" s="113"/>
      <c r="M37" s="113"/>
      <c r="N37" s="113"/>
      <c r="O37" s="113"/>
      <c r="P37" s="113"/>
      <c r="Q37" s="113"/>
      <c r="R37" s="113"/>
      <c r="S37" s="113"/>
      <c r="T37" s="113"/>
      <c r="U37" s="113"/>
    </row>
    <row r="38" spans="1:21" x14ac:dyDescent="0.25">
      <c r="A38" s="113"/>
      <c r="B38" s="113"/>
      <c r="C38" s="113"/>
      <c r="D38" s="113"/>
      <c r="E38" s="113"/>
      <c r="F38" s="113"/>
      <c r="G38" s="113"/>
      <c r="H38" s="113"/>
      <c r="I38" s="113"/>
      <c r="J38" s="113"/>
      <c r="K38" s="113"/>
      <c r="L38" s="113"/>
      <c r="M38" s="113"/>
      <c r="N38" s="113"/>
      <c r="O38" s="113"/>
      <c r="P38" s="113"/>
      <c r="Q38" s="113"/>
      <c r="R38" s="113"/>
      <c r="S38" s="113"/>
      <c r="T38" s="113"/>
      <c r="U38" s="113"/>
    </row>
    <row r="39" spans="1:21" x14ac:dyDescent="0.25">
      <c r="A39" s="113"/>
      <c r="B39" s="113"/>
      <c r="C39" s="113"/>
      <c r="D39" s="113"/>
      <c r="E39" s="113"/>
      <c r="F39" s="113"/>
      <c r="G39" s="113"/>
      <c r="H39" s="113"/>
      <c r="I39" s="113"/>
      <c r="J39" s="113"/>
      <c r="K39" s="113"/>
      <c r="L39" s="113"/>
      <c r="M39" s="113"/>
      <c r="N39" s="113"/>
      <c r="O39" s="113"/>
      <c r="P39" s="113"/>
      <c r="Q39" s="113"/>
      <c r="R39" s="113"/>
      <c r="S39" s="113"/>
      <c r="T39" s="113"/>
      <c r="U39" s="113"/>
    </row>
    <row r="40" spans="1:21" x14ac:dyDescent="0.25">
      <c r="A40" s="113"/>
      <c r="B40" s="113"/>
      <c r="C40" s="113"/>
      <c r="D40" s="113"/>
      <c r="E40" s="113"/>
      <c r="F40" s="113"/>
      <c r="G40" s="113"/>
      <c r="H40" s="113"/>
      <c r="I40" s="113"/>
      <c r="J40" s="113"/>
      <c r="K40" s="113"/>
      <c r="L40" s="113"/>
      <c r="M40" s="113"/>
      <c r="N40" s="113"/>
      <c r="O40" s="113"/>
      <c r="P40" s="113"/>
      <c r="Q40" s="113"/>
      <c r="R40" s="113"/>
      <c r="S40" s="113"/>
      <c r="T40" s="113"/>
      <c r="U40" s="113"/>
    </row>
    <row r="41" spans="1:21" x14ac:dyDescent="0.25">
      <c r="A41" s="113"/>
      <c r="B41" s="113"/>
      <c r="C41" s="113"/>
      <c r="D41" s="113"/>
      <c r="E41" s="113"/>
      <c r="F41" s="113"/>
      <c r="G41" s="113"/>
      <c r="H41" s="113"/>
      <c r="I41" s="113"/>
      <c r="J41" s="113"/>
      <c r="K41" s="113"/>
      <c r="L41" s="113"/>
      <c r="M41" s="113"/>
      <c r="N41" s="113"/>
      <c r="O41" s="113"/>
      <c r="P41" s="113"/>
      <c r="Q41" s="113"/>
      <c r="R41" s="113"/>
      <c r="S41" s="113"/>
      <c r="T41" s="113"/>
      <c r="U41" s="113"/>
    </row>
    <row r="42" spans="1:21" x14ac:dyDescent="0.25">
      <c r="A42" s="113"/>
      <c r="B42" s="113"/>
      <c r="C42" s="113"/>
      <c r="D42" s="113"/>
      <c r="E42" s="113"/>
      <c r="F42" s="113"/>
      <c r="G42" s="113"/>
      <c r="H42" s="113"/>
      <c r="I42" s="113"/>
      <c r="J42" s="113"/>
      <c r="K42" s="113"/>
      <c r="L42" s="113"/>
      <c r="M42" s="113"/>
      <c r="N42" s="113"/>
      <c r="O42" s="113"/>
      <c r="P42" s="113"/>
      <c r="Q42" s="113"/>
      <c r="R42" s="113"/>
      <c r="S42" s="113"/>
      <c r="T42" s="113"/>
      <c r="U42" s="113"/>
    </row>
    <row r="43" spans="1:21" x14ac:dyDescent="0.25">
      <c r="A43" s="113"/>
      <c r="B43" s="113"/>
      <c r="C43" s="113"/>
      <c r="D43" s="113"/>
      <c r="E43" s="113"/>
      <c r="F43" s="113"/>
      <c r="G43" s="113"/>
      <c r="H43" s="113"/>
      <c r="I43" s="113"/>
      <c r="J43" s="113"/>
      <c r="K43" s="113"/>
      <c r="L43" s="113"/>
      <c r="M43" s="113"/>
      <c r="N43" s="113"/>
      <c r="O43" s="113"/>
      <c r="P43" s="113"/>
      <c r="Q43" s="113"/>
      <c r="R43" s="113"/>
      <c r="S43" s="113"/>
      <c r="T43" s="113"/>
      <c r="U43" s="113"/>
    </row>
    <row r="44" spans="1:21" x14ac:dyDescent="0.25">
      <c r="A44" s="113"/>
      <c r="B44" s="113"/>
      <c r="C44" s="113"/>
      <c r="D44" s="113"/>
      <c r="E44" s="113"/>
      <c r="F44" s="113"/>
      <c r="G44" s="113"/>
      <c r="H44" s="113"/>
      <c r="I44" s="113"/>
      <c r="J44" s="113"/>
      <c r="K44" s="113"/>
      <c r="L44" s="113"/>
      <c r="M44" s="113"/>
      <c r="N44" s="113"/>
      <c r="O44" s="113"/>
      <c r="P44" s="113"/>
      <c r="Q44" s="113"/>
      <c r="R44" s="113"/>
      <c r="S44" s="113"/>
      <c r="T44" s="113"/>
      <c r="U44" s="113"/>
    </row>
    <row r="45" spans="1:21" x14ac:dyDescent="0.25">
      <c r="A45" s="113"/>
      <c r="B45" s="113"/>
      <c r="C45" s="113"/>
      <c r="D45" s="113"/>
      <c r="E45" s="113"/>
      <c r="F45" s="113"/>
      <c r="G45" s="113"/>
      <c r="H45" s="113"/>
      <c r="I45" s="113"/>
      <c r="J45" s="113"/>
      <c r="K45" s="113"/>
      <c r="L45" s="113"/>
      <c r="M45" s="113"/>
      <c r="N45" s="113"/>
      <c r="O45" s="113"/>
      <c r="P45" s="113"/>
      <c r="Q45" s="113"/>
      <c r="R45" s="113"/>
      <c r="S45" s="113"/>
      <c r="T45" s="113"/>
      <c r="U45" s="113"/>
    </row>
    <row r="46" spans="1:21" x14ac:dyDescent="0.25">
      <c r="A46" s="113"/>
      <c r="B46" s="113"/>
      <c r="C46" s="113"/>
      <c r="D46" s="113"/>
      <c r="E46" s="113"/>
      <c r="F46" s="113"/>
      <c r="G46" s="113"/>
      <c r="H46" s="113"/>
      <c r="I46" s="113"/>
      <c r="J46" s="113"/>
      <c r="K46" s="113"/>
      <c r="L46" s="113"/>
      <c r="M46" s="113"/>
      <c r="N46" s="113"/>
      <c r="O46" s="113"/>
      <c r="P46" s="113"/>
      <c r="Q46" s="113"/>
      <c r="R46" s="113"/>
      <c r="S46" s="113"/>
      <c r="T46" s="113"/>
      <c r="U46" s="113"/>
    </row>
    <row r="47" spans="1:21" x14ac:dyDescent="0.25">
      <c r="A47" s="113"/>
      <c r="B47" s="113"/>
      <c r="C47" s="113"/>
      <c r="D47" s="113"/>
      <c r="E47" s="113"/>
      <c r="F47" s="113"/>
      <c r="G47" s="113"/>
      <c r="H47" s="113"/>
      <c r="I47" s="113"/>
      <c r="J47" s="113"/>
      <c r="K47" s="113"/>
      <c r="L47" s="113"/>
      <c r="M47" s="113"/>
      <c r="N47" s="113"/>
      <c r="O47" s="113"/>
      <c r="P47" s="113"/>
      <c r="Q47" s="113"/>
      <c r="R47" s="113"/>
      <c r="S47" s="113"/>
      <c r="T47" s="113"/>
      <c r="U47" s="113"/>
    </row>
    <row r="48" spans="1:21" x14ac:dyDescent="0.25">
      <c r="A48" s="113"/>
      <c r="B48" s="113"/>
      <c r="C48" s="113"/>
      <c r="D48" s="113"/>
      <c r="E48" s="113"/>
      <c r="F48" s="113"/>
      <c r="G48" s="113"/>
      <c r="H48" s="113"/>
      <c r="I48" s="113"/>
      <c r="J48" s="113"/>
      <c r="K48" s="113"/>
      <c r="L48" s="113"/>
      <c r="M48" s="113"/>
      <c r="N48" s="113"/>
      <c r="O48" s="113"/>
      <c r="P48" s="113"/>
      <c r="Q48" s="113"/>
      <c r="R48" s="113"/>
      <c r="S48" s="113"/>
      <c r="T48" s="113"/>
      <c r="U48" s="113"/>
    </row>
    <row r="49" spans="1:21" x14ac:dyDescent="0.25">
      <c r="A49" s="113"/>
      <c r="B49" s="113"/>
      <c r="C49" s="113"/>
      <c r="D49" s="113"/>
      <c r="E49" s="113"/>
      <c r="F49" s="113"/>
      <c r="G49" s="113"/>
      <c r="H49" s="113"/>
      <c r="I49" s="113"/>
      <c r="J49" s="113"/>
      <c r="K49" s="113"/>
      <c r="L49" s="113"/>
      <c r="M49" s="113"/>
      <c r="N49" s="113"/>
      <c r="O49" s="113"/>
      <c r="P49" s="113"/>
      <c r="Q49" s="113"/>
      <c r="R49" s="113"/>
      <c r="S49" s="113"/>
      <c r="T49" s="113"/>
      <c r="U49" s="113"/>
    </row>
  </sheetData>
  <pageMargins left="0.7" right="0.7" top="0.75" bottom="0.75" header="0.3" footer="0.3"/>
  <pageSetup orientation="portrait" r:id="rId1"/>
  <ignoredErrors>
    <ignoredError sqref="T2:T21 U2:U21 Q2:Q21" formulaRange="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32"/>
  <sheetViews>
    <sheetView zoomScale="80" zoomScaleNormal="80" workbookViewId="0">
      <selection activeCell="I21" sqref="I21"/>
    </sheetView>
  </sheetViews>
  <sheetFormatPr defaultColWidth="8.85546875" defaultRowHeight="15" x14ac:dyDescent="0.25"/>
  <cols>
    <col min="1" max="1" width="42" bestFit="1" customWidth="1"/>
    <col min="8" max="8" width="3.140625" bestFit="1" customWidth="1"/>
    <col min="9" max="9" width="105.140625" customWidth="1"/>
  </cols>
  <sheetData>
    <row r="2" spans="1:9" x14ac:dyDescent="0.25">
      <c r="A2" s="22" t="s">
        <v>18</v>
      </c>
      <c r="C2" t="s">
        <v>1</v>
      </c>
    </row>
    <row r="3" spans="1:9" ht="29.25" thickBot="1" x14ac:dyDescent="0.3">
      <c r="A3" t="s">
        <v>7</v>
      </c>
      <c r="C3" s="21" t="s">
        <v>41</v>
      </c>
      <c r="F3" t="s">
        <v>28</v>
      </c>
      <c r="H3" s="15"/>
      <c r="I3" s="56" t="s">
        <v>59</v>
      </c>
    </row>
    <row r="4" spans="1:9" ht="15.75" thickBot="1" x14ac:dyDescent="0.3">
      <c r="A4" t="s">
        <v>8</v>
      </c>
      <c r="C4" t="s">
        <v>2</v>
      </c>
      <c r="F4" t="s">
        <v>29</v>
      </c>
      <c r="H4" s="15"/>
      <c r="I4" s="56" t="s">
        <v>60</v>
      </c>
    </row>
    <row r="5" spans="1:9" ht="15.75" thickBot="1" x14ac:dyDescent="0.3">
      <c r="A5" t="s">
        <v>9</v>
      </c>
      <c r="C5" s="9" t="s">
        <v>21</v>
      </c>
      <c r="H5" s="15"/>
      <c r="I5" s="56" t="s">
        <v>61</v>
      </c>
    </row>
    <row r="6" spans="1:9" ht="15.75" thickBot="1" x14ac:dyDescent="0.3">
      <c r="A6" t="s">
        <v>10</v>
      </c>
      <c r="C6" t="s">
        <v>23</v>
      </c>
      <c r="H6" s="15"/>
      <c r="I6" s="56" t="s">
        <v>62</v>
      </c>
    </row>
    <row r="7" spans="1:9" ht="29.25" thickBot="1" x14ac:dyDescent="0.3">
      <c r="A7" t="s">
        <v>11</v>
      </c>
      <c r="C7" t="s">
        <v>22</v>
      </c>
      <c r="H7" s="15"/>
      <c r="I7" s="56" t="s">
        <v>63</v>
      </c>
    </row>
    <row r="8" spans="1:9" ht="15.75" thickBot="1" x14ac:dyDescent="0.3">
      <c r="A8" t="s">
        <v>12</v>
      </c>
      <c r="C8" t="s">
        <v>24</v>
      </c>
      <c r="H8" s="15"/>
      <c r="I8" s="56" t="s">
        <v>64</v>
      </c>
    </row>
    <row r="9" spans="1:9" ht="15.75" thickBot="1" x14ac:dyDescent="0.3">
      <c r="A9" t="s">
        <v>13</v>
      </c>
      <c r="C9" t="s">
        <v>0</v>
      </c>
      <c r="H9" s="15"/>
      <c r="I9" s="56" t="s">
        <v>65</v>
      </c>
    </row>
    <row r="10" spans="1:9" ht="15.75" thickBot="1" x14ac:dyDescent="0.3">
      <c r="A10" t="s">
        <v>14</v>
      </c>
      <c r="C10" t="s">
        <v>3</v>
      </c>
      <c r="H10" s="15"/>
      <c r="I10" s="56" t="s">
        <v>66</v>
      </c>
    </row>
    <row r="11" spans="1:9" ht="15.75" thickBot="1" x14ac:dyDescent="0.3">
      <c r="A11" t="s">
        <v>15</v>
      </c>
      <c r="C11" t="s">
        <v>4</v>
      </c>
      <c r="H11" s="15"/>
      <c r="I11" s="56" t="s">
        <v>67</v>
      </c>
    </row>
    <row r="12" spans="1:9" ht="15.75" thickBot="1" x14ac:dyDescent="0.3">
      <c r="A12" t="s">
        <v>16</v>
      </c>
      <c r="C12" t="s">
        <v>5</v>
      </c>
      <c r="H12" s="15"/>
      <c r="I12" s="57" t="s">
        <v>75</v>
      </c>
    </row>
    <row r="13" spans="1:9" ht="15.75" thickBot="1" x14ac:dyDescent="0.3">
      <c r="A13" t="s">
        <v>17</v>
      </c>
      <c r="H13" s="15"/>
      <c r="I13" s="56" t="s">
        <v>68</v>
      </c>
    </row>
    <row r="14" spans="1:9" ht="29.25" thickBot="1" x14ac:dyDescent="0.3">
      <c r="A14" t="s">
        <v>42</v>
      </c>
      <c r="H14" s="15"/>
      <c r="I14" s="56" t="s">
        <v>69</v>
      </c>
    </row>
    <row r="15" spans="1:9" ht="15.75" thickBot="1" x14ac:dyDescent="0.3">
      <c r="H15" s="15"/>
      <c r="I15" s="56" t="s">
        <v>70</v>
      </c>
    </row>
    <row r="16" spans="1:9" ht="15.75" thickBot="1" x14ac:dyDescent="0.3">
      <c r="A16" s="21"/>
      <c r="C16" s="19" t="s">
        <v>31</v>
      </c>
      <c r="H16" s="15"/>
      <c r="I16" s="56" t="s">
        <v>71</v>
      </c>
    </row>
    <row r="17" spans="3:9" ht="15.75" thickBot="1" x14ac:dyDescent="0.3">
      <c r="C17" s="19" t="s">
        <v>32</v>
      </c>
      <c r="H17" s="15"/>
      <c r="I17" s="56" t="s">
        <v>72</v>
      </c>
    </row>
    <row r="18" spans="3:9" ht="15.75" thickBot="1" x14ac:dyDescent="0.3">
      <c r="C18" s="19" t="s">
        <v>33</v>
      </c>
      <c r="H18" s="15"/>
      <c r="I18" s="56" t="s">
        <v>73</v>
      </c>
    </row>
    <row r="19" spans="3:9" ht="15.75" thickBot="1" x14ac:dyDescent="0.3">
      <c r="C19" s="19" t="s">
        <v>34</v>
      </c>
      <c r="H19" s="15"/>
      <c r="I19" s="56" t="s">
        <v>74</v>
      </c>
    </row>
    <row r="20" spans="3:9" ht="15.75" thickBot="1" x14ac:dyDescent="0.3">
      <c r="C20" s="19" t="s">
        <v>35</v>
      </c>
      <c r="H20" s="15"/>
      <c r="I20" s="16" t="s">
        <v>76</v>
      </c>
    </row>
    <row r="21" spans="3:9" x14ac:dyDescent="0.25">
      <c r="C21" s="20" t="s">
        <v>36</v>
      </c>
      <c r="I21" s="16"/>
    </row>
    <row r="23" spans="3:9" x14ac:dyDescent="0.25">
      <c r="I23" s="58" t="s">
        <v>56</v>
      </c>
    </row>
    <row r="24" spans="3:9" x14ac:dyDescent="0.25">
      <c r="I24" s="58" t="s">
        <v>48</v>
      </c>
    </row>
    <row r="25" spans="3:9" x14ac:dyDescent="0.25">
      <c r="I25" s="58" t="s">
        <v>49</v>
      </c>
    </row>
    <row r="26" spans="3:9" x14ac:dyDescent="0.25">
      <c r="I26" s="58" t="s">
        <v>50</v>
      </c>
    </row>
    <row r="27" spans="3:9" x14ac:dyDescent="0.25">
      <c r="I27" s="58" t="s">
        <v>51</v>
      </c>
    </row>
    <row r="28" spans="3:9" x14ac:dyDescent="0.25">
      <c r="I28" s="58" t="s">
        <v>52</v>
      </c>
    </row>
    <row r="29" spans="3:9" ht="25.5" x14ac:dyDescent="0.25">
      <c r="I29" s="58" t="s">
        <v>57</v>
      </c>
    </row>
    <row r="30" spans="3:9" x14ac:dyDescent="0.25">
      <c r="I30" s="58" t="s">
        <v>53</v>
      </c>
    </row>
    <row r="31" spans="3:9" x14ac:dyDescent="0.25">
      <c r="I31" s="58" t="s">
        <v>54</v>
      </c>
    </row>
    <row r="32" spans="3:9" x14ac:dyDescent="0.25">
      <c r="I32" s="58" t="s">
        <v>58</v>
      </c>
    </row>
  </sheetData>
  <dataConsolidate/>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93676B7F9F114D8D4D17C37E9BF771" ma:contentTypeVersion="4" ma:contentTypeDescription="Create a new document." ma:contentTypeScope="" ma:versionID="df3302e69abd13e2d3af58d98b9077b7">
  <xsd:schema xmlns:xsd="http://www.w3.org/2001/XMLSchema" xmlns:xs="http://www.w3.org/2001/XMLSchema" xmlns:p="http://schemas.microsoft.com/office/2006/metadata/properties" xmlns:ns2="74c985e4-8962-4ed5-98d9-5522661a816d" xmlns:ns3="44c63c8a-9b6f-4c60-8cde-76449f385ed7" targetNamespace="http://schemas.microsoft.com/office/2006/metadata/properties" ma:root="true" ma:fieldsID="902d349ad8c0e7c5f7b802c347089b50" ns2:_="" ns3:_="">
    <xsd:import namespace="74c985e4-8962-4ed5-98d9-5522661a816d"/>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985e4-8962-4ed5-98d9-5522661a81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57CCA6-53A7-4432-A542-63E8F892961B}">
  <ds:schemaRefs>
    <ds:schemaRef ds:uri="http://schemas.microsoft.com/sharepoint/v3/contenttype/forms"/>
  </ds:schemaRefs>
</ds:datastoreItem>
</file>

<file path=customXml/itemProps2.xml><?xml version="1.0" encoding="utf-8"?>
<ds:datastoreItem xmlns:ds="http://schemas.openxmlformats.org/officeDocument/2006/customXml" ds:itemID="{20A9ADDB-BB9B-45B7-AE30-6DB822608B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c985e4-8962-4ed5-98d9-5522661a816d"/>
    <ds:schemaRef ds:uri="44c63c8a-9b6f-4c60-8cde-76449f385e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5AD3BA-4D74-46E2-B0F2-A6FC5A3D85D3}">
  <ds:schemaRefs>
    <ds:schemaRef ds:uri="http://purl.org/dc/dcmitype/"/>
    <ds:schemaRef ds:uri="44c63c8a-9b6f-4c60-8cde-76449f385ed7"/>
    <ds:schemaRef ds:uri="http://purl.org/dc/elements/1.1/"/>
    <ds:schemaRef ds:uri="http://schemas.microsoft.com/office/2006/metadata/properties"/>
    <ds:schemaRef ds:uri="74c985e4-8962-4ed5-98d9-5522661a816d"/>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Program 1</vt:lpstr>
      <vt:lpstr>2) Program 2</vt:lpstr>
      <vt:lpstr>3) Program 3</vt:lpstr>
      <vt:lpstr>4) Program 4</vt:lpstr>
      <vt:lpstr>Elem. Class Size</vt:lpstr>
      <vt:lpstr>Elem. Class Size w Addtl Staff</vt:lpstr>
      <vt:lpstr>Enrollment</vt:lpstr>
      <vt:lpstr>Category 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Marlborough SOA Budget</dc:title>
  <dc:subject/>
  <dc:creator>DESE</dc:creator>
  <cp:keywords/>
  <dc:description/>
  <cp:lastModifiedBy>Zou, Dong (EOE)</cp:lastModifiedBy>
  <cp:lastPrinted>2020-01-29T13:12:54Z</cp:lastPrinted>
  <dcterms:created xsi:type="dcterms:W3CDTF">2020-01-15T15:05:58Z</dcterms:created>
  <dcterms:modified xsi:type="dcterms:W3CDTF">2021-04-16T19:24:54Z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19 2021</vt:lpwstr>
  </property>
</Properties>
</file>