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zou\Desktop\2025-02\SCTASK0666712\"/>
    </mc:Choice>
  </mc:AlternateContent>
  <xr:revisionPtr revIDLastSave="0" documentId="13_ncr:1_{C9B5C037-A5C5-4D56-8E1A-14554EC5FEB4}" xr6:coauthVersionLast="47" xr6:coauthVersionMax="47" xr10:uidLastSave="{00000000-0000-0000-0000-000000000000}"/>
  <bookViews>
    <workbookView xWindow="1515" yWindow="1515" windowWidth="38700" windowHeight="15225" xr2:uid="{00000000-000D-0000-FFFF-FFFF00000000}"/>
  </bookViews>
  <sheets>
    <sheet name="FY24 Grants" sheetId="8" r:id="rId1"/>
    <sheet name="OLA" sheetId="9" r:id="rId2"/>
    <sheet name="School Improvement Support" sheetId="7" r:id="rId3"/>
    <sheet name="TAG21" sheetId="3" state="hidden" r:id="rId4"/>
    <sheet name="21TchDiv" sheetId="6" state="hidden" r:id="rId5"/>
    <sheet name="20TchDiv" sheetId="4" state="hidden" r:id="rId6"/>
    <sheet name="OST" sheetId="5" state="hidden" r:id="rId7"/>
  </sheets>
  <externalReferences>
    <externalReference r:id="rId8"/>
  </externalReferences>
  <definedNames>
    <definedName name="valorg4code">'[1]Part I - Signature Page'!$O$4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3" i="8" l="1"/>
  <c r="I84" i="8"/>
  <c r="I85" i="8"/>
  <c r="H94" i="8"/>
  <c r="I48" i="8"/>
  <c r="I4" i="8"/>
  <c r="I5" i="8"/>
  <c r="I6" i="8"/>
  <c r="I7" i="8"/>
  <c r="I8" i="8"/>
  <c r="I9" i="8"/>
  <c r="I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6" i="8"/>
  <c r="I87" i="8"/>
  <c r="I88" i="8"/>
  <c r="I89" i="8"/>
  <c r="I90" i="8"/>
  <c r="I91" i="8"/>
  <c r="I92" i="8"/>
  <c r="I3" i="8"/>
  <c r="F94" i="8"/>
  <c r="G94" i="8"/>
  <c r="C31" i="9"/>
  <c r="I4" i="4"/>
  <c r="F7" i="6"/>
  <c r="F6" i="6"/>
  <c r="F5" i="6"/>
  <c r="F3" i="6"/>
  <c r="F4" i="6"/>
  <c r="E8" i="6"/>
  <c r="D8" i="6"/>
  <c r="I94" i="8" l="1"/>
  <c r="F8" i="6"/>
  <c r="F7" i="4" l="1"/>
  <c r="E7" i="4"/>
  <c r="D7" i="4"/>
  <c r="F6" i="4"/>
  <c r="F5" i="4"/>
  <c r="F4" i="4"/>
  <c r="F3" i="4"/>
  <c r="F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E2" authorId="0" shapeId="0" xr:uid="{00000000-0006-0000-0200-000001000000}">
      <text>
        <r>
          <rPr>
            <b/>
            <sz val="9"/>
            <color indexed="81"/>
            <rFont val="Tahoma"/>
            <family val="2"/>
          </rPr>
          <t>Ahern, Jennifer (DOE):</t>
        </r>
        <r>
          <rPr>
            <sz val="9"/>
            <color indexed="81"/>
            <rFont val="Tahoma"/>
            <family val="2"/>
          </rPr>
          <t xml:space="preserve">
Use this column to show any changes to the award amount after original award is processed.   
Otherwise, leave blank.</t>
        </r>
      </text>
    </comment>
    <comment ref="G2" authorId="0" shapeId="0" xr:uid="{00000000-0006-0000-0200-000002000000}">
      <text>
        <r>
          <rPr>
            <b/>
            <sz val="9"/>
            <color indexed="81"/>
            <rFont val="Tahoma"/>
            <family val="2"/>
          </rPr>
          <t>Ahern, Jennifer (DOE):</t>
        </r>
        <r>
          <rPr>
            <sz val="9"/>
            <color indexed="81"/>
            <rFont val="Tahoma"/>
            <family val="2"/>
          </rPr>
          <t xml:space="preserve">
Confirm this info with spending plan person for your unit.  HINT: This should match the info provided on the EdGrants review form for system setup.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E1" authorId="0" shapeId="0" xr:uid="{00000000-0006-0000-0300-000001000000}">
      <text>
        <r>
          <rPr>
            <b/>
            <sz val="9"/>
            <color indexed="81"/>
            <rFont val="Tahoma"/>
            <family val="2"/>
          </rPr>
          <t>Ahern, Jennifer (DOE):</t>
        </r>
        <r>
          <rPr>
            <sz val="9"/>
            <color indexed="81"/>
            <rFont val="Tahoma"/>
            <family val="2"/>
          </rPr>
          <t xml:space="preserve">
Use this column to show any changes to the award amount after original award is processed.   
Otherwise, leave blank.</t>
        </r>
      </text>
    </comment>
    <comment ref="G1" authorId="0" shapeId="0" xr:uid="{00000000-0006-0000-0300-000002000000}">
      <text>
        <r>
          <rPr>
            <b/>
            <sz val="9"/>
            <color indexed="81"/>
            <rFont val="Tahoma"/>
            <family val="2"/>
          </rPr>
          <t>Ahern, Jennifer (DOE):</t>
        </r>
        <r>
          <rPr>
            <sz val="9"/>
            <color indexed="81"/>
            <rFont val="Tahoma"/>
            <family val="2"/>
          </rPr>
          <t xml:space="preserve">
Confirm this info with spending plan person for your unit.  HINT: This should match the info provided on the EdGrants review form for system setup.</t>
        </r>
      </text>
    </comment>
  </commentList>
</comments>
</file>

<file path=xl/sharedStrings.xml><?xml version="1.0" encoding="utf-8"?>
<sst xmlns="http://schemas.openxmlformats.org/spreadsheetml/2006/main" count="633" uniqueCount="377">
  <si>
    <t>Last updated 11/20/20 (FY20 SRG, TAG, MassGrad, OST, and Teacher Diversification are included)</t>
  </si>
  <si>
    <t>District Code</t>
  </si>
  <si>
    <t>District</t>
  </si>
  <si>
    <t>School Code</t>
  </si>
  <si>
    <t>School</t>
  </si>
  <si>
    <t>TAG</t>
  </si>
  <si>
    <t>OST</t>
  </si>
  <si>
    <t>Acceleration Academies</t>
  </si>
  <si>
    <t>EBP</t>
  </si>
  <si>
    <t>Total</t>
  </si>
  <si>
    <t>0615</t>
  </si>
  <si>
    <t>Athol-Royalston</t>
  </si>
  <si>
    <t>06150020</t>
  </si>
  <si>
    <t>Athol Community Elementary School</t>
  </si>
  <si>
    <t>06150505</t>
  </si>
  <si>
    <t>Athol High</t>
  </si>
  <si>
    <t>06150305</t>
  </si>
  <si>
    <t>Athol-Royalston Middle School</t>
  </si>
  <si>
    <t>Boston</t>
  </si>
  <si>
    <t>00350390</t>
  </si>
  <si>
    <t>Blackstone Elementary</t>
  </si>
  <si>
    <t>00350558</t>
  </si>
  <si>
    <t>Boston Community Leadership Academy</t>
  </si>
  <si>
    <t>00350507</t>
  </si>
  <si>
    <t>Boston International High School and Newcomers Academy</t>
  </si>
  <si>
    <t>00350505</t>
  </si>
  <si>
    <t>Brighton High School</t>
  </si>
  <si>
    <t>00350515</t>
  </si>
  <si>
    <t>Charlestown High</t>
  </si>
  <si>
    <t>00350581</t>
  </si>
  <si>
    <t>Community Academy of Science and Health</t>
  </si>
  <si>
    <t>00350298</t>
  </si>
  <si>
    <t>Clap Elementary School</t>
  </si>
  <si>
    <t>00350020</t>
  </si>
  <si>
    <t>Curley K-8 School</t>
  </si>
  <si>
    <t>00350074</t>
  </si>
  <si>
    <t>Dearborn 6-12 STEM Academy</t>
  </si>
  <si>
    <t>0035</t>
  </si>
  <si>
    <t>00350072</t>
  </si>
  <si>
    <t>Ellis Elementary</t>
  </si>
  <si>
    <t>00350383</t>
  </si>
  <si>
    <t>Lilla G. Frederick Middle School</t>
  </si>
  <si>
    <t>00350308</t>
  </si>
  <si>
    <t>Sarah Greenwood K-8 School</t>
  </si>
  <si>
    <t>00350377</t>
  </si>
  <si>
    <t>Higginson/Lewis K-8</t>
  </si>
  <si>
    <t>00350262</t>
  </si>
  <si>
    <t xml:space="preserve">Lyndon K-8 </t>
  </si>
  <si>
    <t>00350537</t>
  </si>
  <si>
    <t>Madison Park High</t>
  </si>
  <si>
    <t>00350257</t>
  </si>
  <si>
    <t>Orchard Gardens</t>
  </si>
  <si>
    <t>00350657</t>
  </si>
  <si>
    <t>TechBoston Academy</t>
  </si>
  <si>
    <t>00350380</t>
  </si>
  <si>
    <t>Young Achievers</t>
  </si>
  <si>
    <t>Brockton</t>
  </si>
  <si>
    <t>00440055</t>
  </si>
  <si>
    <t>Downey</t>
  </si>
  <si>
    <t>00440110</t>
  </si>
  <si>
    <t>Dr W Arnone Community School</t>
  </si>
  <si>
    <t>0057</t>
  </si>
  <si>
    <t>Chelsea</t>
  </si>
  <si>
    <t>00570050</t>
  </si>
  <si>
    <t>Clark Avenue School</t>
  </si>
  <si>
    <t>00570045</t>
  </si>
  <si>
    <t>Eugene Wright Science and Technology Academy</t>
  </si>
  <si>
    <t>00570055</t>
  </si>
  <si>
    <t>Joseph A. Browne School</t>
  </si>
  <si>
    <t>Fall River</t>
  </si>
  <si>
    <t>00950505</t>
  </si>
  <si>
    <t>Durfee High School</t>
  </si>
  <si>
    <t>00970340</t>
  </si>
  <si>
    <t>McKay Arts Academy</t>
  </si>
  <si>
    <t>00970315</t>
  </si>
  <si>
    <t>Arthur M Longsjo Middle School</t>
  </si>
  <si>
    <t>00970505</t>
  </si>
  <si>
    <t>Fitchburg High</t>
  </si>
  <si>
    <t>00950011</t>
  </si>
  <si>
    <t xml:space="preserve">Fonseca Elementary </t>
  </si>
  <si>
    <t>00950065</t>
  </si>
  <si>
    <t>William Greene Elementary</t>
  </si>
  <si>
    <t>00950320</t>
  </si>
  <si>
    <t>Kuss Middle</t>
  </si>
  <si>
    <t>00950315</t>
  </si>
  <si>
    <t>Morton Middle</t>
  </si>
  <si>
    <t>00950525</t>
  </si>
  <si>
    <t>Resiliency Prep Academy</t>
  </si>
  <si>
    <t>00950305</t>
  </si>
  <si>
    <t>Talbot Innovation</t>
  </si>
  <si>
    <t>Framingham</t>
  </si>
  <si>
    <t>01000006</t>
  </si>
  <si>
    <t>Brophy Elementary</t>
  </si>
  <si>
    <t>06720405</t>
  </si>
  <si>
    <t>Gateway Regional Middle School</t>
  </si>
  <si>
    <t>01070505</t>
  </si>
  <si>
    <t>Gloucester High</t>
  </si>
  <si>
    <t>01070305</t>
  </si>
  <si>
    <t>Ralph B O'Maley Middle</t>
  </si>
  <si>
    <t>01000305</t>
  </si>
  <si>
    <t>Fuller Middle</t>
  </si>
  <si>
    <t>01000055</t>
  </si>
  <si>
    <t>Harmony Grove Elementary</t>
  </si>
  <si>
    <t>01000005</t>
  </si>
  <si>
    <t>King Elementary</t>
  </si>
  <si>
    <t>01000045</t>
  </si>
  <si>
    <t>Stapleton Elementary</t>
  </si>
  <si>
    <t>0114</t>
  </si>
  <si>
    <t>Greenfield</t>
  </si>
  <si>
    <t>01140305</t>
  </si>
  <si>
    <t>Greenfield Middle</t>
  </si>
  <si>
    <t>01140010</t>
  </si>
  <si>
    <t>Federal Street School</t>
  </si>
  <si>
    <t>Hawlemont</t>
  </si>
  <si>
    <t>06850005</t>
  </si>
  <si>
    <t>Hawlemont Regional</t>
  </si>
  <si>
    <t>01370000</t>
  </si>
  <si>
    <t>Holyoke</t>
  </si>
  <si>
    <t>01370040</t>
  </si>
  <si>
    <t>Kelly Elementary</t>
  </si>
  <si>
    <t>01370505</t>
  </si>
  <si>
    <t>Holyoke High</t>
  </si>
  <si>
    <t>01370025</t>
  </si>
  <si>
    <t>Morgan Elementary</t>
  </si>
  <si>
    <t>01370003</t>
  </si>
  <si>
    <t xml:space="preserve">Metcalf Middle </t>
  </si>
  <si>
    <t>Lawrence</t>
  </si>
  <si>
    <t>Hoosac Valley</t>
  </si>
  <si>
    <t>06030315</t>
  </si>
  <si>
    <t>Hoosac Valley Middle School</t>
  </si>
  <si>
    <t>0160</t>
  </si>
  <si>
    <t>Lowell</t>
  </si>
  <si>
    <t>01600360</t>
  </si>
  <si>
    <t>Kathryn P. Stoklosa Middle School</t>
  </si>
  <si>
    <t>01600340</t>
  </si>
  <si>
    <t>James Sullivan Middle School</t>
  </si>
  <si>
    <t>01600505</t>
  </si>
  <si>
    <t>Lowell High</t>
  </si>
  <si>
    <t>01600090</t>
  </si>
  <si>
    <t>Bartlett Community Partnership</t>
  </si>
  <si>
    <t>01600330</t>
  </si>
  <si>
    <t>Henry J Robinson Middle</t>
  </si>
  <si>
    <t>01600005</t>
  </si>
  <si>
    <t>Rogers STEM Academy</t>
  </si>
  <si>
    <t>0163</t>
  </si>
  <si>
    <t>Lynn</t>
  </si>
  <si>
    <t>01630505</t>
  </si>
  <si>
    <t>Classical High</t>
  </si>
  <si>
    <t>01630305</t>
  </si>
  <si>
    <t>Thurgood Marshall Mid</t>
  </si>
  <si>
    <t>01630005</t>
  </si>
  <si>
    <t>Washington Elementary School</t>
  </si>
  <si>
    <t>01630420</t>
  </si>
  <si>
    <t>Pickering Middle</t>
  </si>
  <si>
    <t>0201</t>
  </si>
  <si>
    <t>New Bedford</t>
  </si>
  <si>
    <t>02010405</t>
  </si>
  <si>
    <t>Keith Middle School</t>
  </si>
  <si>
    <t>02010410</t>
  </si>
  <si>
    <t>Normandin Middle School</t>
  </si>
  <si>
    <t>02010505</t>
  </si>
  <si>
    <t>New Bedford High</t>
  </si>
  <si>
    <t>02010070</t>
  </si>
  <si>
    <t>Irwin M. Jacobs Elementary School</t>
  </si>
  <si>
    <t>02010095</t>
  </si>
  <si>
    <t>Lincoln Elementary</t>
  </si>
  <si>
    <t>0209</t>
  </si>
  <si>
    <t>North Adams</t>
  </si>
  <si>
    <t>02090505</t>
  </si>
  <si>
    <t>Drury High</t>
  </si>
  <si>
    <t>02090035</t>
  </si>
  <si>
    <t>Brayton</t>
  </si>
  <si>
    <t>0210</t>
  </si>
  <si>
    <t>Northampton</t>
  </si>
  <si>
    <t>02100410</t>
  </si>
  <si>
    <t>John F Kennedy Middle School</t>
  </si>
  <si>
    <t>0223</t>
  </si>
  <si>
    <t>Orange</t>
  </si>
  <si>
    <t>02230010</t>
  </si>
  <si>
    <t>Dexter Park</t>
  </si>
  <si>
    <t>Peabody</t>
  </si>
  <si>
    <t>02290007</t>
  </si>
  <si>
    <t>John E Burke</t>
  </si>
  <si>
    <t>02290005</t>
  </si>
  <si>
    <t>Captain Samuel Brown</t>
  </si>
  <si>
    <t>Pathfinder RVT</t>
  </si>
  <si>
    <t>08600605</t>
  </si>
  <si>
    <t>Pathfinder Regional Vocational Technical</t>
  </si>
  <si>
    <t>0236</t>
  </si>
  <si>
    <t>Pittsfield</t>
  </si>
  <si>
    <t>02360510</t>
  </si>
  <si>
    <t>Taconic High</t>
  </si>
  <si>
    <t>02360105</t>
  </si>
  <si>
    <t xml:space="preserve">Conte Community </t>
  </si>
  <si>
    <t>02620305</t>
  </si>
  <si>
    <t>Belmonte Saugus Middle</t>
  </si>
  <si>
    <t>02620505</t>
  </si>
  <si>
    <t>Saugus High</t>
  </si>
  <si>
    <t>02360055</t>
  </si>
  <si>
    <t xml:space="preserve">Morningside Community </t>
  </si>
  <si>
    <t>02360065</t>
  </si>
  <si>
    <t>Crosby Elementary</t>
  </si>
  <si>
    <t>02360305</t>
  </si>
  <si>
    <t>Reid Middle</t>
  </si>
  <si>
    <t>02770000</t>
  </si>
  <si>
    <t>Southbridge</t>
  </si>
  <si>
    <t>02770005</t>
  </si>
  <si>
    <t>Charlton Street</t>
  </si>
  <si>
    <t>02770020</t>
  </si>
  <si>
    <t>West Street</t>
  </si>
  <si>
    <t>02770315</t>
  </si>
  <si>
    <t>Southbridge Middle School</t>
  </si>
  <si>
    <t>02770515</t>
  </si>
  <si>
    <t>Southbridge High School</t>
  </si>
  <si>
    <t>Spencer E. Brookfield</t>
  </si>
  <si>
    <t>07670505</t>
  </si>
  <si>
    <t>Prouty High School</t>
  </si>
  <si>
    <t>Springfield</t>
  </si>
  <si>
    <t>02810000</t>
  </si>
  <si>
    <t>02810325</t>
  </si>
  <si>
    <t>Forest Park Middle</t>
  </si>
  <si>
    <t>02810328</t>
  </si>
  <si>
    <t>John F Kennedy Middle</t>
  </si>
  <si>
    <t>02810366</t>
  </si>
  <si>
    <t>Impact Prep at Chestnut</t>
  </si>
  <si>
    <t>02810480</t>
  </si>
  <si>
    <t>Rise Academy at Van Sickle</t>
  </si>
  <si>
    <t>02810485</t>
  </si>
  <si>
    <t>Van Sickle Academy</t>
  </si>
  <si>
    <t>02810320</t>
  </si>
  <si>
    <t>Duggan Academy</t>
  </si>
  <si>
    <t>Wareham</t>
  </si>
  <si>
    <t>03100505</t>
  </si>
  <si>
    <t>Wareham Senior High</t>
  </si>
  <si>
    <t>0316</t>
  </si>
  <si>
    <t>Webster</t>
  </si>
  <si>
    <t>03160505</t>
  </si>
  <si>
    <t>Bartlett High School</t>
  </si>
  <si>
    <t>Web</t>
  </si>
  <si>
    <t>03160315</t>
  </si>
  <si>
    <t xml:space="preserve">Webster Middle School </t>
  </si>
  <si>
    <t>0343</t>
  </si>
  <si>
    <t>Winchendon</t>
  </si>
  <si>
    <t>03430050</t>
  </si>
  <si>
    <t>Toy Town Elementary</t>
  </si>
  <si>
    <t>0348</t>
  </si>
  <si>
    <t>Worcester</t>
  </si>
  <si>
    <t>03480423</t>
  </si>
  <si>
    <t>Sullivan Middle</t>
  </si>
  <si>
    <t>03480420</t>
  </si>
  <si>
    <t>Worcester East Middle</t>
  </si>
  <si>
    <t>03480515</t>
  </si>
  <si>
    <t>North High</t>
  </si>
  <si>
    <t>03480115</t>
  </si>
  <si>
    <t>Grafton Street</t>
  </si>
  <si>
    <t>03480503</t>
  </si>
  <si>
    <t>Burncoat Senior High</t>
  </si>
  <si>
    <t>03480053</t>
  </si>
  <si>
    <t>City View</t>
  </si>
  <si>
    <t>03480060</t>
  </si>
  <si>
    <t>Columbus Park</t>
  </si>
  <si>
    <t>03480280</t>
  </si>
  <si>
    <t>Vernon Hill School</t>
  </si>
  <si>
    <t>03480095</t>
  </si>
  <si>
    <t>Elm Park Community</t>
  </si>
  <si>
    <t>Office of Language Acquisition</t>
  </si>
  <si>
    <t>https://www.doe.mass.edu/grants/2024/205-217/</t>
  </si>
  <si>
    <t>FY</t>
  </si>
  <si>
    <t>Appropriation Name</t>
  </si>
  <si>
    <t>Allocation</t>
  </si>
  <si>
    <t>School / District</t>
  </si>
  <si>
    <t>ESL certification support grant</t>
  </si>
  <si>
    <t>Acton-Boxborough</t>
  </si>
  <si>
    <t>Ayer Shirley School District</t>
  </si>
  <si>
    <t>City of Brockton</t>
  </si>
  <si>
    <t>City of Chelsea</t>
  </si>
  <si>
    <t>City of Chicopee</t>
  </si>
  <si>
    <t>City of Framingham</t>
  </si>
  <si>
    <t>City of Gardner</t>
  </si>
  <si>
    <t>City of Holyoke</t>
  </si>
  <si>
    <t>City of Peabody</t>
  </si>
  <si>
    <t>City of Pittsfield</t>
  </si>
  <si>
    <t>City of Revere</t>
  </si>
  <si>
    <t>City of Salem</t>
  </si>
  <si>
    <t>`</t>
  </si>
  <si>
    <t>Town of Andover</t>
  </si>
  <si>
    <t>Town of Arlington</t>
  </si>
  <si>
    <t>Town of Auburn</t>
  </si>
  <si>
    <t>Town of Braintree</t>
  </si>
  <si>
    <t>Town of Danvers</t>
  </si>
  <si>
    <t>Town of Dedham</t>
  </si>
  <si>
    <t>Town of Foxboro</t>
  </si>
  <si>
    <t>Town of Franklin</t>
  </si>
  <si>
    <t>Town of Hadley</t>
  </si>
  <si>
    <t>Town of Hudson</t>
  </si>
  <si>
    <t>Town of Leicester</t>
  </si>
  <si>
    <t>Town of Lexington</t>
  </si>
  <si>
    <t>Town of Norton</t>
  </si>
  <si>
    <t>Town of Norwood</t>
  </si>
  <si>
    <t>Town of Plainville</t>
  </si>
  <si>
    <t>Town of Rockland</t>
  </si>
  <si>
    <t>Strategies for School Improvement with 1003 Funds:</t>
  </si>
  <si>
    <t>In Massachusetts we support our schools and districts with their school improvement strategies in myriad ways. Our support is grounded in research. The How Do We Know Initiative is a valuable tool to ensure strategies for improvement have research demonstrating past success (see #1). We offer specific guidance within each federal grant supported by 1003 funds as well. On each grant's webpage there is guidance on how funds can be spent and how they cannot (see #2). Finally, we offer extensive guidance at both the district and school level on school improvement strategies (see #s 3 and 4).</t>
  </si>
  <si>
    <t xml:space="preserve">1. How Do We Know Initiative: https://www.doe.mass.edu/research/howdoweknow/?section=buildshare </t>
  </si>
  <si>
    <t>2. The grant webpages outline allowable and unallowable fund uses. See hyperlinks on FY23 All tab.</t>
  </si>
  <si>
    <t>3. We offer district level guidance on submissions: https://www.doe.mass.edu/turnaround/level4/guidance.html</t>
  </si>
  <si>
    <t>4. We offer school level guidance on submissions: https://www.doe.mass.edu/turnaround/level4/guidance.html</t>
  </si>
  <si>
    <t>Statewide System of Support FY21 Targeted Assistance Grant Eligibility</t>
  </si>
  <si>
    <t>FY21 TARGETED ASSISTANCE GRANT ALLOTMENTS</t>
  </si>
  <si>
    <t>District Amounts by Funding Source</t>
  </si>
  <si>
    <t>Funding source</t>
  </si>
  <si>
    <t>DISTRICT</t>
  </si>
  <si>
    <t>Federal (FC325)</t>
  </si>
  <si>
    <t xml:space="preserve">Amherst </t>
  </si>
  <si>
    <t>Amherst-Pelham</t>
  </si>
  <si>
    <t>Attleboro</t>
  </si>
  <si>
    <t>Beverly</t>
  </si>
  <si>
    <t>Chicopee</t>
  </si>
  <si>
    <t>Clinton</t>
  </si>
  <si>
    <t>Easthampton</t>
  </si>
  <si>
    <t>Fitchburg</t>
  </si>
  <si>
    <t>Gardner</t>
  </si>
  <si>
    <t>Gateway</t>
  </si>
  <si>
    <t>Gloucester</t>
  </si>
  <si>
    <t>Greater Lowel RVT</t>
  </si>
  <si>
    <t>Malden</t>
  </si>
  <si>
    <t>Randolph</t>
  </si>
  <si>
    <t>Saugus</t>
  </si>
  <si>
    <t>Taunton</t>
  </si>
  <si>
    <t>Uxbridge</t>
  </si>
  <si>
    <t>Westfield</t>
  </si>
  <si>
    <t>Weymouth</t>
  </si>
  <si>
    <t>Total across districts</t>
  </si>
  <si>
    <t>00950017</t>
  </si>
  <si>
    <t>Henry Lord Community School</t>
  </si>
  <si>
    <t>01600310</t>
  </si>
  <si>
    <t>B.F. Butler Middle School</t>
  </si>
  <si>
    <t>02010078</t>
  </si>
  <si>
    <t>Hayden/McFadden</t>
  </si>
  <si>
    <t>John T Reid Middle</t>
  </si>
  <si>
    <t>Crosby</t>
  </si>
  <si>
    <t>Silvio O Conte Community</t>
  </si>
  <si>
    <t>Webster Middle School</t>
  </si>
  <si>
    <t>03430315</t>
  </si>
  <si>
    <t>Murdock Middle School</t>
  </si>
  <si>
    <t>03480405</t>
  </si>
  <si>
    <t>Burncoat Middle School</t>
  </si>
  <si>
    <t>03480050</t>
  </si>
  <si>
    <t>Chandler Elementary Community</t>
  </si>
  <si>
    <t>03480052</t>
  </si>
  <si>
    <t>Chandler Magnet</t>
  </si>
  <si>
    <t>03480055</t>
  </si>
  <si>
    <t>Clark St Community</t>
  </si>
  <si>
    <t>03480100</t>
  </si>
  <si>
    <t>Goddard School/Science Technical</t>
  </si>
  <si>
    <t>Insert additional rows as needed / make sure total tallies all rows</t>
  </si>
  <si>
    <t>Fund Code</t>
  </si>
  <si>
    <t>Applicant # (LEA Code)</t>
  </si>
  <si>
    <t>Applicant Name</t>
  </si>
  <si>
    <t>Original Amount</t>
  </si>
  <si>
    <t xml:space="preserve">Change Amount (i.e., +500 / -500)      </t>
  </si>
  <si>
    <t>Amt per Eligible School</t>
  </si>
  <si>
    <t>Unit Code</t>
  </si>
  <si>
    <t>This Column for GM Use Only</t>
  </si>
  <si>
    <t>969R</t>
  </si>
  <si>
    <t>Total Amount to Be Given Out on This List:</t>
  </si>
  <si>
    <t>Revised / New Amount</t>
  </si>
  <si>
    <t> OST - Fed Grants</t>
  </si>
  <si>
    <t>fy20</t>
  </si>
  <si>
    <t>fy21</t>
  </si>
  <si>
    <t xml:space="preserve"> Holyoke</t>
  </si>
  <si>
    <t>Springfield (empowerment zone_SEZP)</t>
  </si>
  <si>
    <t>Last Updated 1/29/25 (J. Wu - SEZP)</t>
  </si>
  <si>
    <t>Kiley Academy</t>
  </si>
  <si>
    <t>02810316</t>
  </si>
  <si>
    <t>Kiley Prep</t>
  </si>
  <si>
    <t>02810315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</si>
</sst>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_(&quot;$&quot;* #,##0_);_(&quot;$&quot;* \(#,##0\);_(&quot;$&quot;* &quot;-&quot;??_);_(@_)"/>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sz val="1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0"/>
      <color indexed="8"/>
      <name val="Arial"/>
      <family val="2"/>
    </font>
    <font>
      <sz val="10"/>
      <name val="Verdana"/>
      <family val="2"/>
    </font>
    <font>
      <sz val="11"/>
      <name val="Arial"/>
      <family val="2"/>
    </font>
    <font>
      <sz val="10"/>
      <color theme="1"/>
      <name val="Calibri"/>
      <family val="2"/>
      <scheme val="minor"/>
    </font>
    <font>
      <b/>
      <sz val="14"/>
      <color theme="1"/>
      <name val="Calibri"/>
      <family val="2"/>
      <scheme val="minor"/>
    </font>
    <font>
      <b/>
      <sz val="9"/>
      <color indexed="81"/>
      <name val="Tahoma"/>
      <family val="2"/>
    </font>
    <font>
      <sz val="9"/>
      <color indexed="81"/>
      <name val="Tahoma"/>
      <family val="2"/>
    </font>
    <font>
      <b/>
      <sz val="12"/>
      <color rgb="FF000000"/>
      <name val="Calibri"/>
      <family val="2"/>
    </font>
    <font>
      <sz val="10"/>
      <color rgb="FF000000"/>
      <name val="Calibri"/>
      <family val="2"/>
    </font>
    <font>
      <sz val="12"/>
      <color rgb="FF000000"/>
      <name val="Calibri"/>
      <family val="2"/>
    </font>
    <font>
      <sz val="11"/>
      <color theme="1"/>
      <name val="Calibri"/>
      <family val="2"/>
    </font>
    <font>
      <sz val="11"/>
      <color rgb="FF000000"/>
      <name val="Calibri"/>
      <family val="2"/>
    </font>
    <font>
      <u/>
      <sz val="11"/>
      <color theme="10"/>
      <name val="Calibri"/>
      <family val="2"/>
      <scheme val="minor"/>
    </font>
    <font>
      <b/>
      <sz val="9"/>
      <color rgb="FF000000"/>
      <name val="Arial"/>
      <family val="2"/>
    </font>
    <font>
      <sz val="9"/>
      <color rgb="FF000000"/>
      <name val="Arial"/>
      <family val="2"/>
    </font>
    <font>
      <sz val="9"/>
      <color theme="1"/>
      <name val="Arial"/>
      <family val="2"/>
    </font>
    <font>
      <b/>
      <sz val="9"/>
      <color theme="1"/>
      <name val="Arial"/>
      <family val="2"/>
    </font>
  </fonts>
  <fills count="23">
    <fill>
      <patternFill patternType="none"/>
    </fill>
    <fill>
      <patternFill patternType="gray125"/>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
      <patternFill patternType="solid">
        <fgColor theme="0" tint="-0.14999847407452621"/>
        <bgColor indexed="64"/>
      </patternFill>
    </fill>
    <fill>
      <patternFill patternType="solid">
        <fgColor rgb="FFB4C6E7"/>
        <bgColor indexed="64"/>
      </patternFill>
    </fill>
    <fill>
      <patternFill patternType="solid">
        <fgColor rgb="FFF2F2F2"/>
        <bgColor indexed="64"/>
      </patternFill>
    </fill>
    <fill>
      <patternFill patternType="solid">
        <fgColor rgb="FFFFFF00"/>
        <bgColor indexed="64"/>
      </patternFill>
    </fill>
    <fill>
      <patternFill patternType="solid">
        <fgColor rgb="FFC0C0C0"/>
        <bgColor rgb="FFC0C0C0"/>
      </patternFill>
    </fill>
    <fill>
      <patternFill patternType="solid">
        <fgColor theme="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medium">
        <color indexed="49"/>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thin">
        <color auto="1"/>
      </top>
      <bottom/>
      <diagonal/>
    </border>
    <border>
      <left style="thin">
        <color auto="1"/>
      </left>
      <right style="double">
        <color auto="1"/>
      </right>
      <top style="double">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double">
        <color auto="1"/>
      </right>
      <top style="thin">
        <color auto="1"/>
      </top>
      <bottom style="thin">
        <color auto="1"/>
      </bottom>
      <diagonal/>
    </border>
    <border>
      <left style="double">
        <color auto="1"/>
      </left>
      <right style="double">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right/>
      <top/>
      <bottom style="thin">
        <color auto="1"/>
      </bottom>
      <diagonal/>
    </border>
  </borders>
  <cellStyleXfs count="57">
    <xf numFmtId="0" fontId="0" fillId="0" borderId="0"/>
    <xf numFmtId="0" fontId="3" fillId="0" borderId="0"/>
    <xf numFmtId="0" fontId="5"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2" borderId="0" applyNumberFormat="0" applyBorder="0" applyAlignment="0" applyProtection="0"/>
    <xf numFmtId="0" fontId="7" fillId="5" borderId="0" applyNumberFormat="0" applyBorder="0" applyAlignment="0" applyProtection="0"/>
    <xf numFmtId="0" fontId="7" fillId="3" borderId="0" applyNumberFormat="0" applyBorder="0" applyAlignment="0" applyProtection="0"/>
    <xf numFmtId="0" fontId="7" fillId="2"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8" fillId="9"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9" borderId="0" applyNumberFormat="0" applyBorder="0" applyAlignment="0" applyProtection="0"/>
    <xf numFmtId="0" fontId="8" fillId="14" borderId="0" applyNumberFormat="0" applyBorder="0" applyAlignment="0" applyProtection="0"/>
    <xf numFmtId="0" fontId="9" fillId="15" borderId="0" applyNumberFormat="0" applyBorder="0" applyAlignment="0" applyProtection="0"/>
    <xf numFmtId="0" fontId="10" fillId="2" borderId="1" applyNumberFormat="0" applyAlignment="0" applyProtection="0"/>
    <xf numFmtId="0" fontId="11" fillId="10" borderId="2" applyNumberFormat="0" applyAlignment="0" applyProtection="0"/>
    <xf numFmtId="44" fontId="6" fillId="0" borderId="0" applyFont="0" applyFill="0" applyBorder="0" applyAlignment="0" applyProtection="0"/>
    <xf numFmtId="0" fontId="12" fillId="0" borderId="0" applyNumberFormat="0" applyFill="0" applyBorder="0" applyAlignment="0" applyProtection="0"/>
    <xf numFmtId="0" fontId="13" fillId="16" borderId="0" applyNumberFormat="0" applyBorder="0" applyAlignment="0" applyProtection="0"/>
    <xf numFmtId="0" fontId="14" fillId="0" borderId="3"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0" applyNumberFormat="0" applyFill="0" applyBorder="0" applyAlignment="0" applyProtection="0"/>
    <xf numFmtId="0" fontId="17" fillId="3" borderId="1" applyNumberFormat="0" applyAlignment="0" applyProtection="0"/>
    <xf numFmtId="0" fontId="18" fillId="0" borderId="5" applyNumberFormat="0" applyFill="0" applyAlignment="0" applyProtection="0"/>
    <xf numFmtId="0" fontId="19" fillId="7" borderId="0" applyNumberFormat="0" applyBorder="0" applyAlignment="0" applyProtection="0"/>
    <xf numFmtId="0" fontId="6" fillId="0" borderId="0" applyNumberFormat="0" applyFill="0" applyBorder="0" applyAlignment="0" applyProtection="0"/>
    <xf numFmtId="0" fontId="24" fillId="0" borderId="0"/>
    <xf numFmtId="0" fontId="6" fillId="4" borderId="6" applyNumberFormat="0" applyFont="0" applyAlignment="0" applyProtection="0"/>
    <xf numFmtId="0" fontId="20" fillId="2" borderId="7" applyNumberFormat="0" applyAlignment="0" applyProtection="0"/>
    <xf numFmtId="9" fontId="6" fillId="0" borderId="0" applyFont="0" applyFill="0" applyBorder="0" applyAlignment="0" applyProtection="0"/>
    <xf numFmtId="0" fontId="21" fillId="0" borderId="0" applyNumberFormat="0" applyFill="0" applyBorder="0" applyAlignment="0" applyProtection="0"/>
    <xf numFmtId="0" fontId="22" fillId="0" borderId="8" applyNumberFormat="0" applyFill="0" applyAlignment="0" applyProtection="0"/>
    <xf numFmtId="0" fontId="23" fillId="0" borderId="0" applyNumberFormat="0" applyFill="0" applyBorder="0" applyAlignment="0" applyProtection="0"/>
    <xf numFmtId="0" fontId="6" fillId="0" borderId="0"/>
    <xf numFmtId="43" fontId="1" fillId="0" borderId="0" applyFont="0" applyFill="0" applyBorder="0" applyAlignment="0" applyProtection="0"/>
    <xf numFmtId="43" fontId="6" fillId="0" borderId="0" applyFont="0" applyFill="0" applyBorder="0" applyAlignment="0" applyProtection="0"/>
    <xf numFmtId="0" fontId="24" fillId="0" borderId="0"/>
    <xf numFmtId="44" fontId="7" fillId="0" borderId="0" applyFont="0" applyFill="0" applyBorder="0" applyAlignment="0" applyProtection="0"/>
    <xf numFmtId="0" fontId="1" fillId="0" borderId="0"/>
    <xf numFmtId="0" fontId="25" fillId="0" borderId="0"/>
    <xf numFmtId="44" fontId="1" fillId="0" borderId="0" applyFont="0" applyFill="0" applyBorder="0" applyAlignment="0" applyProtection="0"/>
    <xf numFmtId="0" fontId="36" fillId="0" borderId="0" applyNumberFormat="0" applyFill="0" applyBorder="0" applyAlignment="0" applyProtection="0"/>
  </cellStyleXfs>
  <cellXfs count="113">
    <xf numFmtId="0" fontId="0" fillId="0" borderId="0" xfId="0"/>
    <xf numFmtId="49" fontId="2" fillId="0" borderId="0" xfId="0" applyNumberFormat="1" applyFont="1" applyAlignment="1">
      <alignment horizontal="center"/>
    </xf>
    <xf numFmtId="0" fontId="2" fillId="0" borderId="0" xfId="0" applyFont="1" applyAlignment="1">
      <alignment horizontal="center"/>
    </xf>
    <xf numFmtId="49" fontId="0" fillId="0" borderId="0" xfId="0" applyNumberFormat="1" applyAlignment="1">
      <alignment horizontal="center"/>
    </xf>
    <xf numFmtId="164" fontId="0" fillId="0" borderId="0" xfId="0" applyNumberFormat="1"/>
    <xf numFmtId="3" fontId="0" fillId="0" borderId="0" xfId="0" applyNumberFormat="1"/>
    <xf numFmtId="3" fontId="2" fillId="0" borderId="0" xfId="0" applyNumberFormat="1" applyFont="1" applyAlignment="1">
      <alignment horizontal="center"/>
    </xf>
    <xf numFmtId="164" fontId="0" fillId="0" borderId="0" xfId="0" applyNumberFormat="1" applyAlignment="1">
      <alignment horizontal="center"/>
    </xf>
    <xf numFmtId="49" fontId="0" fillId="0" borderId="0" xfId="0" applyNumberFormat="1" applyAlignment="1">
      <alignment horizontal="left"/>
    </xf>
    <xf numFmtId="0" fontId="0" fillId="0" borderId="0" xfId="0" applyAlignment="1">
      <alignment horizontal="center"/>
    </xf>
    <xf numFmtId="0" fontId="27" fillId="0" borderId="9" xfId="0" applyFont="1" applyBorder="1"/>
    <xf numFmtId="0" fontId="28" fillId="0" borderId="0" xfId="0" applyFont="1"/>
    <xf numFmtId="164" fontId="27" fillId="0" borderId="0" xfId="0" applyNumberFormat="1" applyFont="1" applyAlignment="1">
      <alignment horizontal="center"/>
    </xf>
    <xf numFmtId="0" fontId="31" fillId="18" borderId="10" xfId="0" applyFont="1" applyFill="1" applyBorder="1" applyAlignment="1">
      <alignment horizontal="center" vertical="center" wrapText="1"/>
    </xf>
    <xf numFmtId="0" fontId="31" fillId="18" borderId="11" xfId="0" applyFont="1" applyFill="1" applyBorder="1" applyAlignment="1">
      <alignment horizontal="center" vertical="center" wrapText="1"/>
    </xf>
    <xf numFmtId="0" fontId="32" fillId="19" borderId="12" xfId="0" applyFont="1" applyFill="1" applyBorder="1" applyAlignment="1">
      <alignment horizontal="center" vertical="center" wrapText="1"/>
    </xf>
    <xf numFmtId="8" fontId="33" fillId="0" borderId="13" xfId="0" applyNumberFormat="1" applyFont="1" applyBorder="1" applyAlignment="1">
      <alignment vertical="center" wrapText="1"/>
    </xf>
    <xf numFmtId="8" fontId="33" fillId="0" borderId="0" xfId="0" applyNumberFormat="1" applyFont="1" applyAlignment="1">
      <alignment vertical="center" wrapText="1"/>
    </xf>
    <xf numFmtId="0" fontId="32" fillId="0" borderId="0" xfId="0" applyFont="1" applyAlignment="1">
      <alignment horizontal="center" vertical="center" wrapText="1"/>
    </xf>
    <xf numFmtId="0" fontId="2" fillId="0" borderId="14" xfId="0" applyFont="1" applyBorder="1" applyAlignment="1">
      <alignment horizontal="center"/>
    </xf>
    <xf numFmtId="0" fontId="2" fillId="0" borderId="15" xfId="0" applyFont="1" applyBorder="1" applyAlignment="1">
      <alignment horizontal="center"/>
    </xf>
    <xf numFmtId="0" fontId="0" fillId="0" borderId="16" xfId="0" applyBorder="1"/>
    <xf numFmtId="0" fontId="2" fillId="0" borderId="17" xfId="0" applyFont="1" applyBorder="1"/>
    <xf numFmtId="165" fontId="0" fillId="0" borderId="0" xfId="0" applyNumberFormat="1"/>
    <xf numFmtId="165" fontId="0" fillId="0" borderId="16" xfId="55" applyNumberFormat="1" applyFont="1" applyBorder="1"/>
    <xf numFmtId="0" fontId="2" fillId="0" borderId="18" xfId="0" applyFont="1" applyBorder="1"/>
    <xf numFmtId="165" fontId="2" fillId="0" borderId="18" xfId="55" applyNumberFormat="1" applyFont="1" applyBorder="1"/>
    <xf numFmtId="0" fontId="0" fillId="0" borderId="17" xfId="0" applyBorder="1"/>
    <xf numFmtId="164" fontId="0" fillId="0" borderId="19" xfId="55" applyNumberFormat="1" applyFont="1" applyBorder="1"/>
    <xf numFmtId="164" fontId="2" fillId="0" borderId="20" xfId="55" applyNumberFormat="1" applyFont="1" applyBorder="1"/>
    <xf numFmtId="0" fontId="2" fillId="0" borderId="0" xfId="0" applyFont="1"/>
    <xf numFmtId="165" fontId="2" fillId="0" borderId="0" xfId="55" applyNumberFormat="1" applyFont="1" applyBorder="1"/>
    <xf numFmtId="164" fontId="2" fillId="0" borderId="0" xfId="55" applyNumberFormat="1" applyFont="1" applyBorder="1"/>
    <xf numFmtId="165" fontId="0" fillId="0" borderId="0" xfId="55" applyNumberFormat="1" applyFont="1" applyBorder="1"/>
    <xf numFmtId="0" fontId="2" fillId="0" borderId="16" xfId="0" applyFont="1" applyBorder="1" applyAlignment="1">
      <alignment horizontal="center"/>
    </xf>
    <xf numFmtId="0" fontId="0" fillId="0" borderId="21" xfId="0" applyBorder="1" applyAlignment="1" applyProtection="1">
      <alignment wrapText="1"/>
      <protection locked="0"/>
    </xf>
    <xf numFmtId="6" fontId="34" fillId="0" borderId="24" xfId="0" applyNumberFormat="1" applyFont="1" applyBorder="1" applyAlignment="1">
      <alignment readingOrder="1"/>
    </xf>
    <xf numFmtId="164" fontId="4" fillId="0" borderId="23" xfId="0" applyNumberFormat="1" applyFont="1" applyBorder="1" applyAlignment="1" applyProtection="1">
      <alignment horizontal="left" vertical="center"/>
      <protection locked="0" hidden="1"/>
    </xf>
    <xf numFmtId="6" fontId="35" fillId="0" borderId="24" xfId="0" applyNumberFormat="1" applyFont="1" applyBorder="1"/>
    <xf numFmtId="164" fontId="2" fillId="0" borderId="17" xfId="0" applyNumberFormat="1" applyFont="1" applyBorder="1" applyAlignment="1">
      <alignment horizontal="right"/>
    </xf>
    <xf numFmtId="0" fontId="0" fillId="0" borderId="0" xfId="0" applyAlignment="1">
      <alignment horizontal="right"/>
    </xf>
    <xf numFmtId="3" fontId="0" fillId="0" borderId="0" xfId="0" applyNumberFormat="1" applyAlignment="1">
      <alignment horizontal="center"/>
    </xf>
    <xf numFmtId="0" fontId="0" fillId="0" borderId="0" xfId="0" applyAlignment="1">
      <alignment wrapText="1"/>
    </xf>
    <xf numFmtId="0" fontId="4" fillId="0" borderId="0" xfId="56" applyFont="1" applyAlignment="1">
      <alignment wrapText="1"/>
    </xf>
    <xf numFmtId="0" fontId="2" fillId="0" borderId="27" xfId="0" applyFont="1" applyBorder="1"/>
    <xf numFmtId="164" fontId="2" fillId="0" borderId="25" xfId="0" applyNumberFormat="1" applyFont="1" applyBorder="1"/>
    <xf numFmtId="164" fontId="0" fillId="0" borderId="25" xfId="0" applyNumberFormat="1" applyBorder="1"/>
    <xf numFmtId="165" fontId="0" fillId="0" borderId="28" xfId="55" applyNumberFormat="1" applyFont="1" applyBorder="1"/>
    <xf numFmtId="0" fontId="0" fillId="0" borderId="27" xfId="0" applyBorder="1"/>
    <xf numFmtId="165" fontId="0" fillId="0" borderId="27" xfId="55" applyNumberFormat="1" applyFont="1" applyBorder="1"/>
    <xf numFmtId="164" fontId="0" fillId="0" borderId="25" xfId="55" applyNumberFormat="1" applyFont="1" applyBorder="1"/>
    <xf numFmtId="165" fontId="0" fillId="0" borderId="27" xfId="55" applyNumberFormat="1" applyFont="1" applyFill="1" applyBorder="1"/>
    <xf numFmtId="164" fontId="0" fillId="0" borderId="25" xfId="55" applyNumberFormat="1" applyFont="1" applyFill="1" applyBorder="1"/>
    <xf numFmtId="165" fontId="0" fillId="0" borderId="28" xfId="55" applyNumberFormat="1" applyFont="1" applyFill="1" applyBorder="1"/>
    <xf numFmtId="0" fontId="2" fillId="0" borderId="27" xfId="0" applyFont="1" applyBorder="1" applyAlignment="1">
      <alignment horizontal="center" wrapText="1"/>
    </xf>
    <xf numFmtId="0" fontId="2" fillId="0" borderId="27" xfId="0" applyFont="1" applyBorder="1" applyAlignment="1">
      <alignment horizontal="center"/>
    </xf>
    <xf numFmtId="0" fontId="2" fillId="17" borderId="27" xfId="0" applyFont="1" applyFill="1" applyBorder="1" applyAlignment="1">
      <alignment horizontal="center" wrapText="1"/>
    </xf>
    <xf numFmtId="0" fontId="0" fillId="0" borderId="27" xfId="0" applyBorder="1" applyAlignment="1" applyProtection="1">
      <alignment horizontal="center"/>
      <protection locked="0"/>
    </xf>
    <xf numFmtId="0" fontId="0" fillId="0" borderId="27" xfId="0" quotePrefix="1" applyBorder="1" applyProtection="1">
      <protection locked="0"/>
    </xf>
    <xf numFmtId="0" fontId="0" fillId="0" borderId="27" xfId="0" applyBorder="1" applyProtection="1">
      <protection locked="0"/>
    </xf>
    <xf numFmtId="0" fontId="2" fillId="17" borderId="27" xfId="0" applyFont="1" applyFill="1" applyBorder="1" applyAlignment="1">
      <alignment horizontal="left" wrapText="1"/>
    </xf>
    <xf numFmtId="164" fontId="2" fillId="0" borderId="27" xfId="0" applyNumberFormat="1" applyFont="1" applyBorder="1" applyAlignment="1">
      <alignment horizontal="right"/>
    </xf>
    <xf numFmtId="0" fontId="0" fillId="0" borderId="27" xfId="0" applyBorder="1" applyAlignment="1" applyProtection="1">
      <alignment wrapText="1"/>
      <protection locked="0"/>
    </xf>
    <xf numFmtId="3" fontId="0" fillId="0" borderId="27" xfId="0" applyNumberFormat="1" applyBorder="1"/>
    <xf numFmtId="164" fontId="4" fillId="0" borderId="27" xfId="0" applyNumberFormat="1" applyFont="1" applyBorder="1" applyAlignment="1" applyProtection="1">
      <alignment horizontal="left" vertical="center"/>
      <protection locked="0" hidden="1"/>
    </xf>
    <xf numFmtId="164" fontId="4" fillId="0" borderId="27" xfId="0" applyNumberFormat="1" applyFont="1" applyBorder="1" applyAlignment="1" applyProtection="1">
      <alignment horizontal="left" vertical="center"/>
      <protection hidden="1"/>
    </xf>
    <xf numFmtId="0" fontId="37" fillId="21" borderId="27" xfId="1" applyFont="1" applyFill="1" applyBorder="1" applyAlignment="1">
      <alignment horizontal="center" vertical="center" wrapText="1"/>
    </xf>
    <xf numFmtId="0" fontId="37" fillId="21" borderId="16" xfId="1" applyFont="1" applyFill="1" applyBorder="1" applyAlignment="1">
      <alignment horizontal="center" vertical="center" wrapText="1"/>
    </xf>
    <xf numFmtId="0" fontId="38" fillId="0" borderId="0" xfId="1" applyFont="1" applyAlignment="1">
      <alignment horizontal="center" vertical="center"/>
    </xf>
    <xf numFmtId="0" fontId="38" fillId="0" borderId="0" xfId="1" applyFont="1" applyAlignment="1">
      <alignment horizontal="left" vertical="center"/>
    </xf>
    <xf numFmtId="0" fontId="39" fillId="0" borderId="0" xfId="0" applyFont="1" applyAlignment="1">
      <alignment horizontal="left" vertical="top"/>
    </xf>
    <xf numFmtId="0" fontId="0" fillId="0" borderId="0" xfId="0" applyAlignment="1">
      <alignment vertical="center"/>
    </xf>
    <xf numFmtId="0" fontId="39" fillId="0" borderId="0" xfId="0" applyFont="1"/>
    <xf numFmtId="0" fontId="39" fillId="0" borderId="0" xfId="53" applyFont="1"/>
    <xf numFmtId="5" fontId="37" fillId="21" borderId="16" xfId="49" applyNumberFormat="1" applyFont="1" applyFill="1" applyBorder="1" applyAlignment="1" applyProtection="1">
      <alignment horizontal="center" vertical="center" wrapText="1"/>
    </xf>
    <xf numFmtId="5" fontId="39" fillId="0" borderId="0" xfId="49" applyNumberFormat="1" applyFont="1" applyBorder="1" applyAlignment="1">
      <alignment horizontal="right" vertical="top"/>
    </xf>
    <xf numFmtId="5" fontId="39" fillId="0" borderId="0" xfId="49" applyNumberFormat="1" applyFont="1" applyFill="1" applyBorder="1" applyAlignment="1">
      <alignment horizontal="right" vertical="top"/>
    </xf>
    <xf numFmtId="5" fontId="40" fillId="0" borderId="0" xfId="49" applyNumberFormat="1" applyFont="1"/>
    <xf numFmtId="5" fontId="39" fillId="0" borderId="0" xfId="49" applyNumberFormat="1" applyFont="1" applyFill="1"/>
    <xf numFmtId="5" fontId="0" fillId="0" borderId="0" xfId="49" applyNumberFormat="1" applyFont="1"/>
    <xf numFmtId="0" fontId="2" fillId="0" borderId="24" xfId="0" applyFont="1" applyBorder="1" applyAlignment="1">
      <alignment horizontal="center"/>
    </xf>
    <xf numFmtId="49" fontId="2" fillId="0" borderId="24" xfId="0" applyNumberFormat="1" applyFont="1" applyBorder="1" applyAlignment="1">
      <alignment horizontal="center"/>
    </xf>
    <xf numFmtId="164" fontId="36" fillId="0" borderId="24" xfId="56" applyNumberFormat="1" applyFill="1" applyBorder="1" applyAlignment="1">
      <alignment horizontal="center"/>
    </xf>
    <xf numFmtId="0" fontId="36" fillId="0" borderId="24" xfId="56" applyFill="1" applyBorder="1" applyAlignment="1">
      <alignment horizontal="center"/>
    </xf>
    <xf numFmtId="0" fontId="36" fillId="0" borderId="24" xfId="56" applyFill="1" applyBorder="1" applyAlignment="1">
      <alignment horizontal="center" wrapText="1"/>
    </xf>
    <xf numFmtId="0" fontId="0" fillId="0" borderId="24" xfId="0" applyBorder="1" applyAlignment="1">
      <alignment horizontal="center"/>
    </xf>
    <xf numFmtId="49" fontId="0" fillId="0" borderId="24" xfId="0" applyNumberFormat="1" applyBorder="1" applyAlignment="1">
      <alignment horizontal="center"/>
    </xf>
    <xf numFmtId="0" fontId="4" fillId="0" borderId="24" xfId="48" applyFont="1" applyBorder="1"/>
    <xf numFmtId="164" fontId="4" fillId="0" borderId="24" xfId="48" applyNumberFormat="1" applyFont="1" applyBorder="1" applyAlignment="1">
      <alignment horizontal="center"/>
    </xf>
    <xf numFmtId="164" fontId="26" fillId="0" borderId="24" xfId="48" applyNumberFormat="1" applyFont="1" applyBorder="1"/>
    <xf numFmtId="164" fontId="0" fillId="0" borderId="24" xfId="0" applyNumberFormat="1" applyBorder="1"/>
    <xf numFmtId="0" fontId="0" fillId="0" borderId="24" xfId="0" applyBorder="1"/>
    <xf numFmtId="0" fontId="0" fillId="0" borderId="24" xfId="0" quotePrefix="1" applyBorder="1" applyAlignment="1">
      <alignment horizontal="center"/>
    </xf>
    <xf numFmtId="164" fontId="0" fillId="0" borderId="24" xfId="49" applyNumberFormat="1" applyFont="1" applyBorder="1" applyAlignment="1">
      <alignment horizontal="center"/>
    </xf>
    <xf numFmtId="0" fontId="0" fillId="0" borderId="24" xfId="0" applyBorder="1" applyAlignment="1">
      <alignment horizontal="center" vertical="center"/>
    </xf>
    <xf numFmtId="0" fontId="0" fillId="0" borderId="24" xfId="0" quotePrefix="1" applyBorder="1" applyAlignment="1">
      <alignment horizontal="center" vertical="center"/>
    </xf>
    <xf numFmtId="49" fontId="0" fillId="0" borderId="24" xfId="0" quotePrefix="1" applyNumberFormat="1" applyBorder="1" applyAlignment="1">
      <alignment horizontal="center"/>
    </xf>
    <xf numFmtId="0" fontId="0" fillId="22" borderId="24" xfId="0" applyFill="1" applyBorder="1" applyAlignment="1">
      <alignment horizontal="center"/>
    </xf>
    <xf numFmtId="164" fontId="0" fillId="0" borderId="24" xfId="0" applyNumberFormat="1" applyBorder="1" applyAlignment="1">
      <alignment horizontal="center"/>
    </xf>
    <xf numFmtId="0" fontId="0" fillId="0" borderId="24" xfId="0" applyBorder="1" applyAlignment="1">
      <alignment horizontal="left"/>
    </xf>
    <xf numFmtId="0" fontId="0" fillId="0" borderId="24" xfId="0" applyBorder="1" applyAlignment="1">
      <alignment horizontal="left" vertical="center"/>
    </xf>
    <xf numFmtId="164" fontId="0" fillId="0" borderId="24" xfId="49" applyNumberFormat="1" applyFont="1" applyFill="1" applyBorder="1" applyAlignment="1">
      <alignment horizontal="center"/>
    </xf>
    <xf numFmtId="6" fontId="0" fillId="0" borderId="24" xfId="0" applyNumberFormat="1" applyBorder="1"/>
    <xf numFmtId="0" fontId="40" fillId="0" borderId="0" xfId="0" applyFont="1" applyAlignment="1">
      <alignment horizontal="left" vertical="top"/>
    </xf>
    <xf numFmtId="5" fontId="0" fillId="0" borderId="29" xfId="49" applyNumberFormat="1" applyFont="1" applyBorder="1" applyAlignment="1">
      <alignment horizontal="center"/>
    </xf>
    <xf numFmtId="0" fontId="0" fillId="0" borderId="29" xfId="0" applyBorder="1" applyAlignment="1">
      <alignment horizontal="center" wrapText="1"/>
    </xf>
    <xf numFmtId="0" fontId="2" fillId="0" borderId="25" xfId="0" applyFont="1" applyBorder="1" applyAlignment="1">
      <alignment horizontal="center"/>
    </xf>
    <xf numFmtId="0" fontId="2" fillId="0" borderId="26" xfId="0" applyFont="1" applyBorder="1" applyAlignment="1">
      <alignment horizontal="center"/>
    </xf>
    <xf numFmtId="0" fontId="2" fillId="0" borderId="0" xfId="0" applyFont="1" applyAlignment="1">
      <alignment horizontal="center"/>
    </xf>
    <xf numFmtId="0" fontId="27" fillId="20" borderId="22" xfId="0" applyFont="1" applyFill="1" applyBorder="1" applyAlignment="1">
      <alignment horizontal="center"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cellXfs>
  <cellStyles count="57">
    <cellStyle name="20% - Accent1 2" xfId="3" xr:uid="{00000000-0005-0000-0000-000000000000}"/>
    <cellStyle name="20% - Accent2 2" xfId="4" xr:uid="{00000000-0005-0000-0000-000001000000}"/>
    <cellStyle name="20% - Accent3 2" xfId="5" xr:uid="{00000000-0005-0000-0000-000002000000}"/>
    <cellStyle name="20% - Accent4 2" xfId="6" xr:uid="{00000000-0005-0000-0000-000003000000}"/>
    <cellStyle name="20% - Accent5 2" xfId="7" xr:uid="{00000000-0005-0000-0000-000004000000}"/>
    <cellStyle name="20% - Accent6 2" xfId="8" xr:uid="{00000000-0005-0000-0000-000005000000}"/>
    <cellStyle name="40% - Accent1 2" xfId="9" xr:uid="{00000000-0005-0000-0000-000006000000}"/>
    <cellStyle name="40% - Accent2 2" xfId="10" xr:uid="{00000000-0005-0000-0000-000007000000}"/>
    <cellStyle name="40% - Accent3 2" xfId="11" xr:uid="{00000000-0005-0000-0000-000008000000}"/>
    <cellStyle name="40% - Accent4 2" xfId="12" xr:uid="{00000000-0005-0000-0000-000009000000}"/>
    <cellStyle name="40% - Accent5 2" xfId="13" xr:uid="{00000000-0005-0000-0000-00000A000000}"/>
    <cellStyle name="40% - Accent6 2" xfId="14" xr:uid="{00000000-0005-0000-0000-00000B000000}"/>
    <cellStyle name="60% - Accent1 2" xfId="15" xr:uid="{00000000-0005-0000-0000-00000C000000}"/>
    <cellStyle name="60% - Accent2 2" xfId="16" xr:uid="{00000000-0005-0000-0000-00000D000000}"/>
    <cellStyle name="60% - Accent3 2" xfId="17" xr:uid="{00000000-0005-0000-0000-00000E000000}"/>
    <cellStyle name="60% - Accent4 2" xfId="18" xr:uid="{00000000-0005-0000-0000-00000F000000}"/>
    <cellStyle name="60% - Accent5 2" xfId="19" xr:uid="{00000000-0005-0000-0000-000010000000}"/>
    <cellStyle name="60% - Accent6 2" xfId="20" xr:uid="{00000000-0005-0000-0000-000011000000}"/>
    <cellStyle name="Accent1 2" xfId="21" xr:uid="{00000000-0005-0000-0000-000012000000}"/>
    <cellStyle name="Accent2 2" xfId="22" xr:uid="{00000000-0005-0000-0000-000013000000}"/>
    <cellStyle name="Accent3 2" xfId="23" xr:uid="{00000000-0005-0000-0000-000014000000}"/>
    <cellStyle name="Accent4 2" xfId="24" xr:uid="{00000000-0005-0000-0000-000015000000}"/>
    <cellStyle name="Accent5 2" xfId="25" xr:uid="{00000000-0005-0000-0000-000016000000}"/>
    <cellStyle name="Accent6 2" xfId="26" xr:uid="{00000000-0005-0000-0000-000017000000}"/>
    <cellStyle name="Bad 2" xfId="27" xr:uid="{00000000-0005-0000-0000-000018000000}"/>
    <cellStyle name="Calculation 2" xfId="28" xr:uid="{00000000-0005-0000-0000-000019000000}"/>
    <cellStyle name="Check Cell 2" xfId="29" xr:uid="{00000000-0005-0000-0000-00001A000000}"/>
    <cellStyle name="Comma" xfId="49" builtinId="3"/>
    <cellStyle name="Comma 2" xfId="50" xr:uid="{00000000-0005-0000-0000-00001C000000}"/>
    <cellStyle name="Currency" xfId="55" builtinId="4"/>
    <cellStyle name="Currency 2" xfId="30" xr:uid="{00000000-0005-0000-0000-00001E000000}"/>
    <cellStyle name="Currency 2 2" xfId="52" xr:uid="{00000000-0005-0000-0000-00001F000000}"/>
    <cellStyle name="Explanatory Text 2" xfId="31" xr:uid="{00000000-0005-0000-0000-000020000000}"/>
    <cellStyle name="Good 2" xfId="32" xr:uid="{00000000-0005-0000-0000-000021000000}"/>
    <cellStyle name="Heading 1 2" xfId="33" xr:uid="{00000000-0005-0000-0000-000022000000}"/>
    <cellStyle name="Heading 2 2" xfId="34" xr:uid="{00000000-0005-0000-0000-000023000000}"/>
    <cellStyle name="Heading 3 2" xfId="35" xr:uid="{00000000-0005-0000-0000-000024000000}"/>
    <cellStyle name="Heading 4 2" xfId="36" xr:uid="{00000000-0005-0000-0000-000025000000}"/>
    <cellStyle name="Hyperlink" xfId="56" builtinId="8"/>
    <cellStyle name="Input 2" xfId="37" xr:uid="{00000000-0005-0000-0000-000027000000}"/>
    <cellStyle name="Linked Cell 2" xfId="38" xr:uid="{00000000-0005-0000-0000-000028000000}"/>
    <cellStyle name="Neutral 2" xfId="39" xr:uid="{00000000-0005-0000-0000-000029000000}"/>
    <cellStyle name="Normal" xfId="0" builtinId="0"/>
    <cellStyle name="Normal 2" xfId="1" xr:uid="{00000000-0005-0000-0000-00002B000000}"/>
    <cellStyle name="Normal 2 2" xfId="40" xr:uid="{00000000-0005-0000-0000-00002C000000}"/>
    <cellStyle name="Normal 2 2 2" xfId="54" xr:uid="{00000000-0005-0000-0000-00002D000000}"/>
    <cellStyle name="Normal 2 3" xfId="51" xr:uid="{00000000-0005-0000-0000-00002E000000}"/>
    <cellStyle name="Normal 3" xfId="41" xr:uid="{00000000-0005-0000-0000-00002F000000}"/>
    <cellStyle name="Normal 3 2" xfId="53" xr:uid="{00000000-0005-0000-0000-000030000000}"/>
    <cellStyle name="Normal 4" xfId="48" xr:uid="{00000000-0005-0000-0000-000031000000}"/>
    <cellStyle name="Normal 5" xfId="2" xr:uid="{00000000-0005-0000-0000-000032000000}"/>
    <cellStyle name="Note 2" xfId="42" xr:uid="{00000000-0005-0000-0000-000033000000}"/>
    <cellStyle name="Output 2" xfId="43" xr:uid="{00000000-0005-0000-0000-000034000000}"/>
    <cellStyle name="Percent 2" xfId="44" xr:uid="{00000000-0005-0000-0000-000035000000}"/>
    <cellStyle name="Title 2" xfId="45" xr:uid="{00000000-0005-0000-0000-000036000000}"/>
    <cellStyle name="Total 2" xfId="46" xr:uid="{00000000-0005-0000-0000-000037000000}"/>
    <cellStyle name="Warning Text 2" xfId="47"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ATA%20-%20Misc%20Files\ODST\Level%205%20Districts\OST%20Misc\OST%20Funding\FY19%20220%20and%20323%20Funding\FY19%20OST%20220,%20323%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art I - Signature Page"/>
      <sheetName val="Budget Summary"/>
      <sheetName val="Part II -Title I-Served Schools"/>
      <sheetName val="Part III - Program Information"/>
      <sheetName val="Sheet1"/>
      <sheetName val="Sheet2"/>
      <sheetName val="Amendment"/>
      <sheetName val="Indirect Costs"/>
      <sheetName val="supt list 040604"/>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oe.mass.edu/grants/2024/224-322/" TargetMode="External"/><Relationship Id="rId2" Type="http://schemas.openxmlformats.org/officeDocument/2006/relationships/hyperlink" Target="https://www.doe.mass.edu/grants/2024/220-323/" TargetMode="External"/><Relationship Id="rId1" Type="http://schemas.openxmlformats.org/officeDocument/2006/relationships/hyperlink" Target="https://www.doe.mass.edu/grants/2024/222-325/"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9E095-C08B-499F-8538-FD82C9904AAC}">
  <dimension ref="A1:K94"/>
  <sheetViews>
    <sheetView tabSelected="1" topLeftCell="B1" zoomScaleNormal="100" workbookViewId="0">
      <selection activeCell="B1" sqref="B1"/>
    </sheetView>
  </sheetViews>
  <sheetFormatPr defaultColWidth="8.5703125" defaultRowHeight="15" customHeight="1" x14ac:dyDescent="0.25"/>
  <cols>
    <col min="1" max="1" width="12.42578125" style="3" hidden="1" customWidth="1"/>
    <col min="2" max="2" width="18.5703125" style="9" customWidth="1"/>
    <col min="3" max="3" width="11.140625" style="3" customWidth="1"/>
    <col min="4" max="4" width="40" customWidth="1"/>
    <col min="5" max="5" width="12.42578125" style="7" customWidth="1"/>
    <col min="6" max="6" width="10.42578125" customWidth="1"/>
    <col min="7" max="7" width="13" customWidth="1"/>
    <col min="8" max="9" width="11.5703125" customWidth="1"/>
    <col min="10" max="10" width="18.5703125" customWidth="1"/>
    <col min="11" max="11" width="16.140625" style="5" customWidth="1"/>
  </cols>
  <sheetData>
    <row r="1" spans="1:11" x14ac:dyDescent="0.25">
      <c r="A1" s="8" t="s">
        <v>0</v>
      </c>
    </row>
    <row r="2" spans="1:11" s="2" customFormat="1" ht="33" customHeight="1" x14ac:dyDescent="0.25">
      <c r="A2" s="1" t="s">
        <v>1</v>
      </c>
      <c r="B2" s="80" t="s">
        <v>2</v>
      </c>
      <c r="C2" s="81" t="s">
        <v>3</v>
      </c>
      <c r="D2" s="80" t="s">
        <v>4</v>
      </c>
      <c r="E2" s="82" t="s">
        <v>5</v>
      </c>
      <c r="F2" s="83" t="s">
        <v>6</v>
      </c>
      <c r="G2" s="84" t="s">
        <v>7</v>
      </c>
      <c r="H2" s="84" t="s">
        <v>8</v>
      </c>
      <c r="I2" s="80" t="s">
        <v>9</v>
      </c>
      <c r="K2" s="6"/>
    </row>
    <row r="3" spans="1:11" x14ac:dyDescent="0.25">
      <c r="A3" s="3" t="s">
        <v>10</v>
      </c>
      <c r="B3" s="85" t="s">
        <v>11</v>
      </c>
      <c r="C3" s="86" t="s">
        <v>12</v>
      </c>
      <c r="D3" s="87" t="s">
        <v>13</v>
      </c>
      <c r="E3" s="88">
        <v>33333</v>
      </c>
      <c r="F3" s="89"/>
      <c r="G3" s="89"/>
      <c r="H3" s="89"/>
      <c r="I3" s="90">
        <f>SUM(E3:H3)</f>
        <v>33333</v>
      </c>
    </row>
    <row r="4" spans="1:11" x14ac:dyDescent="0.25">
      <c r="A4" s="9" t="s">
        <v>10</v>
      </c>
      <c r="B4" s="85" t="s">
        <v>11</v>
      </c>
      <c r="C4" s="85" t="s">
        <v>14</v>
      </c>
      <c r="D4" s="91" t="s">
        <v>15</v>
      </c>
      <c r="E4" s="88">
        <v>33333</v>
      </c>
      <c r="F4" s="91"/>
      <c r="G4" s="91"/>
      <c r="H4" s="91"/>
      <c r="I4" s="90">
        <f t="shared" ref="I4:I55" si="0">SUM(E4:H4)</f>
        <v>33333</v>
      </c>
    </row>
    <row r="5" spans="1:11" x14ac:dyDescent="0.25">
      <c r="A5" s="9"/>
      <c r="B5" s="85" t="s">
        <v>11</v>
      </c>
      <c r="C5" s="92" t="s">
        <v>16</v>
      </c>
      <c r="D5" s="91" t="s">
        <v>17</v>
      </c>
      <c r="E5" s="88">
        <v>33333</v>
      </c>
      <c r="F5" s="91"/>
      <c r="G5" s="91"/>
      <c r="H5" s="91"/>
      <c r="I5" s="90">
        <f t="shared" si="0"/>
        <v>33333</v>
      </c>
    </row>
    <row r="6" spans="1:11" x14ac:dyDescent="0.25">
      <c r="A6" s="9"/>
      <c r="B6" s="85" t="s">
        <v>18</v>
      </c>
      <c r="C6" s="92" t="s">
        <v>19</v>
      </c>
      <c r="D6" s="91" t="s">
        <v>20</v>
      </c>
      <c r="E6" s="93">
        <v>36111</v>
      </c>
      <c r="F6" s="91"/>
      <c r="G6" s="91"/>
      <c r="H6" s="91"/>
      <c r="I6" s="90">
        <f t="shared" si="0"/>
        <v>36111</v>
      </c>
    </row>
    <row r="7" spans="1:11" x14ac:dyDescent="0.25">
      <c r="A7" s="9"/>
      <c r="B7" s="85" t="s">
        <v>18</v>
      </c>
      <c r="C7" s="94" t="s">
        <v>21</v>
      </c>
      <c r="D7" s="91" t="s">
        <v>22</v>
      </c>
      <c r="E7" s="93">
        <v>36111</v>
      </c>
      <c r="F7" s="91"/>
      <c r="G7" s="91"/>
      <c r="H7" s="91"/>
      <c r="I7" s="90">
        <f t="shared" si="0"/>
        <v>36111</v>
      </c>
    </row>
    <row r="8" spans="1:11" x14ac:dyDescent="0.25">
      <c r="A8" s="9"/>
      <c r="B8" s="85" t="s">
        <v>18</v>
      </c>
      <c r="C8" s="95" t="s">
        <v>23</v>
      </c>
      <c r="D8" s="91" t="s">
        <v>24</v>
      </c>
      <c r="E8" s="93">
        <v>36111</v>
      </c>
      <c r="F8" s="91"/>
      <c r="G8" s="91"/>
      <c r="H8" s="91"/>
      <c r="I8" s="90">
        <f t="shared" si="0"/>
        <v>36111</v>
      </c>
    </row>
    <row r="9" spans="1:11" x14ac:dyDescent="0.25">
      <c r="A9" s="9"/>
      <c r="B9" s="85" t="s">
        <v>18</v>
      </c>
      <c r="C9" s="86" t="s">
        <v>25</v>
      </c>
      <c r="D9" s="87" t="s">
        <v>26</v>
      </c>
      <c r="E9" s="93">
        <v>36111</v>
      </c>
      <c r="F9" s="91"/>
      <c r="G9" s="91"/>
      <c r="H9" s="91"/>
      <c r="I9" s="90">
        <f t="shared" si="0"/>
        <v>36111</v>
      </c>
    </row>
    <row r="10" spans="1:11" x14ac:dyDescent="0.25">
      <c r="A10" s="9"/>
      <c r="B10" s="85" t="s">
        <v>18</v>
      </c>
      <c r="C10" s="85" t="s">
        <v>27</v>
      </c>
      <c r="D10" s="91" t="s">
        <v>28</v>
      </c>
      <c r="E10" s="93">
        <v>36111</v>
      </c>
      <c r="F10" s="91"/>
      <c r="G10" s="91"/>
      <c r="H10" s="91"/>
      <c r="I10" s="90">
        <f t="shared" si="0"/>
        <v>36111</v>
      </c>
    </row>
    <row r="11" spans="1:11" x14ac:dyDescent="0.25">
      <c r="A11" s="9"/>
      <c r="B11" s="85" t="s">
        <v>18</v>
      </c>
      <c r="C11" s="85" t="s">
        <v>29</v>
      </c>
      <c r="D11" s="91" t="s">
        <v>30</v>
      </c>
      <c r="E11" s="93">
        <v>36111</v>
      </c>
      <c r="F11" s="91"/>
      <c r="G11" s="91"/>
      <c r="H11" s="91"/>
      <c r="I11" s="90">
        <f t="shared" si="0"/>
        <v>36111</v>
      </c>
    </row>
    <row r="12" spans="1:11" x14ac:dyDescent="0.25">
      <c r="A12" s="9"/>
      <c r="B12" s="85" t="s">
        <v>18</v>
      </c>
      <c r="C12" s="92" t="s">
        <v>31</v>
      </c>
      <c r="D12" s="91" t="s">
        <v>32</v>
      </c>
      <c r="E12" s="93">
        <v>36111</v>
      </c>
      <c r="F12" s="91"/>
      <c r="G12" s="91"/>
      <c r="H12" s="91"/>
      <c r="I12" s="90">
        <f t="shared" si="0"/>
        <v>36111</v>
      </c>
    </row>
    <row r="13" spans="1:11" x14ac:dyDescent="0.25">
      <c r="A13" s="9"/>
      <c r="B13" s="85" t="s">
        <v>18</v>
      </c>
      <c r="C13" s="85" t="s">
        <v>33</v>
      </c>
      <c r="D13" s="91" t="s">
        <v>34</v>
      </c>
      <c r="E13" s="93">
        <v>36111</v>
      </c>
      <c r="F13" s="91"/>
      <c r="G13" s="91"/>
      <c r="H13" s="91"/>
      <c r="I13" s="90">
        <f t="shared" si="0"/>
        <v>36111</v>
      </c>
    </row>
    <row r="14" spans="1:11" x14ac:dyDescent="0.25">
      <c r="A14" s="9"/>
      <c r="B14" s="85" t="s">
        <v>18</v>
      </c>
      <c r="C14" s="85" t="s">
        <v>35</v>
      </c>
      <c r="D14" s="91" t="s">
        <v>36</v>
      </c>
      <c r="E14" s="93">
        <v>36111</v>
      </c>
      <c r="F14" s="91"/>
      <c r="G14" s="91"/>
      <c r="H14" s="91"/>
      <c r="I14" s="90">
        <f t="shared" si="0"/>
        <v>36111</v>
      </c>
    </row>
    <row r="15" spans="1:11" x14ac:dyDescent="0.25">
      <c r="A15" s="3" t="s">
        <v>37</v>
      </c>
      <c r="B15" s="85" t="s">
        <v>18</v>
      </c>
      <c r="C15" s="86" t="s">
        <v>38</v>
      </c>
      <c r="D15" s="87" t="s">
        <v>39</v>
      </c>
      <c r="E15" s="93">
        <v>36111</v>
      </c>
      <c r="F15" s="89"/>
      <c r="G15" s="89"/>
      <c r="H15" s="89"/>
      <c r="I15" s="90">
        <f t="shared" si="0"/>
        <v>36111</v>
      </c>
      <c r="J15" s="5"/>
    </row>
    <row r="16" spans="1:11" x14ac:dyDescent="0.25">
      <c r="B16" s="85" t="s">
        <v>18</v>
      </c>
      <c r="C16" s="85" t="s">
        <v>40</v>
      </c>
      <c r="D16" s="91" t="s">
        <v>41</v>
      </c>
      <c r="E16" s="93">
        <v>36111</v>
      </c>
      <c r="F16" s="89"/>
      <c r="G16" s="89"/>
      <c r="H16" s="89"/>
      <c r="I16" s="90">
        <f t="shared" si="0"/>
        <v>36111</v>
      </c>
    </row>
    <row r="17" spans="1:11" x14ac:dyDescent="0.25">
      <c r="B17" s="85" t="s">
        <v>18</v>
      </c>
      <c r="C17" s="85" t="s">
        <v>42</v>
      </c>
      <c r="D17" s="91" t="s">
        <v>43</v>
      </c>
      <c r="E17" s="93">
        <v>36111</v>
      </c>
      <c r="F17" s="89"/>
      <c r="G17" s="89"/>
      <c r="H17" s="89"/>
      <c r="I17" s="90">
        <f t="shared" si="0"/>
        <v>36111</v>
      </c>
    </row>
    <row r="18" spans="1:11" x14ac:dyDescent="0.25">
      <c r="A18" s="9" t="s">
        <v>37</v>
      </c>
      <c r="B18" s="85" t="s">
        <v>18</v>
      </c>
      <c r="C18" s="85" t="s">
        <v>44</v>
      </c>
      <c r="D18" s="91" t="s">
        <v>45</v>
      </c>
      <c r="E18" s="93">
        <v>36111</v>
      </c>
      <c r="F18" s="91"/>
      <c r="G18" s="91"/>
      <c r="H18" s="91"/>
      <c r="I18" s="90">
        <f t="shared" si="0"/>
        <v>36111</v>
      </c>
    </row>
    <row r="19" spans="1:11" x14ac:dyDescent="0.25">
      <c r="A19" s="9"/>
      <c r="B19" s="85" t="s">
        <v>18</v>
      </c>
      <c r="C19" s="85" t="s">
        <v>46</v>
      </c>
      <c r="D19" s="91" t="s">
        <v>47</v>
      </c>
      <c r="E19" s="93">
        <v>36111</v>
      </c>
      <c r="F19" s="91"/>
      <c r="G19" s="91"/>
      <c r="H19" s="91"/>
      <c r="I19" s="90">
        <f t="shared" si="0"/>
        <v>36111</v>
      </c>
    </row>
    <row r="20" spans="1:11" x14ac:dyDescent="0.25">
      <c r="A20" s="9"/>
      <c r="B20" s="85" t="s">
        <v>18</v>
      </c>
      <c r="C20" s="85" t="s">
        <v>48</v>
      </c>
      <c r="D20" s="91" t="s">
        <v>49</v>
      </c>
      <c r="E20" s="93">
        <v>36111</v>
      </c>
      <c r="F20" s="91"/>
      <c r="G20" s="91"/>
      <c r="H20" s="91"/>
      <c r="I20" s="90">
        <f t="shared" si="0"/>
        <v>36111</v>
      </c>
    </row>
    <row r="21" spans="1:11" x14ac:dyDescent="0.25">
      <c r="A21" s="9"/>
      <c r="B21" s="85" t="s">
        <v>18</v>
      </c>
      <c r="C21" s="92" t="s">
        <v>50</v>
      </c>
      <c r="D21" s="91" t="s">
        <v>51</v>
      </c>
      <c r="E21" s="93">
        <v>36111</v>
      </c>
      <c r="F21" s="91"/>
      <c r="G21" s="91"/>
      <c r="H21" s="91"/>
      <c r="I21" s="90">
        <f t="shared" si="0"/>
        <v>36111</v>
      </c>
    </row>
    <row r="22" spans="1:11" x14ac:dyDescent="0.25">
      <c r="A22" s="9"/>
      <c r="B22" s="85" t="s">
        <v>18</v>
      </c>
      <c r="C22" s="85" t="s">
        <v>52</v>
      </c>
      <c r="D22" s="91" t="s">
        <v>53</v>
      </c>
      <c r="E22" s="93">
        <v>36111</v>
      </c>
      <c r="F22" s="91"/>
      <c r="G22" s="91"/>
      <c r="H22" s="91"/>
      <c r="I22" s="90">
        <f t="shared" si="0"/>
        <v>36111</v>
      </c>
    </row>
    <row r="23" spans="1:11" x14ac:dyDescent="0.25">
      <c r="A23" s="9"/>
      <c r="B23" s="85" t="s">
        <v>18</v>
      </c>
      <c r="C23" s="85" t="s">
        <v>54</v>
      </c>
      <c r="D23" s="91" t="s">
        <v>55</v>
      </c>
      <c r="E23" s="93">
        <v>36111</v>
      </c>
      <c r="F23" s="91"/>
      <c r="G23" s="91"/>
      <c r="H23" s="91"/>
      <c r="I23" s="90">
        <f t="shared" si="0"/>
        <v>36111</v>
      </c>
    </row>
    <row r="24" spans="1:11" x14ac:dyDescent="0.25">
      <c r="B24" s="85" t="s">
        <v>56</v>
      </c>
      <c r="C24" s="85" t="s">
        <v>57</v>
      </c>
      <c r="D24" s="91" t="s">
        <v>58</v>
      </c>
      <c r="E24" s="88">
        <v>100000</v>
      </c>
      <c r="F24" s="89"/>
      <c r="G24" s="89"/>
      <c r="H24" s="89"/>
      <c r="I24" s="90">
        <f t="shared" si="0"/>
        <v>100000</v>
      </c>
      <c r="J24" s="5"/>
    </row>
    <row r="25" spans="1:11" x14ac:dyDescent="0.25">
      <c r="B25" s="85" t="s">
        <v>56</v>
      </c>
      <c r="C25" s="85" t="s">
        <v>59</v>
      </c>
      <c r="D25" s="91" t="s">
        <v>60</v>
      </c>
      <c r="E25" s="88">
        <v>100000</v>
      </c>
      <c r="F25" s="89"/>
      <c r="G25" s="89"/>
      <c r="H25" s="89"/>
      <c r="I25" s="90">
        <f t="shared" si="0"/>
        <v>100000</v>
      </c>
      <c r="J25" s="5"/>
    </row>
    <row r="26" spans="1:11" x14ac:dyDescent="0.25">
      <c r="A26" s="9" t="s">
        <v>61</v>
      </c>
      <c r="B26" s="85" t="s">
        <v>62</v>
      </c>
      <c r="C26" s="95" t="s">
        <v>63</v>
      </c>
      <c r="D26" s="91" t="s">
        <v>64</v>
      </c>
      <c r="E26" s="88">
        <v>33333</v>
      </c>
      <c r="F26" s="91"/>
      <c r="G26" s="91"/>
      <c r="H26" s="91"/>
      <c r="I26" s="90">
        <f t="shared" si="0"/>
        <v>33333</v>
      </c>
    </row>
    <row r="27" spans="1:11" x14ac:dyDescent="0.25">
      <c r="A27" s="9"/>
      <c r="B27" s="85" t="s">
        <v>62</v>
      </c>
      <c r="C27" s="85" t="s">
        <v>65</v>
      </c>
      <c r="D27" s="91" t="s">
        <v>66</v>
      </c>
      <c r="E27" s="88">
        <v>33333</v>
      </c>
      <c r="F27" s="91"/>
      <c r="G27" s="91"/>
      <c r="H27" s="91"/>
      <c r="I27" s="90">
        <f t="shared" si="0"/>
        <v>33333</v>
      </c>
    </row>
    <row r="28" spans="1:11" x14ac:dyDescent="0.25">
      <c r="A28" s="9"/>
      <c r="B28" s="85" t="s">
        <v>62</v>
      </c>
      <c r="C28" s="85" t="s">
        <v>67</v>
      </c>
      <c r="D28" s="91" t="s">
        <v>68</v>
      </c>
      <c r="E28" s="88">
        <v>33333</v>
      </c>
      <c r="F28" s="91"/>
      <c r="G28" s="91"/>
      <c r="H28" s="91"/>
      <c r="I28" s="90">
        <f t="shared" si="0"/>
        <v>33333</v>
      </c>
    </row>
    <row r="29" spans="1:11" x14ac:dyDescent="0.25">
      <c r="B29" s="85" t="s">
        <v>69</v>
      </c>
      <c r="C29" s="96" t="s">
        <v>70</v>
      </c>
      <c r="D29" s="91" t="s">
        <v>71</v>
      </c>
      <c r="E29" s="88">
        <v>12142</v>
      </c>
      <c r="F29" s="91"/>
      <c r="G29" s="91"/>
      <c r="H29" s="91"/>
      <c r="I29" s="90">
        <f t="shared" si="0"/>
        <v>12142</v>
      </c>
      <c r="K29" s="41"/>
    </row>
    <row r="30" spans="1:11" x14ac:dyDescent="0.25">
      <c r="A30" s="9"/>
      <c r="B30" s="85" t="s">
        <v>69</v>
      </c>
      <c r="C30" s="92" t="s">
        <v>78</v>
      </c>
      <c r="D30" s="91" t="s">
        <v>79</v>
      </c>
      <c r="E30" s="88">
        <v>12142</v>
      </c>
      <c r="F30" s="91"/>
      <c r="G30" s="91"/>
      <c r="H30" s="91"/>
      <c r="I30" s="90">
        <f t="shared" si="0"/>
        <v>12142</v>
      </c>
    </row>
    <row r="31" spans="1:11" x14ac:dyDescent="0.25">
      <c r="A31" s="9"/>
      <c r="B31" s="85" t="s">
        <v>69</v>
      </c>
      <c r="C31" s="92" t="s">
        <v>80</v>
      </c>
      <c r="D31" s="91" t="s">
        <v>81</v>
      </c>
      <c r="E31" s="88">
        <v>12142</v>
      </c>
      <c r="F31" s="91"/>
      <c r="G31" s="91"/>
      <c r="H31" s="91"/>
      <c r="I31" s="90">
        <f t="shared" si="0"/>
        <v>12142</v>
      </c>
    </row>
    <row r="32" spans="1:11" x14ac:dyDescent="0.25">
      <c r="A32" s="9"/>
      <c r="B32" s="85" t="s">
        <v>69</v>
      </c>
      <c r="C32" s="92" t="s">
        <v>82</v>
      </c>
      <c r="D32" s="91" t="s">
        <v>83</v>
      </c>
      <c r="E32" s="88">
        <v>12142</v>
      </c>
      <c r="F32" s="91"/>
      <c r="G32" s="91"/>
      <c r="H32" s="91"/>
      <c r="I32" s="90">
        <f t="shared" si="0"/>
        <v>12142</v>
      </c>
    </row>
    <row r="33" spans="1:11" x14ac:dyDescent="0.25">
      <c r="A33" s="9"/>
      <c r="B33" s="85" t="s">
        <v>69</v>
      </c>
      <c r="C33" s="92" t="s">
        <v>84</v>
      </c>
      <c r="D33" s="91" t="s">
        <v>85</v>
      </c>
      <c r="E33" s="88">
        <v>12142</v>
      </c>
      <c r="F33" s="91"/>
      <c r="G33" s="91"/>
      <c r="H33" s="91"/>
      <c r="I33" s="90">
        <f t="shared" si="0"/>
        <v>12142</v>
      </c>
    </row>
    <row r="34" spans="1:11" x14ac:dyDescent="0.25">
      <c r="A34" s="9"/>
      <c r="B34" s="85" t="s">
        <v>69</v>
      </c>
      <c r="C34" s="92" t="s">
        <v>86</v>
      </c>
      <c r="D34" s="91" t="s">
        <v>87</v>
      </c>
      <c r="E34" s="88">
        <v>12142</v>
      </c>
      <c r="F34" s="91"/>
      <c r="G34" s="91"/>
      <c r="H34" s="91"/>
      <c r="I34" s="90">
        <f t="shared" si="0"/>
        <v>12142</v>
      </c>
    </row>
    <row r="35" spans="1:11" x14ac:dyDescent="0.25">
      <c r="A35" s="9"/>
      <c r="B35" s="85" t="s">
        <v>69</v>
      </c>
      <c r="C35" s="92" t="s">
        <v>88</v>
      </c>
      <c r="D35" s="91" t="s">
        <v>89</v>
      </c>
      <c r="E35" s="88">
        <v>12142</v>
      </c>
      <c r="F35" s="91"/>
      <c r="G35" s="91"/>
      <c r="H35" s="91"/>
      <c r="I35" s="90">
        <f t="shared" si="0"/>
        <v>12142</v>
      </c>
    </row>
    <row r="36" spans="1:11" x14ac:dyDescent="0.25">
      <c r="A36" s="9"/>
      <c r="B36" s="85" t="s">
        <v>90</v>
      </c>
      <c r="C36" s="92" t="s">
        <v>91</v>
      </c>
      <c r="D36" s="91" t="s">
        <v>92</v>
      </c>
      <c r="E36" s="93">
        <v>40000</v>
      </c>
      <c r="F36" s="91"/>
      <c r="G36" s="91"/>
      <c r="H36" s="91"/>
      <c r="I36" s="90">
        <f t="shared" si="0"/>
        <v>40000</v>
      </c>
    </row>
    <row r="37" spans="1:11" x14ac:dyDescent="0.25">
      <c r="A37" s="9"/>
      <c r="B37" s="85" t="s">
        <v>90</v>
      </c>
      <c r="C37" s="92" t="s">
        <v>99</v>
      </c>
      <c r="D37" s="91" t="s">
        <v>100</v>
      </c>
      <c r="E37" s="93">
        <v>40000</v>
      </c>
      <c r="F37" s="91"/>
      <c r="G37" s="91"/>
      <c r="H37" s="91"/>
      <c r="I37" s="90">
        <f t="shared" si="0"/>
        <v>40000</v>
      </c>
    </row>
    <row r="38" spans="1:11" x14ac:dyDescent="0.25">
      <c r="A38" s="9"/>
      <c r="B38" s="85" t="s">
        <v>90</v>
      </c>
      <c r="C38" s="92" t="s">
        <v>101</v>
      </c>
      <c r="D38" s="91" t="s">
        <v>102</v>
      </c>
      <c r="E38" s="93">
        <v>40000</v>
      </c>
      <c r="F38" s="91"/>
      <c r="G38" s="91"/>
      <c r="H38" s="91"/>
      <c r="I38" s="90">
        <f t="shared" si="0"/>
        <v>40000</v>
      </c>
    </row>
    <row r="39" spans="1:11" x14ac:dyDescent="0.25">
      <c r="A39" s="9"/>
      <c r="B39" s="85" t="s">
        <v>90</v>
      </c>
      <c r="C39" s="92" t="s">
        <v>103</v>
      </c>
      <c r="D39" s="91" t="s">
        <v>104</v>
      </c>
      <c r="E39" s="93">
        <v>40000</v>
      </c>
      <c r="F39" s="91"/>
      <c r="G39" s="91"/>
      <c r="H39" s="91"/>
      <c r="I39" s="90">
        <f t="shared" si="0"/>
        <v>40000</v>
      </c>
    </row>
    <row r="40" spans="1:11" x14ac:dyDescent="0.25">
      <c r="A40" s="9"/>
      <c r="B40" s="85" t="s">
        <v>90</v>
      </c>
      <c r="C40" s="92" t="s">
        <v>105</v>
      </c>
      <c r="D40" s="91" t="s">
        <v>106</v>
      </c>
      <c r="E40" s="93">
        <v>40000</v>
      </c>
      <c r="F40" s="91"/>
      <c r="G40" s="91"/>
      <c r="H40" s="91"/>
      <c r="I40" s="90">
        <f t="shared" si="0"/>
        <v>40000</v>
      </c>
    </row>
    <row r="41" spans="1:11" x14ac:dyDescent="0.25">
      <c r="A41" s="9" t="s">
        <v>107</v>
      </c>
      <c r="B41" s="85" t="s">
        <v>108</v>
      </c>
      <c r="C41" s="85" t="s">
        <v>109</v>
      </c>
      <c r="D41" s="91" t="s">
        <v>110</v>
      </c>
      <c r="E41" s="93">
        <v>35000</v>
      </c>
      <c r="F41" s="91"/>
      <c r="G41" s="91"/>
      <c r="H41" s="91"/>
      <c r="I41" s="90">
        <f t="shared" si="0"/>
        <v>35000</v>
      </c>
    </row>
    <row r="42" spans="1:11" x14ac:dyDescent="0.25">
      <c r="A42" s="9"/>
      <c r="B42" s="85" t="s">
        <v>108</v>
      </c>
      <c r="C42" s="85" t="s">
        <v>111</v>
      </c>
      <c r="D42" s="91" t="s">
        <v>112</v>
      </c>
      <c r="E42" s="93">
        <v>35000</v>
      </c>
      <c r="F42" s="91"/>
      <c r="G42" s="91"/>
      <c r="H42" s="91"/>
      <c r="I42" s="90">
        <f t="shared" si="0"/>
        <v>35000</v>
      </c>
    </row>
    <row r="43" spans="1:11" x14ac:dyDescent="0.25">
      <c r="A43" s="9"/>
      <c r="B43" s="97" t="s">
        <v>113</v>
      </c>
      <c r="C43" s="92" t="s">
        <v>114</v>
      </c>
      <c r="D43" s="91" t="s">
        <v>115</v>
      </c>
      <c r="E43" s="93">
        <v>34000</v>
      </c>
      <c r="F43" s="91"/>
      <c r="G43" s="91"/>
      <c r="H43" s="91"/>
      <c r="I43" s="90">
        <f t="shared" si="0"/>
        <v>34000</v>
      </c>
    </row>
    <row r="44" spans="1:11" ht="15.75" x14ac:dyDescent="0.25">
      <c r="A44" s="3" t="s">
        <v>116</v>
      </c>
      <c r="B44" s="85" t="s">
        <v>117</v>
      </c>
      <c r="C44" s="85" t="s">
        <v>118</v>
      </c>
      <c r="D44" s="90" t="s">
        <v>119</v>
      </c>
      <c r="E44" s="98"/>
      <c r="F44" s="90"/>
      <c r="G44" s="90">
        <v>38750</v>
      </c>
      <c r="H44" s="90"/>
      <c r="I44" s="90">
        <f t="shared" si="0"/>
        <v>38750</v>
      </c>
      <c r="J44" s="18"/>
      <c r="K44" s="17"/>
    </row>
    <row r="45" spans="1:11" x14ac:dyDescent="0.25">
      <c r="A45" s="3" t="s">
        <v>116</v>
      </c>
      <c r="B45" s="85" t="s">
        <v>117</v>
      </c>
      <c r="C45" s="85" t="s">
        <v>120</v>
      </c>
      <c r="D45" s="90" t="s">
        <v>121</v>
      </c>
      <c r="E45" s="98"/>
      <c r="F45" s="90"/>
      <c r="G45" s="90">
        <v>38750</v>
      </c>
      <c r="H45" s="90"/>
      <c r="I45" s="90">
        <f t="shared" si="0"/>
        <v>38750</v>
      </c>
    </row>
    <row r="46" spans="1:11" x14ac:dyDescent="0.25">
      <c r="B46" s="85" t="s">
        <v>117</v>
      </c>
      <c r="C46" s="92" t="s">
        <v>122</v>
      </c>
      <c r="D46" s="90" t="s">
        <v>123</v>
      </c>
      <c r="E46" s="98"/>
      <c r="F46" s="90"/>
      <c r="G46" s="90">
        <v>38750</v>
      </c>
      <c r="H46" s="90"/>
      <c r="I46" s="90">
        <f t="shared" si="0"/>
        <v>38750</v>
      </c>
    </row>
    <row r="47" spans="1:11" x14ac:dyDescent="0.25">
      <c r="B47" s="85" t="s">
        <v>117</v>
      </c>
      <c r="C47" s="92" t="s">
        <v>124</v>
      </c>
      <c r="D47" s="90" t="s">
        <v>125</v>
      </c>
      <c r="E47" s="98"/>
      <c r="F47" s="90"/>
      <c r="G47" s="90">
        <v>38750</v>
      </c>
      <c r="H47" s="90"/>
      <c r="I47" s="90">
        <f t="shared" si="0"/>
        <v>38750</v>
      </c>
    </row>
    <row r="48" spans="1:11" x14ac:dyDescent="0.25">
      <c r="B48" s="85" t="s">
        <v>127</v>
      </c>
      <c r="C48" s="92" t="s">
        <v>128</v>
      </c>
      <c r="D48" s="90" t="s">
        <v>129</v>
      </c>
      <c r="E48" s="98"/>
      <c r="F48" s="90"/>
      <c r="G48" s="90"/>
      <c r="H48" s="90">
        <v>250000</v>
      </c>
      <c r="I48" s="90">
        <f t="shared" si="0"/>
        <v>250000</v>
      </c>
    </row>
    <row r="49" spans="1:9" x14ac:dyDescent="0.25">
      <c r="A49" s="9" t="s">
        <v>130</v>
      </c>
      <c r="B49" s="85" t="s">
        <v>131</v>
      </c>
      <c r="C49" s="85" t="s">
        <v>132</v>
      </c>
      <c r="D49" s="99" t="s">
        <v>133</v>
      </c>
      <c r="E49" s="88">
        <v>50000</v>
      </c>
      <c r="F49" s="91"/>
      <c r="G49" s="91"/>
      <c r="H49" s="91"/>
      <c r="I49" s="90">
        <f t="shared" si="0"/>
        <v>50000</v>
      </c>
    </row>
    <row r="50" spans="1:9" x14ac:dyDescent="0.25">
      <c r="A50" s="9" t="s">
        <v>130</v>
      </c>
      <c r="B50" s="85" t="s">
        <v>131</v>
      </c>
      <c r="C50" s="85" t="s">
        <v>134</v>
      </c>
      <c r="D50" s="99" t="s">
        <v>135</v>
      </c>
      <c r="E50" s="88">
        <v>50000</v>
      </c>
      <c r="F50" s="91"/>
      <c r="G50" s="91"/>
      <c r="H50" s="91"/>
      <c r="I50" s="90">
        <f t="shared" si="0"/>
        <v>50000</v>
      </c>
    </row>
    <row r="51" spans="1:9" x14ac:dyDescent="0.25">
      <c r="A51" s="9" t="s">
        <v>130</v>
      </c>
      <c r="B51" s="85" t="s">
        <v>131</v>
      </c>
      <c r="C51" s="85" t="s">
        <v>136</v>
      </c>
      <c r="D51" s="99" t="s">
        <v>137</v>
      </c>
      <c r="E51" s="88">
        <v>50000</v>
      </c>
      <c r="F51" s="91"/>
      <c r="G51" s="91"/>
      <c r="H51" s="91"/>
      <c r="I51" s="90">
        <f t="shared" si="0"/>
        <v>50000</v>
      </c>
    </row>
    <row r="52" spans="1:9" x14ac:dyDescent="0.25">
      <c r="A52" s="9" t="s">
        <v>130</v>
      </c>
      <c r="B52" s="85" t="s">
        <v>131</v>
      </c>
      <c r="C52" s="85" t="s">
        <v>138</v>
      </c>
      <c r="D52" s="99" t="s">
        <v>139</v>
      </c>
      <c r="E52" s="88">
        <v>50000</v>
      </c>
      <c r="F52" s="91"/>
      <c r="G52" s="91"/>
      <c r="H52" s="91"/>
      <c r="I52" s="90">
        <f t="shared" si="0"/>
        <v>50000</v>
      </c>
    </row>
    <row r="53" spans="1:9" x14ac:dyDescent="0.25">
      <c r="A53" s="9" t="s">
        <v>130</v>
      </c>
      <c r="B53" s="85" t="s">
        <v>131</v>
      </c>
      <c r="C53" s="94" t="s">
        <v>140</v>
      </c>
      <c r="D53" s="100" t="s">
        <v>141</v>
      </c>
      <c r="E53" s="88">
        <v>50000</v>
      </c>
      <c r="F53" s="91"/>
      <c r="G53" s="91"/>
      <c r="H53" s="91"/>
      <c r="I53" s="90">
        <f t="shared" si="0"/>
        <v>50000</v>
      </c>
    </row>
    <row r="54" spans="1:9" x14ac:dyDescent="0.25">
      <c r="A54" s="9"/>
      <c r="B54" s="85" t="s">
        <v>131</v>
      </c>
      <c r="C54" s="94" t="s">
        <v>142</v>
      </c>
      <c r="D54" s="100" t="s">
        <v>143</v>
      </c>
      <c r="E54" s="88">
        <v>50000</v>
      </c>
      <c r="F54" s="91"/>
      <c r="G54" s="91"/>
      <c r="H54" s="91"/>
      <c r="I54" s="90">
        <f t="shared" si="0"/>
        <v>50000</v>
      </c>
    </row>
    <row r="55" spans="1:9" x14ac:dyDescent="0.25">
      <c r="A55" s="9" t="s">
        <v>144</v>
      </c>
      <c r="B55" s="85" t="s">
        <v>145</v>
      </c>
      <c r="C55" s="85" t="s">
        <v>146</v>
      </c>
      <c r="D55" s="91" t="s">
        <v>147</v>
      </c>
      <c r="E55" s="101">
        <v>126337</v>
      </c>
      <c r="F55" s="91"/>
      <c r="G55" s="91"/>
      <c r="H55" s="91"/>
      <c r="I55" s="90">
        <f t="shared" si="0"/>
        <v>126337</v>
      </c>
    </row>
    <row r="56" spans="1:9" x14ac:dyDescent="0.25">
      <c r="A56" s="9"/>
      <c r="B56" s="85" t="s">
        <v>145</v>
      </c>
      <c r="C56" s="85" t="s">
        <v>150</v>
      </c>
      <c r="D56" s="91" t="s">
        <v>151</v>
      </c>
      <c r="E56" s="101">
        <v>126337</v>
      </c>
      <c r="F56" s="91"/>
      <c r="G56" s="91"/>
      <c r="H56" s="91"/>
      <c r="I56" s="90">
        <f t="shared" ref="I56:I92" si="1">SUM(E56:H56)</f>
        <v>126337</v>
      </c>
    </row>
    <row r="57" spans="1:9" x14ac:dyDescent="0.25">
      <c r="A57" s="9"/>
      <c r="B57" s="85" t="s">
        <v>145</v>
      </c>
      <c r="C57" s="92" t="s">
        <v>152</v>
      </c>
      <c r="D57" s="91" t="s">
        <v>153</v>
      </c>
      <c r="E57" s="101">
        <v>126337</v>
      </c>
      <c r="F57" s="91"/>
      <c r="G57" s="91"/>
      <c r="H57" s="91"/>
      <c r="I57" s="90">
        <f t="shared" si="1"/>
        <v>126337</v>
      </c>
    </row>
    <row r="58" spans="1:9" x14ac:dyDescent="0.25">
      <c r="A58" s="9" t="s">
        <v>154</v>
      </c>
      <c r="B58" s="85" t="s">
        <v>155</v>
      </c>
      <c r="C58" s="85" t="s">
        <v>156</v>
      </c>
      <c r="D58" s="91" t="s">
        <v>157</v>
      </c>
      <c r="E58" s="93">
        <v>35000</v>
      </c>
      <c r="F58" s="91"/>
      <c r="G58" s="91"/>
      <c r="H58" s="91"/>
      <c r="I58" s="90">
        <f t="shared" si="1"/>
        <v>35000</v>
      </c>
    </row>
    <row r="59" spans="1:9" x14ac:dyDescent="0.25">
      <c r="A59" s="9" t="s">
        <v>154</v>
      </c>
      <c r="B59" s="85" t="s">
        <v>155</v>
      </c>
      <c r="C59" s="85" t="s">
        <v>158</v>
      </c>
      <c r="D59" s="91" t="s">
        <v>159</v>
      </c>
      <c r="E59" s="93">
        <v>35000</v>
      </c>
      <c r="F59" s="91"/>
      <c r="G59" s="91"/>
      <c r="H59" s="91"/>
      <c r="I59" s="90">
        <f t="shared" si="1"/>
        <v>35000</v>
      </c>
    </row>
    <row r="60" spans="1:9" x14ac:dyDescent="0.25">
      <c r="A60" s="9" t="s">
        <v>154</v>
      </c>
      <c r="B60" s="85" t="s">
        <v>155</v>
      </c>
      <c r="C60" s="85" t="s">
        <v>160</v>
      </c>
      <c r="D60" s="91" t="s">
        <v>161</v>
      </c>
      <c r="E60" s="93">
        <v>35000</v>
      </c>
      <c r="F60" s="91"/>
      <c r="G60" s="91"/>
      <c r="H60" s="91"/>
      <c r="I60" s="90">
        <f t="shared" si="1"/>
        <v>35000</v>
      </c>
    </row>
    <row r="61" spans="1:9" x14ac:dyDescent="0.25">
      <c r="A61" s="9"/>
      <c r="B61" s="85" t="s">
        <v>155</v>
      </c>
      <c r="C61" s="85" t="s">
        <v>162</v>
      </c>
      <c r="D61" s="91" t="s">
        <v>163</v>
      </c>
      <c r="E61" s="93">
        <v>35000</v>
      </c>
      <c r="F61" s="91"/>
      <c r="G61" s="91"/>
      <c r="H61" s="91"/>
      <c r="I61" s="90">
        <f t="shared" si="1"/>
        <v>35000</v>
      </c>
    </row>
    <row r="62" spans="1:9" x14ac:dyDescent="0.25">
      <c r="B62" s="85" t="s">
        <v>155</v>
      </c>
      <c r="C62" s="96" t="s">
        <v>164</v>
      </c>
      <c r="D62" s="90" t="s">
        <v>165</v>
      </c>
      <c r="E62" s="93">
        <v>35000</v>
      </c>
      <c r="F62" s="90"/>
      <c r="G62" s="90"/>
      <c r="H62" s="90"/>
      <c r="I62" s="90">
        <f t="shared" si="1"/>
        <v>35000</v>
      </c>
    </row>
    <row r="63" spans="1:9" x14ac:dyDescent="0.25">
      <c r="A63" s="9" t="s">
        <v>166</v>
      </c>
      <c r="B63" s="85" t="s">
        <v>167</v>
      </c>
      <c r="C63" s="85" t="s">
        <v>168</v>
      </c>
      <c r="D63" s="91" t="s">
        <v>169</v>
      </c>
      <c r="E63" s="93">
        <v>50000</v>
      </c>
      <c r="F63" s="91"/>
      <c r="G63" s="91"/>
      <c r="H63" s="102">
        <v>142702</v>
      </c>
      <c r="I63" s="90">
        <f t="shared" si="1"/>
        <v>192702</v>
      </c>
    </row>
    <row r="64" spans="1:9" x14ac:dyDescent="0.25">
      <c r="A64" s="9"/>
      <c r="B64" s="85" t="s">
        <v>167</v>
      </c>
      <c r="C64" s="94" t="s">
        <v>170</v>
      </c>
      <c r="D64" s="100" t="s">
        <v>171</v>
      </c>
      <c r="E64" s="93">
        <v>50000</v>
      </c>
      <c r="F64" s="91"/>
      <c r="G64" s="91"/>
      <c r="H64" s="102">
        <v>142703</v>
      </c>
      <c r="I64" s="90">
        <f t="shared" si="1"/>
        <v>192703</v>
      </c>
    </row>
    <row r="65" spans="1:9" x14ac:dyDescent="0.25">
      <c r="A65" s="9" t="s">
        <v>172</v>
      </c>
      <c r="B65" s="85" t="s">
        <v>173</v>
      </c>
      <c r="C65" s="85" t="s">
        <v>174</v>
      </c>
      <c r="D65" s="91" t="s">
        <v>175</v>
      </c>
      <c r="E65" s="93">
        <v>50000</v>
      </c>
      <c r="F65" s="91"/>
      <c r="G65" s="91"/>
      <c r="H65" s="102">
        <v>35000</v>
      </c>
      <c r="I65" s="90">
        <f t="shared" si="1"/>
        <v>85000</v>
      </c>
    </row>
    <row r="66" spans="1:9" x14ac:dyDescent="0.25">
      <c r="A66" s="9" t="s">
        <v>176</v>
      </c>
      <c r="B66" s="97" t="s">
        <v>177</v>
      </c>
      <c r="C66" s="85" t="s">
        <v>178</v>
      </c>
      <c r="D66" s="91" t="s">
        <v>179</v>
      </c>
      <c r="E66" s="93">
        <v>50000</v>
      </c>
      <c r="F66" s="91"/>
      <c r="G66" s="91"/>
      <c r="H66" s="91"/>
      <c r="I66" s="90">
        <f t="shared" si="1"/>
        <v>50000</v>
      </c>
    </row>
    <row r="67" spans="1:9" x14ac:dyDescent="0.25">
      <c r="A67" s="9"/>
      <c r="B67" s="85" t="s">
        <v>185</v>
      </c>
      <c r="C67" s="92" t="s">
        <v>186</v>
      </c>
      <c r="D67" s="91" t="s">
        <v>187</v>
      </c>
      <c r="E67" s="93">
        <v>50000</v>
      </c>
      <c r="F67" s="91"/>
      <c r="G67" s="91"/>
      <c r="H67" s="91"/>
      <c r="I67" s="90">
        <f t="shared" si="1"/>
        <v>50000</v>
      </c>
    </row>
    <row r="68" spans="1:9" x14ac:dyDescent="0.25">
      <c r="A68" s="9" t="s">
        <v>188</v>
      </c>
      <c r="B68" s="85" t="s">
        <v>189</v>
      </c>
      <c r="C68" s="85" t="s">
        <v>190</v>
      </c>
      <c r="D68" s="91" t="s">
        <v>191</v>
      </c>
      <c r="E68" s="93">
        <v>20000</v>
      </c>
      <c r="F68" s="91"/>
      <c r="G68" s="91"/>
      <c r="H68" s="102">
        <v>48000</v>
      </c>
      <c r="I68" s="90">
        <f t="shared" si="1"/>
        <v>68000</v>
      </c>
    </row>
    <row r="69" spans="1:9" x14ac:dyDescent="0.25">
      <c r="A69" s="9"/>
      <c r="B69" s="85" t="s">
        <v>189</v>
      </c>
      <c r="C69" s="92" t="s">
        <v>192</v>
      </c>
      <c r="D69" s="91" t="s">
        <v>193</v>
      </c>
      <c r="E69" s="93">
        <v>20000</v>
      </c>
      <c r="F69" s="91"/>
      <c r="G69" s="91"/>
      <c r="H69" s="102">
        <v>48000</v>
      </c>
      <c r="I69" s="90">
        <f t="shared" si="1"/>
        <v>68000</v>
      </c>
    </row>
    <row r="70" spans="1:9" x14ac:dyDescent="0.25">
      <c r="A70" s="9"/>
      <c r="B70" s="85" t="s">
        <v>189</v>
      </c>
      <c r="C70" s="92" t="s">
        <v>198</v>
      </c>
      <c r="D70" s="91" t="s">
        <v>199</v>
      </c>
      <c r="E70" s="93">
        <v>20000</v>
      </c>
      <c r="F70" s="91"/>
      <c r="G70" s="91"/>
      <c r="H70" s="102">
        <v>48000</v>
      </c>
      <c r="I70" s="90">
        <f t="shared" si="1"/>
        <v>68000</v>
      </c>
    </row>
    <row r="71" spans="1:9" x14ac:dyDescent="0.25">
      <c r="A71" s="9"/>
      <c r="B71" s="85" t="s">
        <v>189</v>
      </c>
      <c r="C71" s="92" t="s">
        <v>200</v>
      </c>
      <c r="D71" s="91" t="s">
        <v>201</v>
      </c>
      <c r="E71" s="93">
        <v>20000</v>
      </c>
      <c r="F71" s="91"/>
      <c r="G71" s="91"/>
      <c r="H71" s="102">
        <v>48000</v>
      </c>
      <c r="I71" s="90">
        <f t="shared" si="1"/>
        <v>68000</v>
      </c>
    </row>
    <row r="72" spans="1:9" x14ac:dyDescent="0.25">
      <c r="A72" s="9"/>
      <c r="B72" s="85" t="s">
        <v>189</v>
      </c>
      <c r="C72" s="92" t="s">
        <v>202</v>
      </c>
      <c r="D72" s="91" t="s">
        <v>203</v>
      </c>
      <c r="E72" s="93">
        <v>20000</v>
      </c>
      <c r="F72" s="91"/>
      <c r="G72" s="91"/>
      <c r="H72" s="102">
        <v>48000</v>
      </c>
      <c r="I72" s="90">
        <f t="shared" si="1"/>
        <v>68000</v>
      </c>
    </row>
    <row r="73" spans="1:9" x14ac:dyDescent="0.25">
      <c r="A73" s="3" t="s">
        <v>204</v>
      </c>
      <c r="B73" s="85" t="s">
        <v>205</v>
      </c>
      <c r="C73" s="85" t="s">
        <v>206</v>
      </c>
      <c r="D73" s="90" t="s">
        <v>207</v>
      </c>
      <c r="E73" s="98"/>
      <c r="F73" s="90">
        <v>250000</v>
      </c>
      <c r="G73" s="90"/>
      <c r="H73" s="90">
        <v>68802</v>
      </c>
      <c r="I73" s="90">
        <f t="shared" si="1"/>
        <v>318802</v>
      </c>
    </row>
    <row r="74" spans="1:9" x14ac:dyDescent="0.25">
      <c r="A74" s="3" t="s">
        <v>204</v>
      </c>
      <c r="B74" s="85" t="s">
        <v>205</v>
      </c>
      <c r="C74" s="85" t="s">
        <v>208</v>
      </c>
      <c r="D74" s="90" t="s">
        <v>209</v>
      </c>
      <c r="E74" s="98"/>
      <c r="F74" s="90">
        <v>250000</v>
      </c>
      <c r="G74" s="90"/>
      <c r="H74" s="90">
        <v>68802</v>
      </c>
      <c r="I74" s="90">
        <f t="shared" si="1"/>
        <v>318802</v>
      </c>
    </row>
    <row r="75" spans="1:9" x14ac:dyDescent="0.25">
      <c r="A75" s="3" t="s">
        <v>204</v>
      </c>
      <c r="B75" s="85" t="s">
        <v>205</v>
      </c>
      <c r="C75" s="85" t="s">
        <v>210</v>
      </c>
      <c r="D75" s="90" t="s">
        <v>211</v>
      </c>
      <c r="E75" s="98"/>
      <c r="F75" s="90">
        <v>250000</v>
      </c>
      <c r="G75" s="90"/>
      <c r="H75" s="90">
        <v>68802</v>
      </c>
      <c r="I75" s="90">
        <f t="shared" si="1"/>
        <v>318802</v>
      </c>
    </row>
    <row r="76" spans="1:9" x14ac:dyDescent="0.25">
      <c r="A76" s="3" t="s">
        <v>204</v>
      </c>
      <c r="B76" s="85" t="s">
        <v>205</v>
      </c>
      <c r="C76" s="85" t="s">
        <v>212</v>
      </c>
      <c r="D76" s="90" t="s">
        <v>213</v>
      </c>
      <c r="E76" s="98"/>
      <c r="F76" s="90">
        <v>250000</v>
      </c>
      <c r="G76" s="90"/>
      <c r="H76" s="90">
        <v>68802</v>
      </c>
      <c r="I76" s="90">
        <f t="shared" si="1"/>
        <v>318802</v>
      </c>
    </row>
    <row r="77" spans="1:9" x14ac:dyDescent="0.25">
      <c r="B77" s="85" t="s">
        <v>214</v>
      </c>
      <c r="C77" s="92" t="s">
        <v>215</v>
      </c>
      <c r="D77" s="90" t="s">
        <v>216</v>
      </c>
      <c r="E77" s="98">
        <v>50000</v>
      </c>
      <c r="F77" s="90"/>
      <c r="G77" s="90"/>
      <c r="H77" s="90"/>
      <c r="I77" s="90">
        <f t="shared" si="1"/>
        <v>50000</v>
      </c>
    </row>
    <row r="78" spans="1:9" x14ac:dyDescent="0.25">
      <c r="A78" s="3" t="s">
        <v>218</v>
      </c>
      <c r="B78" s="85" t="s">
        <v>217</v>
      </c>
      <c r="C78" s="85" t="s">
        <v>219</v>
      </c>
      <c r="D78" s="90" t="s">
        <v>220</v>
      </c>
      <c r="E78" s="98"/>
      <c r="F78" s="90"/>
      <c r="G78" s="90"/>
      <c r="H78" s="90">
        <v>21780</v>
      </c>
      <c r="I78" s="90">
        <f t="shared" si="1"/>
        <v>21780</v>
      </c>
    </row>
    <row r="79" spans="1:9" x14ac:dyDescent="0.25">
      <c r="A79" s="3" t="s">
        <v>218</v>
      </c>
      <c r="B79" s="85" t="s">
        <v>217</v>
      </c>
      <c r="C79" s="85" t="s">
        <v>221</v>
      </c>
      <c r="D79" s="90" t="s">
        <v>222</v>
      </c>
      <c r="E79" s="98"/>
      <c r="F79" s="90">
        <v>43750</v>
      </c>
      <c r="G79" s="90">
        <v>38750</v>
      </c>
      <c r="H79" s="90">
        <v>21780</v>
      </c>
      <c r="I79" s="90">
        <f t="shared" si="1"/>
        <v>104280</v>
      </c>
    </row>
    <row r="80" spans="1:9" ht="15" customHeight="1" x14ac:dyDescent="0.25">
      <c r="A80" s="3" t="s">
        <v>218</v>
      </c>
      <c r="B80" s="85" t="s">
        <v>217</v>
      </c>
      <c r="C80" s="85" t="s">
        <v>223</v>
      </c>
      <c r="D80" s="90" t="s">
        <v>224</v>
      </c>
      <c r="E80" s="98"/>
      <c r="F80" s="90">
        <v>43750</v>
      </c>
      <c r="G80" s="90">
        <v>38750</v>
      </c>
      <c r="H80" s="90">
        <v>21780</v>
      </c>
      <c r="I80" s="90">
        <f t="shared" si="1"/>
        <v>104280</v>
      </c>
    </row>
    <row r="81" spans="1:9" x14ac:dyDescent="0.25">
      <c r="A81" s="3" t="s">
        <v>218</v>
      </c>
      <c r="B81" s="85" t="s">
        <v>217</v>
      </c>
      <c r="C81" s="85" t="s">
        <v>225</v>
      </c>
      <c r="D81" s="90" t="s">
        <v>226</v>
      </c>
      <c r="E81" s="98"/>
      <c r="F81" s="90">
        <v>43750</v>
      </c>
      <c r="G81" s="90">
        <v>38750</v>
      </c>
      <c r="H81" s="90">
        <v>21780</v>
      </c>
      <c r="I81" s="90">
        <f t="shared" si="1"/>
        <v>104280</v>
      </c>
    </row>
    <row r="82" spans="1:9" x14ac:dyDescent="0.25">
      <c r="A82" s="3" t="s">
        <v>218</v>
      </c>
      <c r="B82" s="85" t="s">
        <v>217</v>
      </c>
      <c r="C82" s="85" t="s">
        <v>227</v>
      </c>
      <c r="D82" s="90" t="s">
        <v>228</v>
      </c>
      <c r="E82" s="98"/>
      <c r="F82" s="90">
        <v>43750</v>
      </c>
      <c r="G82" s="90">
        <v>38750</v>
      </c>
      <c r="H82" s="90">
        <v>21780</v>
      </c>
      <c r="I82" s="90">
        <f t="shared" si="1"/>
        <v>104280</v>
      </c>
    </row>
    <row r="83" spans="1:9" x14ac:dyDescent="0.25">
      <c r="B83" s="85" t="s">
        <v>217</v>
      </c>
      <c r="C83" s="92" t="s">
        <v>374</v>
      </c>
      <c r="D83" s="90" t="s">
        <v>373</v>
      </c>
      <c r="E83" s="98"/>
      <c r="F83" s="90"/>
      <c r="G83" s="90"/>
      <c r="H83" s="90">
        <v>21780</v>
      </c>
      <c r="I83" s="90">
        <f t="shared" si="1"/>
        <v>21780</v>
      </c>
    </row>
    <row r="84" spans="1:9" x14ac:dyDescent="0.25">
      <c r="B84" s="85" t="s">
        <v>217</v>
      </c>
      <c r="C84" s="92" t="s">
        <v>376</v>
      </c>
      <c r="D84" s="90" t="s">
        <v>375</v>
      </c>
      <c r="E84" s="98"/>
      <c r="F84" s="90"/>
      <c r="G84" s="90"/>
      <c r="H84" s="90">
        <v>21780</v>
      </c>
      <c r="I84" s="90">
        <f t="shared" si="1"/>
        <v>21780</v>
      </c>
    </row>
    <row r="85" spans="1:9" ht="15.6" customHeight="1" x14ac:dyDescent="0.25">
      <c r="B85" s="85" t="s">
        <v>217</v>
      </c>
      <c r="C85" s="92" t="s">
        <v>229</v>
      </c>
      <c r="D85" s="90" t="s">
        <v>230</v>
      </c>
      <c r="E85" s="98"/>
      <c r="F85" s="90"/>
      <c r="G85" s="90"/>
      <c r="H85" s="90">
        <v>21780</v>
      </c>
      <c r="I85" s="90">
        <f t="shared" ref="I85" si="2">SUM(E85:H85)</f>
        <v>21780</v>
      </c>
    </row>
    <row r="86" spans="1:9" ht="15.6" customHeight="1" x14ac:dyDescent="0.25">
      <c r="B86" s="85" t="s">
        <v>231</v>
      </c>
      <c r="C86" s="92" t="s">
        <v>232</v>
      </c>
      <c r="D86" s="90" t="s">
        <v>233</v>
      </c>
      <c r="E86" s="98"/>
      <c r="F86" s="90"/>
      <c r="G86" s="90"/>
      <c r="H86" s="90">
        <v>230000</v>
      </c>
      <c r="I86" s="90">
        <f t="shared" si="1"/>
        <v>230000</v>
      </c>
    </row>
    <row r="87" spans="1:9" x14ac:dyDescent="0.25">
      <c r="A87" s="9" t="s">
        <v>234</v>
      </c>
      <c r="B87" s="85" t="s">
        <v>235</v>
      </c>
      <c r="C87" s="85" t="s">
        <v>236</v>
      </c>
      <c r="D87" s="91" t="s">
        <v>237</v>
      </c>
      <c r="E87" s="93">
        <v>25000</v>
      </c>
      <c r="F87" s="91"/>
      <c r="G87" s="91"/>
      <c r="H87" s="91"/>
      <c r="I87" s="90">
        <f t="shared" si="1"/>
        <v>25000</v>
      </c>
    </row>
    <row r="88" spans="1:9" x14ac:dyDescent="0.25">
      <c r="A88" s="9" t="s">
        <v>238</v>
      </c>
      <c r="B88" s="85" t="s">
        <v>235</v>
      </c>
      <c r="C88" s="92" t="s">
        <v>239</v>
      </c>
      <c r="D88" s="91" t="s">
        <v>240</v>
      </c>
      <c r="E88" s="93">
        <v>25000</v>
      </c>
      <c r="F88" s="91"/>
      <c r="G88" s="91"/>
      <c r="H88" s="91"/>
      <c r="I88" s="90">
        <f t="shared" si="1"/>
        <v>25000</v>
      </c>
    </row>
    <row r="89" spans="1:9" x14ac:dyDescent="0.25">
      <c r="A89" s="9" t="s">
        <v>241</v>
      </c>
      <c r="B89" s="85" t="s">
        <v>242</v>
      </c>
      <c r="C89" s="85" t="s">
        <v>243</v>
      </c>
      <c r="D89" s="91" t="s">
        <v>244</v>
      </c>
      <c r="E89" s="93">
        <v>50000</v>
      </c>
      <c r="F89" s="91"/>
      <c r="G89" s="91"/>
      <c r="H89" s="91"/>
      <c r="I89" s="90">
        <f t="shared" si="1"/>
        <v>50000</v>
      </c>
    </row>
    <row r="90" spans="1:9" x14ac:dyDescent="0.25">
      <c r="A90" s="9" t="s">
        <v>245</v>
      </c>
      <c r="B90" s="85" t="s">
        <v>246</v>
      </c>
      <c r="C90" s="85" t="s">
        <v>251</v>
      </c>
      <c r="D90" s="91" t="s">
        <v>252</v>
      </c>
      <c r="E90" s="93">
        <v>100000</v>
      </c>
      <c r="F90" s="91"/>
      <c r="G90" s="91"/>
      <c r="H90" s="91"/>
      <c r="I90" s="90">
        <f t="shared" si="1"/>
        <v>100000</v>
      </c>
    </row>
    <row r="91" spans="1:9" x14ac:dyDescent="0.25">
      <c r="A91" s="9"/>
      <c r="B91" s="85" t="s">
        <v>246</v>
      </c>
      <c r="C91" s="85" t="s">
        <v>255</v>
      </c>
      <c r="D91" s="91" t="s">
        <v>256</v>
      </c>
      <c r="E91" s="93">
        <v>100000</v>
      </c>
      <c r="F91" s="91"/>
      <c r="G91" s="91"/>
      <c r="H91" s="91"/>
      <c r="I91" s="90">
        <f t="shared" si="1"/>
        <v>100000</v>
      </c>
    </row>
    <row r="92" spans="1:9" x14ac:dyDescent="0.25">
      <c r="B92" s="85" t="s">
        <v>246</v>
      </c>
      <c r="C92" s="94" t="s">
        <v>263</v>
      </c>
      <c r="D92" s="100" t="s">
        <v>264</v>
      </c>
      <c r="E92" s="93">
        <v>100000</v>
      </c>
      <c r="F92" s="91"/>
      <c r="G92" s="91"/>
      <c r="H92" s="91"/>
      <c r="I92" s="90">
        <f t="shared" si="1"/>
        <v>100000</v>
      </c>
    </row>
    <row r="93" spans="1:9" ht="15" customHeight="1" x14ac:dyDescent="0.25">
      <c r="B93" s="85"/>
      <c r="C93" s="86"/>
      <c r="D93" s="91"/>
      <c r="E93" s="98"/>
      <c r="F93" s="91"/>
      <c r="G93" s="91"/>
      <c r="H93" s="91"/>
      <c r="I93" s="90"/>
    </row>
    <row r="94" spans="1:9" x14ac:dyDescent="0.25">
      <c r="B94" s="85"/>
      <c r="C94" s="86" t="s">
        <v>372</v>
      </c>
      <c r="D94" s="91"/>
      <c r="E94" s="98">
        <v>3093012</v>
      </c>
      <c r="F94" s="98">
        <f>SUM(F2:F92)</f>
        <v>1175000</v>
      </c>
      <c r="G94" s="98">
        <f>SUM(G2:G92)</f>
        <v>310000</v>
      </c>
      <c r="H94" s="98">
        <f>SUM(H2:H92)</f>
        <v>1489853</v>
      </c>
      <c r="I94" s="90">
        <f t="shared" ref="I94" si="3">SUM(E94:H94)</f>
        <v>6067865</v>
      </c>
    </row>
  </sheetData>
  <hyperlinks>
    <hyperlink ref="E2" r:id="rId1" xr:uid="{13C3437F-8749-43B4-8FB0-C69AE335A2B4}"/>
    <hyperlink ref="F2" r:id="rId2" xr:uid="{46B94FA0-F956-4F1E-A457-B7220E1AED8F}"/>
    <hyperlink ref="G2" r:id="rId3" xr:uid="{834BB17A-617F-4BED-B4B4-D139A26809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06068-D396-49E7-A98E-7F6DFD0BA9B6}">
  <dimension ref="A1:E33"/>
  <sheetViews>
    <sheetView zoomScaleNormal="100" workbookViewId="0">
      <selection sqref="A1:B1"/>
    </sheetView>
  </sheetViews>
  <sheetFormatPr defaultRowHeight="15" x14ac:dyDescent="0.25"/>
  <cols>
    <col min="2" max="2" width="24.85546875" bestFit="1" customWidth="1"/>
    <col min="3" max="3" width="17.42578125" style="79" customWidth="1"/>
    <col min="4" max="4" width="26.5703125" bestFit="1" customWidth="1"/>
    <col min="5" max="5" width="11.5703125" customWidth="1"/>
  </cols>
  <sheetData>
    <row r="1" spans="1:5" ht="29.1" customHeight="1" x14ac:dyDescent="0.25">
      <c r="A1" s="105" t="s">
        <v>265</v>
      </c>
      <c r="B1" s="105"/>
      <c r="C1" s="104" t="s">
        <v>266</v>
      </c>
      <c r="D1" s="104"/>
    </row>
    <row r="2" spans="1:5" x14ac:dyDescent="0.25">
      <c r="A2" s="66" t="s">
        <v>267</v>
      </c>
      <c r="B2" s="66" t="s">
        <v>268</v>
      </c>
      <c r="C2" s="74" t="s">
        <v>269</v>
      </c>
      <c r="D2" s="67" t="s">
        <v>270</v>
      </c>
    </row>
    <row r="3" spans="1:5" s="71" customFormat="1" ht="15" customHeight="1" x14ac:dyDescent="0.25">
      <c r="A3" s="68">
        <v>2024</v>
      </c>
      <c r="B3" s="69" t="s">
        <v>271</v>
      </c>
      <c r="C3" s="75">
        <v>18426</v>
      </c>
      <c r="D3" s="70" t="s">
        <v>272</v>
      </c>
      <c r="E3"/>
    </row>
    <row r="4" spans="1:5" ht="15" customHeight="1" x14ac:dyDescent="0.25">
      <c r="A4" s="68">
        <v>2024</v>
      </c>
      <c r="B4" s="69" t="s">
        <v>271</v>
      </c>
      <c r="C4" s="75">
        <v>4142</v>
      </c>
      <c r="D4" s="70" t="s">
        <v>273</v>
      </c>
      <c r="E4" s="71"/>
    </row>
    <row r="5" spans="1:5" s="71" customFormat="1" ht="15" customHeight="1" x14ac:dyDescent="0.25">
      <c r="A5" s="68">
        <v>2024</v>
      </c>
      <c r="B5" s="69" t="s">
        <v>271</v>
      </c>
      <c r="C5" s="75">
        <v>18426</v>
      </c>
      <c r="D5" s="103" t="s">
        <v>274</v>
      </c>
      <c r="E5"/>
    </row>
    <row r="6" spans="1:5" s="71" customFormat="1" ht="15" customHeight="1" x14ac:dyDescent="0.25">
      <c r="A6" s="68">
        <v>2024</v>
      </c>
      <c r="B6" s="69" t="s">
        <v>271</v>
      </c>
      <c r="C6" s="75">
        <v>18426</v>
      </c>
      <c r="D6" s="103" t="s">
        <v>275</v>
      </c>
      <c r="E6"/>
    </row>
    <row r="7" spans="1:5" ht="15" customHeight="1" x14ac:dyDescent="0.25">
      <c r="A7" s="68">
        <v>2024</v>
      </c>
      <c r="B7" s="69" t="s">
        <v>271</v>
      </c>
      <c r="C7" s="75">
        <v>18426</v>
      </c>
      <c r="D7" s="103" t="s">
        <v>276</v>
      </c>
    </row>
    <row r="8" spans="1:5" ht="15" customHeight="1" x14ac:dyDescent="0.25">
      <c r="A8" s="68">
        <v>2024</v>
      </c>
      <c r="B8" s="69" t="s">
        <v>271</v>
      </c>
      <c r="C8" s="75">
        <v>18426</v>
      </c>
      <c r="D8" s="103" t="s">
        <v>277</v>
      </c>
      <c r="E8" s="71"/>
    </row>
    <row r="9" spans="1:5" ht="15" customHeight="1" x14ac:dyDescent="0.25">
      <c r="A9" s="68">
        <v>2024</v>
      </c>
      <c r="B9" s="69" t="s">
        <v>271</v>
      </c>
      <c r="C9" s="76">
        <v>14283</v>
      </c>
      <c r="D9" s="103" t="s">
        <v>278</v>
      </c>
    </row>
    <row r="10" spans="1:5" s="71" customFormat="1" ht="15" customHeight="1" x14ac:dyDescent="0.25">
      <c r="A10" s="68">
        <v>2024</v>
      </c>
      <c r="B10" s="69" t="s">
        <v>271</v>
      </c>
      <c r="C10" s="76">
        <v>6000</v>
      </c>
      <c r="D10" s="103" t="s">
        <v>279</v>
      </c>
      <c r="E10"/>
    </row>
    <row r="11" spans="1:5" s="71" customFormat="1" ht="15" customHeight="1" x14ac:dyDescent="0.25">
      <c r="A11" s="68">
        <v>2024</v>
      </c>
      <c r="B11" s="69" t="s">
        <v>271</v>
      </c>
      <c r="C11" s="76">
        <v>18425</v>
      </c>
      <c r="D11" s="103" t="s">
        <v>280</v>
      </c>
    </row>
    <row r="12" spans="1:5" s="71" customFormat="1" ht="15" customHeight="1" x14ac:dyDescent="0.25">
      <c r="A12" s="68">
        <v>2024</v>
      </c>
      <c r="B12" s="69" t="s">
        <v>271</v>
      </c>
      <c r="C12" s="76">
        <v>12426</v>
      </c>
      <c r="D12" s="103" t="s">
        <v>281</v>
      </c>
    </row>
    <row r="13" spans="1:5" s="71" customFormat="1" ht="15" customHeight="1" x14ac:dyDescent="0.25">
      <c r="A13" s="68">
        <v>2024</v>
      </c>
      <c r="B13" s="69" t="s">
        <v>271</v>
      </c>
      <c r="C13" s="76">
        <v>18426</v>
      </c>
      <c r="D13" s="70" t="s">
        <v>282</v>
      </c>
      <c r="E13"/>
    </row>
    <row r="14" spans="1:5" s="71" customFormat="1" ht="15" customHeight="1" x14ac:dyDescent="0.25">
      <c r="A14" s="68">
        <v>2024</v>
      </c>
      <c r="B14" s="69" t="s">
        <v>271</v>
      </c>
      <c r="C14" s="76">
        <v>16426</v>
      </c>
      <c r="D14" s="103" t="s">
        <v>283</v>
      </c>
      <c r="E14" s="71" t="s">
        <v>284</v>
      </c>
    </row>
    <row r="15" spans="1:5" s="71" customFormat="1" ht="15" customHeight="1" x14ac:dyDescent="0.25">
      <c r="A15" s="68">
        <v>2024</v>
      </c>
      <c r="B15" s="69" t="s">
        <v>271</v>
      </c>
      <c r="C15" s="76">
        <v>6000</v>
      </c>
      <c r="D15" s="70" t="s">
        <v>285</v>
      </c>
      <c r="E15" s="71" t="s">
        <v>284</v>
      </c>
    </row>
    <row r="16" spans="1:5" ht="15" customHeight="1" x14ac:dyDescent="0.25">
      <c r="A16" s="68">
        <v>2024</v>
      </c>
      <c r="B16" s="69" t="s">
        <v>271</v>
      </c>
      <c r="C16" s="76">
        <v>18426</v>
      </c>
      <c r="D16" s="70" t="s">
        <v>286</v>
      </c>
      <c r="E16" s="71"/>
    </row>
    <row r="17" spans="1:5" ht="15" customHeight="1" x14ac:dyDescent="0.25">
      <c r="A17" s="68">
        <v>2024</v>
      </c>
      <c r="B17" s="69" t="s">
        <v>271</v>
      </c>
      <c r="C17" s="76">
        <v>6000</v>
      </c>
      <c r="D17" s="70" t="s">
        <v>287</v>
      </c>
      <c r="E17" s="71"/>
    </row>
    <row r="18" spans="1:5" ht="15" customHeight="1" x14ac:dyDescent="0.25">
      <c r="A18" s="68">
        <v>2024</v>
      </c>
      <c r="B18" s="69" t="s">
        <v>271</v>
      </c>
      <c r="C18" s="76">
        <v>17400</v>
      </c>
      <c r="D18" s="70" t="s">
        <v>288</v>
      </c>
    </row>
    <row r="19" spans="1:5" ht="15" customHeight="1" x14ac:dyDescent="0.25">
      <c r="A19" s="68">
        <v>2024</v>
      </c>
      <c r="B19" s="69" t="s">
        <v>271</v>
      </c>
      <c r="C19" s="76">
        <v>10141</v>
      </c>
      <c r="D19" s="70" t="s">
        <v>289</v>
      </c>
      <c r="E19" s="71"/>
    </row>
    <row r="20" spans="1:5" ht="15" customHeight="1" x14ac:dyDescent="0.25">
      <c r="A20" s="68">
        <v>2024</v>
      </c>
      <c r="B20" s="69" t="s">
        <v>271</v>
      </c>
      <c r="C20" s="76">
        <v>2000</v>
      </c>
      <c r="D20" s="70" t="s">
        <v>290</v>
      </c>
      <c r="E20" s="71"/>
    </row>
    <row r="21" spans="1:5" ht="15" customHeight="1" x14ac:dyDescent="0.25">
      <c r="A21" s="68">
        <v>2024</v>
      </c>
      <c r="B21" s="69" t="s">
        <v>271</v>
      </c>
      <c r="C21" s="76">
        <v>4000</v>
      </c>
      <c r="D21" s="70" t="s">
        <v>291</v>
      </c>
      <c r="E21" s="71" t="s">
        <v>284</v>
      </c>
    </row>
    <row r="22" spans="1:5" ht="15" customHeight="1" x14ac:dyDescent="0.25">
      <c r="A22" s="68">
        <v>2024</v>
      </c>
      <c r="B22" s="69" t="s">
        <v>271</v>
      </c>
      <c r="C22" s="76">
        <v>2000</v>
      </c>
      <c r="D22" s="70" t="s">
        <v>292</v>
      </c>
      <c r="E22" s="71"/>
    </row>
    <row r="23" spans="1:5" s="71" customFormat="1" ht="15" customHeight="1" x14ac:dyDescent="0.25">
      <c r="A23" s="68">
        <v>2024</v>
      </c>
      <c r="B23" s="69" t="s">
        <v>271</v>
      </c>
      <c r="C23" s="76">
        <v>6000</v>
      </c>
      <c r="D23" s="70" t="s">
        <v>293</v>
      </c>
      <c r="E23"/>
    </row>
    <row r="24" spans="1:5" s="71" customFormat="1" ht="15" customHeight="1" x14ac:dyDescent="0.25">
      <c r="A24" s="68">
        <v>2024</v>
      </c>
      <c r="B24" s="69" t="s">
        <v>271</v>
      </c>
      <c r="C24" s="76">
        <v>6000</v>
      </c>
      <c r="D24" s="70" t="s">
        <v>294</v>
      </c>
      <c r="E24"/>
    </row>
    <row r="25" spans="1:5" s="71" customFormat="1" ht="15" customHeight="1" x14ac:dyDescent="0.25">
      <c r="A25" s="68">
        <v>2024</v>
      </c>
      <c r="B25" s="69" t="s">
        <v>271</v>
      </c>
      <c r="C25" s="76">
        <v>10141</v>
      </c>
      <c r="D25" s="70" t="s">
        <v>295</v>
      </c>
      <c r="E25"/>
    </row>
    <row r="26" spans="1:5" ht="15" customHeight="1" x14ac:dyDescent="0.25">
      <c r="A26" s="68">
        <v>2024</v>
      </c>
      <c r="B26" s="69" t="s">
        <v>271</v>
      </c>
      <c r="C26" s="76">
        <v>16426</v>
      </c>
      <c r="D26" s="70" t="s">
        <v>296</v>
      </c>
    </row>
    <row r="27" spans="1:5" ht="15" customHeight="1" x14ac:dyDescent="0.25">
      <c r="A27" s="68">
        <v>2024</v>
      </c>
      <c r="B27" s="69" t="s">
        <v>271</v>
      </c>
      <c r="C27" s="76">
        <v>10142</v>
      </c>
      <c r="D27" s="70" t="s">
        <v>297</v>
      </c>
    </row>
    <row r="28" spans="1:5" ht="15" customHeight="1" x14ac:dyDescent="0.25">
      <c r="A28" s="68">
        <v>2024</v>
      </c>
      <c r="B28" s="69" t="s">
        <v>271</v>
      </c>
      <c r="C28" s="76">
        <v>18425</v>
      </c>
      <c r="D28" s="70" t="s">
        <v>298</v>
      </c>
      <c r="E28" s="71" t="s">
        <v>284</v>
      </c>
    </row>
    <row r="29" spans="1:5" ht="15" customHeight="1" x14ac:dyDescent="0.25">
      <c r="A29" s="68">
        <v>2024</v>
      </c>
      <c r="B29" s="69" t="s">
        <v>271</v>
      </c>
      <c r="C29" s="75">
        <v>2000</v>
      </c>
      <c r="D29" s="70" t="s">
        <v>299</v>
      </c>
    </row>
    <row r="30" spans="1:5" s="71" customFormat="1" ht="15" customHeight="1" x14ac:dyDescent="0.25">
      <c r="A30" s="68">
        <v>2024</v>
      </c>
      <c r="B30" s="69" t="s">
        <v>271</v>
      </c>
      <c r="C30" s="75">
        <v>6000</v>
      </c>
      <c r="D30" s="70" t="s">
        <v>300</v>
      </c>
      <c r="E30"/>
    </row>
    <row r="31" spans="1:5" s="72" customFormat="1" ht="12" x14ac:dyDescent="0.2">
      <c r="C31" s="77">
        <f>SUM(C3:C30)</f>
        <v>323359</v>
      </c>
    </row>
    <row r="33" spans="2:4" x14ac:dyDescent="0.25">
      <c r="B33" s="73"/>
      <c r="C33" s="78"/>
      <c r="D33" s="73"/>
    </row>
  </sheetData>
  <mergeCells count="2">
    <mergeCell ref="C1:D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F41DB-EB40-456D-9B4B-27E6D2DA668D}">
  <dimension ref="A1:A7"/>
  <sheetViews>
    <sheetView zoomScaleNormal="100" workbookViewId="0"/>
  </sheetViews>
  <sheetFormatPr defaultRowHeight="15" x14ac:dyDescent="0.25"/>
  <cols>
    <col min="1" max="1" width="158.42578125" customWidth="1"/>
  </cols>
  <sheetData>
    <row r="1" spans="1:1" x14ac:dyDescent="0.25">
      <c r="A1" s="30" t="s">
        <v>301</v>
      </c>
    </row>
    <row r="2" spans="1:1" ht="62.1" customHeight="1" x14ac:dyDescent="0.25">
      <c r="A2" s="42" t="s">
        <v>302</v>
      </c>
    </row>
    <row r="3" spans="1:1" ht="11.45" customHeight="1" x14ac:dyDescent="0.25">
      <c r="A3" s="42"/>
    </row>
    <row r="4" spans="1:1" x14ac:dyDescent="0.25">
      <c r="A4" t="s">
        <v>303</v>
      </c>
    </row>
    <row r="5" spans="1:1" x14ac:dyDescent="0.25">
      <c r="A5" s="43" t="s">
        <v>304</v>
      </c>
    </row>
    <row r="6" spans="1:1" x14ac:dyDescent="0.25">
      <c r="A6" s="43" t="s">
        <v>305</v>
      </c>
    </row>
    <row r="7" spans="1:1" x14ac:dyDescent="0.25">
      <c r="A7" s="43" t="s">
        <v>306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
  <sheetViews>
    <sheetView workbookViewId="0">
      <selection activeCell="F28" sqref="F28"/>
    </sheetView>
  </sheetViews>
  <sheetFormatPr defaultRowHeight="15" x14ac:dyDescent="0.25"/>
  <cols>
    <col min="1" max="1" width="17" customWidth="1"/>
    <col min="2" max="2" width="16.5703125" customWidth="1"/>
    <col min="3" max="3" width="28" customWidth="1"/>
    <col min="4" max="4" width="15.42578125" style="4" customWidth="1"/>
  </cols>
  <sheetData>
    <row r="1" spans="1:5" ht="18.75" x14ac:dyDescent="0.3">
      <c r="A1" s="12"/>
      <c r="B1" s="11" t="s">
        <v>307</v>
      </c>
      <c r="C1" s="12"/>
    </row>
    <row r="2" spans="1:5" x14ac:dyDescent="0.25">
      <c r="A2" s="108" t="s">
        <v>308</v>
      </c>
      <c r="B2" s="108"/>
      <c r="C2" s="108"/>
      <c r="D2" s="108"/>
    </row>
    <row r="3" spans="1:5" x14ac:dyDescent="0.25">
      <c r="A3" s="108" t="s">
        <v>309</v>
      </c>
      <c r="B3" s="108"/>
      <c r="C3" s="108"/>
      <c r="D3" s="108"/>
    </row>
    <row r="4" spans="1:5" hidden="1" x14ac:dyDescent="0.25">
      <c r="A4" s="10"/>
      <c r="B4" s="10"/>
      <c r="C4" s="10"/>
    </row>
    <row r="5" spans="1:5" x14ac:dyDescent="0.25">
      <c r="A5" s="21"/>
      <c r="B5" s="106" t="s">
        <v>310</v>
      </c>
      <c r="C5" s="107"/>
      <c r="D5" s="19" t="s">
        <v>9</v>
      </c>
    </row>
    <row r="6" spans="1:5" x14ac:dyDescent="0.25">
      <c r="A6" s="22" t="s">
        <v>311</v>
      </c>
      <c r="B6" s="44" t="s">
        <v>312</v>
      </c>
      <c r="C6" s="45"/>
      <c r="D6" s="20"/>
    </row>
    <row r="7" spans="1:5" hidden="1" x14ac:dyDescent="0.25">
      <c r="A7" s="27" t="s">
        <v>313</v>
      </c>
      <c r="B7" s="44"/>
      <c r="C7" s="46"/>
      <c r="D7" s="47"/>
    </row>
    <row r="8" spans="1:5" hidden="1" x14ac:dyDescent="0.25">
      <c r="A8" s="27" t="s">
        <v>314</v>
      </c>
      <c r="B8" s="44"/>
      <c r="C8" s="46"/>
      <c r="D8" s="47"/>
    </row>
    <row r="9" spans="1:5" x14ac:dyDescent="0.25">
      <c r="A9" s="48" t="s">
        <v>11</v>
      </c>
      <c r="B9" s="49">
        <v>15000</v>
      </c>
      <c r="C9" s="50"/>
      <c r="D9" s="47"/>
      <c r="E9" s="23"/>
    </row>
    <row r="10" spans="1:5" x14ac:dyDescent="0.25">
      <c r="A10" s="48" t="s">
        <v>315</v>
      </c>
      <c r="B10" s="49">
        <v>15000</v>
      </c>
      <c r="C10" s="50"/>
      <c r="D10" s="47"/>
      <c r="E10" s="23"/>
    </row>
    <row r="11" spans="1:5" hidden="1" x14ac:dyDescent="0.25">
      <c r="A11" s="48" t="s">
        <v>316</v>
      </c>
      <c r="B11" s="49"/>
      <c r="C11" s="50"/>
      <c r="D11" s="47"/>
      <c r="E11" s="23"/>
    </row>
    <row r="12" spans="1:5" x14ac:dyDescent="0.25">
      <c r="A12" s="48" t="s">
        <v>18</v>
      </c>
      <c r="B12" s="49">
        <v>900000</v>
      </c>
      <c r="C12" s="50"/>
      <c r="D12" s="47"/>
      <c r="E12" s="23"/>
    </row>
    <row r="13" spans="1:5" hidden="1" x14ac:dyDescent="0.25">
      <c r="A13" s="48" t="s">
        <v>56</v>
      </c>
      <c r="B13" s="49"/>
      <c r="C13" s="50"/>
      <c r="D13" s="47"/>
      <c r="E13" s="23"/>
    </row>
    <row r="14" spans="1:5" x14ac:dyDescent="0.25">
      <c r="A14" s="48" t="s">
        <v>62</v>
      </c>
      <c r="B14" s="51">
        <v>120000</v>
      </c>
      <c r="C14" s="52"/>
      <c r="D14" s="53"/>
      <c r="E14" s="23"/>
    </row>
    <row r="15" spans="1:5" hidden="1" x14ac:dyDescent="0.25">
      <c r="A15" s="48" t="s">
        <v>317</v>
      </c>
      <c r="B15" s="49"/>
      <c r="C15" s="50"/>
      <c r="D15" s="47"/>
      <c r="E15" s="23"/>
    </row>
    <row r="16" spans="1:5" hidden="1" x14ac:dyDescent="0.25">
      <c r="A16" s="48" t="s">
        <v>318</v>
      </c>
      <c r="B16" s="49"/>
      <c r="C16" s="50"/>
      <c r="D16" s="47"/>
      <c r="E16" s="23"/>
    </row>
    <row r="17" spans="1:5" hidden="1" x14ac:dyDescent="0.25">
      <c r="A17" s="48" t="s">
        <v>319</v>
      </c>
      <c r="B17" s="49"/>
      <c r="C17" s="50"/>
      <c r="D17" s="47"/>
      <c r="E17" s="23"/>
    </row>
    <row r="18" spans="1:5" x14ac:dyDescent="0.25">
      <c r="A18" s="48" t="s">
        <v>69</v>
      </c>
      <c r="B18" s="49">
        <v>125000</v>
      </c>
      <c r="C18" s="50"/>
      <c r="D18" s="47"/>
      <c r="E18" s="23"/>
    </row>
    <row r="19" spans="1:5" x14ac:dyDescent="0.25">
      <c r="A19" s="48" t="s">
        <v>320</v>
      </c>
      <c r="B19" s="49">
        <v>95000</v>
      </c>
      <c r="C19" s="50"/>
      <c r="D19" s="47"/>
      <c r="E19" s="23"/>
    </row>
    <row r="20" spans="1:5" hidden="1" x14ac:dyDescent="0.25">
      <c r="A20" s="48" t="s">
        <v>90</v>
      </c>
      <c r="B20" s="49"/>
      <c r="C20" s="50"/>
      <c r="D20" s="47"/>
      <c r="E20" s="23"/>
    </row>
    <row r="21" spans="1:5" hidden="1" x14ac:dyDescent="0.25">
      <c r="A21" s="48" t="s">
        <v>321</v>
      </c>
      <c r="B21" s="49"/>
      <c r="C21" s="50"/>
      <c r="D21" s="47"/>
      <c r="E21" s="23"/>
    </row>
    <row r="22" spans="1:5" x14ac:dyDescent="0.25">
      <c r="A22" s="48" t="s">
        <v>322</v>
      </c>
      <c r="B22" s="49">
        <v>15000</v>
      </c>
      <c r="C22" s="50"/>
      <c r="D22" s="47"/>
      <c r="E22" s="23"/>
    </row>
    <row r="23" spans="1:5" x14ac:dyDescent="0.25">
      <c r="A23" s="48" t="s">
        <v>323</v>
      </c>
      <c r="B23" s="49">
        <v>30000</v>
      </c>
      <c r="C23" s="50"/>
      <c r="D23" s="47"/>
      <c r="E23" s="23"/>
    </row>
    <row r="24" spans="1:5" hidden="1" x14ac:dyDescent="0.25">
      <c r="A24" s="48" t="s">
        <v>324</v>
      </c>
      <c r="B24" s="49"/>
      <c r="C24" s="50"/>
      <c r="D24" s="47"/>
      <c r="E24" s="23"/>
    </row>
    <row r="25" spans="1:5" x14ac:dyDescent="0.25">
      <c r="A25" s="48" t="s">
        <v>108</v>
      </c>
      <c r="B25" s="49">
        <v>50000</v>
      </c>
      <c r="C25" s="50"/>
      <c r="D25" s="47"/>
      <c r="E25" s="23"/>
    </row>
    <row r="26" spans="1:5" hidden="1" x14ac:dyDescent="0.25">
      <c r="A26" s="48" t="s">
        <v>113</v>
      </c>
      <c r="B26" s="49"/>
      <c r="C26" s="50"/>
      <c r="D26" s="47"/>
      <c r="E26" s="23"/>
    </row>
    <row r="27" spans="1:5" x14ac:dyDescent="0.25">
      <c r="A27" s="48" t="s">
        <v>131</v>
      </c>
      <c r="B27" s="49">
        <v>125000</v>
      </c>
      <c r="C27" s="50"/>
      <c r="D27" s="47"/>
      <c r="E27" s="23"/>
    </row>
    <row r="28" spans="1:5" x14ac:dyDescent="0.25">
      <c r="A28" s="48" t="s">
        <v>145</v>
      </c>
      <c r="B28" s="49">
        <v>85000</v>
      </c>
      <c r="C28" s="50"/>
      <c r="D28" s="47"/>
      <c r="E28" s="23"/>
    </row>
    <row r="29" spans="1:5" hidden="1" x14ac:dyDescent="0.25">
      <c r="A29" s="48" t="s">
        <v>325</v>
      </c>
      <c r="B29" s="49"/>
      <c r="C29" s="50"/>
      <c r="D29" s="47"/>
      <c r="E29" s="23"/>
    </row>
    <row r="30" spans="1:5" x14ac:dyDescent="0.25">
      <c r="A30" s="48" t="s">
        <v>155</v>
      </c>
      <c r="B30" s="51">
        <v>185000</v>
      </c>
      <c r="C30" s="52"/>
      <c r="D30" s="53"/>
      <c r="E30" s="23"/>
    </row>
    <row r="31" spans="1:5" x14ac:dyDescent="0.25">
      <c r="A31" s="48" t="s">
        <v>167</v>
      </c>
      <c r="B31" s="49">
        <v>25000</v>
      </c>
      <c r="C31" s="50"/>
      <c r="D31" s="47"/>
      <c r="E31" s="23"/>
    </row>
    <row r="32" spans="1:5" x14ac:dyDescent="0.25">
      <c r="A32" s="48" t="s">
        <v>173</v>
      </c>
      <c r="B32" s="49">
        <v>15000</v>
      </c>
      <c r="C32" s="50"/>
      <c r="D32" s="47"/>
      <c r="E32" s="23"/>
    </row>
    <row r="33" spans="1:5" x14ac:dyDescent="0.25">
      <c r="A33" s="48" t="s">
        <v>177</v>
      </c>
      <c r="B33" s="49">
        <v>25000</v>
      </c>
      <c r="C33" s="50"/>
      <c r="D33" s="47"/>
      <c r="E33" s="23"/>
    </row>
    <row r="34" spans="1:5" x14ac:dyDescent="0.25">
      <c r="A34" s="48" t="s">
        <v>180</v>
      </c>
      <c r="B34" s="49">
        <v>30000</v>
      </c>
      <c r="C34" s="50"/>
      <c r="D34" s="47"/>
      <c r="E34" s="23"/>
    </row>
    <row r="35" spans="1:5" x14ac:dyDescent="0.25">
      <c r="A35" s="48" t="s">
        <v>189</v>
      </c>
      <c r="B35" s="49">
        <v>130000</v>
      </c>
      <c r="C35" s="50"/>
      <c r="D35" s="47"/>
      <c r="E35" s="23"/>
    </row>
    <row r="36" spans="1:5" hidden="1" x14ac:dyDescent="0.25">
      <c r="A36" s="48" t="s">
        <v>326</v>
      </c>
      <c r="B36" s="49"/>
      <c r="C36" s="50"/>
      <c r="D36" s="47"/>
      <c r="E36" s="23"/>
    </row>
    <row r="37" spans="1:5" x14ac:dyDescent="0.25">
      <c r="A37" s="48" t="s">
        <v>327</v>
      </c>
      <c r="B37" s="49">
        <v>30000</v>
      </c>
      <c r="C37" s="50"/>
      <c r="D37" s="47"/>
      <c r="E37" s="23"/>
    </row>
    <row r="38" spans="1:5" hidden="1" x14ac:dyDescent="0.25">
      <c r="A38" s="48" t="s">
        <v>217</v>
      </c>
      <c r="B38" s="49"/>
      <c r="C38" s="50"/>
      <c r="D38" s="47"/>
      <c r="E38" s="23"/>
    </row>
    <row r="39" spans="1:5" hidden="1" x14ac:dyDescent="0.25">
      <c r="A39" s="48" t="s">
        <v>328</v>
      </c>
      <c r="B39" s="49"/>
      <c r="C39" s="50"/>
      <c r="D39" s="47"/>
      <c r="E39" s="23"/>
    </row>
    <row r="40" spans="1:5" hidden="1" x14ac:dyDescent="0.25">
      <c r="A40" s="48" t="s">
        <v>329</v>
      </c>
      <c r="B40" s="49"/>
      <c r="C40" s="50"/>
      <c r="D40" s="47"/>
      <c r="E40" s="23"/>
    </row>
    <row r="41" spans="1:5" x14ac:dyDescent="0.25">
      <c r="A41" s="48" t="s">
        <v>235</v>
      </c>
      <c r="B41" s="49">
        <v>50000</v>
      </c>
      <c r="C41" s="50"/>
      <c r="D41" s="47"/>
      <c r="E41" s="23"/>
    </row>
    <row r="42" spans="1:5" hidden="1" x14ac:dyDescent="0.25">
      <c r="A42" s="48" t="s">
        <v>330</v>
      </c>
      <c r="B42" s="49"/>
      <c r="C42" s="50"/>
      <c r="D42" s="47"/>
      <c r="E42" s="23"/>
    </row>
    <row r="43" spans="1:5" hidden="1" x14ac:dyDescent="0.25">
      <c r="A43" s="48" t="s">
        <v>331</v>
      </c>
      <c r="B43" s="51"/>
      <c r="C43" s="52"/>
      <c r="D43" s="47"/>
      <c r="E43" s="23"/>
    </row>
    <row r="44" spans="1:5" x14ac:dyDescent="0.25">
      <c r="A44" s="48" t="s">
        <v>242</v>
      </c>
      <c r="B44" s="49">
        <v>50000</v>
      </c>
      <c r="C44" s="50"/>
      <c r="D44" s="47"/>
      <c r="E44" s="23"/>
    </row>
    <row r="45" spans="1:5" ht="15.75" thickBot="1" x14ac:dyDescent="0.3">
      <c r="A45" s="21" t="s">
        <v>246</v>
      </c>
      <c r="B45" s="24">
        <v>375000</v>
      </c>
      <c r="C45" s="28"/>
      <c r="D45" s="47"/>
      <c r="E45" s="23"/>
    </row>
    <row r="46" spans="1:5" ht="15.75" thickTop="1" x14ac:dyDescent="0.25">
      <c r="A46" s="25" t="s">
        <v>332</v>
      </c>
      <c r="B46" s="26">
        <v>2490000</v>
      </c>
      <c r="C46" s="29"/>
      <c r="D46" s="47"/>
      <c r="E46" s="23"/>
    </row>
    <row r="47" spans="1:5" x14ac:dyDescent="0.25">
      <c r="A47" s="30"/>
      <c r="B47" s="31"/>
      <c r="C47" s="32"/>
      <c r="D47" s="33"/>
      <c r="E47" s="23"/>
    </row>
    <row r="48" spans="1:5" x14ac:dyDescent="0.25">
      <c r="A48" s="30"/>
      <c r="B48" s="31"/>
      <c r="C48" s="32"/>
      <c r="D48" s="33"/>
      <c r="E48" s="23"/>
    </row>
    <row r="49" spans="1:5" x14ac:dyDescent="0.25">
      <c r="A49" s="30"/>
      <c r="B49" s="31"/>
      <c r="C49" s="32"/>
      <c r="D49" s="33"/>
      <c r="E49" s="23"/>
    </row>
    <row r="50" spans="1:5" x14ac:dyDescent="0.25">
      <c r="A50" s="10" t="s">
        <v>69</v>
      </c>
      <c r="B50" s="10" t="s">
        <v>333</v>
      </c>
      <c r="C50" s="10" t="s">
        <v>334</v>
      </c>
      <c r="D50" s="4">
        <v>25000</v>
      </c>
    </row>
    <row r="51" spans="1:5" x14ac:dyDescent="0.25">
      <c r="A51" s="10" t="s">
        <v>320</v>
      </c>
      <c r="B51" s="10" t="s">
        <v>72</v>
      </c>
      <c r="C51" s="10" t="s">
        <v>73</v>
      </c>
      <c r="D51" s="4">
        <v>45000</v>
      </c>
    </row>
    <row r="52" spans="1:5" x14ac:dyDescent="0.25">
      <c r="A52" s="10" t="s">
        <v>320</v>
      </c>
      <c r="B52" s="10" t="s">
        <v>74</v>
      </c>
      <c r="C52" s="10" t="s">
        <v>75</v>
      </c>
      <c r="D52" s="4">
        <v>25000</v>
      </c>
    </row>
    <row r="53" spans="1:5" x14ac:dyDescent="0.25">
      <c r="A53" s="10" t="s">
        <v>320</v>
      </c>
      <c r="B53" s="10" t="s">
        <v>76</v>
      </c>
      <c r="C53" s="10" t="s">
        <v>77</v>
      </c>
      <c r="D53" s="4">
        <v>25000</v>
      </c>
    </row>
    <row r="54" spans="1:5" x14ac:dyDescent="0.25">
      <c r="A54" s="10" t="s">
        <v>323</v>
      </c>
      <c r="B54" s="10" t="s">
        <v>95</v>
      </c>
      <c r="C54" s="10" t="s">
        <v>96</v>
      </c>
      <c r="D54" s="4">
        <v>15000</v>
      </c>
    </row>
    <row r="55" spans="1:5" x14ac:dyDescent="0.25">
      <c r="A55" s="10" t="s">
        <v>323</v>
      </c>
      <c r="B55" s="10" t="s">
        <v>97</v>
      </c>
      <c r="C55" s="10" t="s">
        <v>98</v>
      </c>
      <c r="D55" s="4">
        <v>15000</v>
      </c>
    </row>
    <row r="56" spans="1:5" x14ac:dyDescent="0.25">
      <c r="A56" s="10" t="s">
        <v>108</v>
      </c>
      <c r="B56" s="10" t="s">
        <v>109</v>
      </c>
      <c r="C56" s="10" t="s">
        <v>110</v>
      </c>
      <c r="D56" s="4">
        <v>25000</v>
      </c>
    </row>
    <row r="57" spans="1:5" x14ac:dyDescent="0.25">
      <c r="A57" s="10" t="s">
        <v>108</v>
      </c>
      <c r="B57" s="10" t="s">
        <v>111</v>
      </c>
      <c r="C57" s="10" t="s">
        <v>112</v>
      </c>
      <c r="D57" s="4">
        <v>25000</v>
      </c>
    </row>
    <row r="58" spans="1:5" x14ac:dyDescent="0.25">
      <c r="A58" s="10" t="s">
        <v>131</v>
      </c>
      <c r="B58" s="10" t="s">
        <v>335</v>
      </c>
      <c r="C58" s="10" t="s">
        <v>336</v>
      </c>
      <c r="D58" s="4">
        <v>25000</v>
      </c>
    </row>
    <row r="59" spans="1:5" x14ac:dyDescent="0.25">
      <c r="A59" s="10" t="s">
        <v>131</v>
      </c>
      <c r="B59" s="10" t="s">
        <v>132</v>
      </c>
      <c r="C59" s="10" t="s">
        <v>133</v>
      </c>
      <c r="D59" s="4">
        <v>15000</v>
      </c>
    </row>
    <row r="60" spans="1:5" x14ac:dyDescent="0.25">
      <c r="A60" s="10" t="s">
        <v>131</v>
      </c>
      <c r="B60" s="10" t="s">
        <v>134</v>
      </c>
      <c r="C60" s="10" t="s">
        <v>135</v>
      </c>
      <c r="D60" s="4">
        <v>45000</v>
      </c>
    </row>
    <row r="61" spans="1:5" x14ac:dyDescent="0.25">
      <c r="A61" s="10" t="s">
        <v>131</v>
      </c>
      <c r="B61" s="10" t="s">
        <v>136</v>
      </c>
      <c r="C61" s="10" t="s">
        <v>137</v>
      </c>
      <c r="D61" s="4">
        <v>15000</v>
      </c>
    </row>
    <row r="62" spans="1:5" x14ac:dyDescent="0.25">
      <c r="A62" s="10" t="s">
        <v>131</v>
      </c>
      <c r="B62" s="10" t="s">
        <v>138</v>
      </c>
      <c r="C62" s="10" t="s">
        <v>139</v>
      </c>
      <c r="D62" s="4">
        <v>25000</v>
      </c>
    </row>
    <row r="63" spans="1:5" x14ac:dyDescent="0.25">
      <c r="A63" s="10" t="s">
        <v>145</v>
      </c>
      <c r="B63" s="10" t="s">
        <v>146</v>
      </c>
      <c r="C63" s="10" t="s">
        <v>147</v>
      </c>
      <c r="D63" s="4">
        <v>45000</v>
      </c>
    </row>
    <row r="64" spans="1:5" x14ac:dyDescent="0.25">
      <c r="A64" s="10" t="s">
        <v>145</v>
      </c>
      <c r="B64" s="10" t="s">
        <v>148</v>
      </c>
      <c r="C64" s="10" t="s">
        <v>149</v>
      </c>
      <c r="D64" s="4">
        <v>15000</v>
      </c>
    </row>
    <row r="65" spans="1:4" x14ac:dyDescent="0.25">
      <c r="A65" s="10" t="s">
        <v>145</v>
      </c>
      <c r="B65" s="10" t="s">
        <v>150</v>
      </c>
      <c r="C65" s="10" t="s">
        <v>151</v>
      </c>
      <c r="D65" s="4">
        <v>25000</v>
      </c>
    </row>
    <row r="66" spans="1:4" x14ac:dyDescent="0.25">
      <c r="A66" s="10" t="s">
        <v>155</v>
      </c>
      <c r="B66" s="10" t="s">
        <v>156</v>
      </c>
      <c r="C66" s="10" t="s">
        <v>157</v>
      </c>
      <c r="D66" s="4">
        <v>45000</v>
      </c>
    </row>
    <row r="67" spans="1:4" x14ac:dyDescent="0.25">
      <c r="A67" s="10" t="s">
        <v>155</v>
      </c>
      <c r="B67" s="10" t="s">
        <v>158</v>
      </c>
      <c r="C67" s="10" t="s">
        <v>159</v>
      </c>
      <c r="D67" s="4">
        <v>45000</v>
      </c>
    </row>
    <row r="68" spans="1:4" x14ac:dyDescent="0.25">
      <c r="A68" s="10" t="s">
        <v>155</v>
      </c>
      <c r="B68" s="10" t="s">
        <v>160</v>
      </c>
      <c r="C68" s="10" t="s">
        <v>161</v>
      </c>
      <c r="D68" s="4">
        <v>45000</v>
      </c>
    </row>
    <row r="69" spans="1:4" x14ac:dyDescent="0.25">
      <c r="A69" s="10" t="s">
        <v>155</v>
      </c>
      <c r="B69" s="10" t="s">
        <v>162</v>
      </c>
      <c r="C69" s="10" t="s">
        <v>163</v>
      </c>
      <c r="D69" s="4">
        <v>25000</v>
      </c>
    </row>
    <row r="70" spans="1:4" x14ac:dyDescent="0.25">
      <c r="A70" s="10" t="s">
        <v>155</v>
      </c>
      <c r="B70" s="10" t="s">
        <v>337</v>
      </c>
      <c r="C70" s="10" t="s">
        <v>338</v>
      </c>
      <c r="D70" s="4">
        <v>25000</v>
      </c>
    </row>
    <row r="71" spans="1:4" x14ac:dyDescent="0.25">
      <c r="A71" s="10" t="s">
        <v>167</v>
      </c>
      <c r="B71" s="10" t="s">
        <v>168</v>
      </c>
      <c r="C71" s="10" t="s">
        <v>169</v>
      </c>
      <c r="D71" s="4">
        <v>25000</v>
      </c>
    </row>
    <row r="72" spans="1:4" x14ac:dyDescent="0.25">
      <c r="A72" s="10" t="s">
        <v>173</v>
      </c>
      <c r="B72" s="10" t="s">
        <v>174</v>
      </c>
      <c r="C72" s="10" t="s">
        <v>175</v>
      </c>
      <c r="D72" s="4">
        <v>15000</v>
      </c>
    </row>
    <row r="73" spans="1:4" x14ac:dyDescent="0.25">
      <c r="A73" s="10" t="s">
        <v>177</v>
      </c>
      <c r="B73" s="10" t="s">
        <v>178</v>
      </c>
      <c r="C73" s="10" t="s">
        <v>179</v>
      </c>
      <c r="D73" s="4">
        <v>25000</v>
      </c>
    </row>
    <row r="74" spans="1:4" x14ac:dyDescent="0.25">
      <c r="A74" s="10" t="s">
        <v>180</v>
      </c>
      <c r="B74" s="10" t="s">
        <v>181</v>
      </c>
      <c r="C74" s="10" t="s">
        <v>182</v>
      </c>
      <c r="D74" s="4">
        <v>15000</v>
      </c>
    </row>
    <row r="75" spans="1:4" x14ac:dyDescent="0.25">
      <c r="A75" s="10" t="s">
        <v>180</v>
      </c>
      <c r="B75" s="10" t="s">
        <v>183</v>
      </c>
      <c r="C75" s="10" t="s">
        <v>184</v>
      </c>
      <c r="D75" s="4">
        <v>15000</v>
      </c>
    </row>
    <row r="76" spans="1:4" x14ac:dyDescent="0.25">
      <c r="A76" s="10" t="s">
        <v>189</v>
      </c>
      <c r="B76" s="10" t="s">
        <v>202</v>
      </c>
      <c r="C76" s="10" t="s">
        <v>339</v>
      </c>
      <c r="D76" s="4">
        <v>45000</v>
      </c>
    </row>
    <row r="77" spans="1:4" x14ac:dyDescent="0.25">
      <c r="A77" s="10" t="s">
        <v>189</v>
      </c>
      <c r="B77" s="10" t="s">
        <v>190</v>
      </c>
      <c r="C77" s="10" t="s">
        <v>191</v>
      </c>
      <c r="D77" s="4">
        <v>25000</v>
      </c>
    </row>
    <row r="78" spans="1:4" x14ac:dyDescent="0.25">
      <c r="A78" s="10" t="s">
        <v>189</v>
      </c>
      <c r="B78" s="10" t="s">
        <v>200</v>
      </c>
      <c r="C78" s="10" t="s">
        <v>340</v>
      </c>
      <c r="D78" s="4">
        <v>45000</v>
      </c>
    </row>
    <row r="79" spans="1:4" x14ac:dyDescent="0.25">
      <c r="A79" s="10" t="s">
        <v>189</v>
      </c>
      <c r="B79" s="10" t="s">
        <v>192</v>
      </c>
      <c r="C79" s="10" t="s">
        <v>341</v>
      </c>
      <c r="D79" s="4">
        <v>15000</v>
      </c>
    </row>
    <row r="80" spans="1:4" x14ac:dyDescent="0.25">
      <c r="A80" s="10" t="s">
        <v>327</v>
      </c>
      <c r="B80" s="10" t="s">
        <v>194</v>
      </c>
      <c r="C80" s="10" t="s">
        <v>195</v>
      </c>
      <c r="D80" s="4">
        <v>15000</v>
      </c>
    </row>
    <row r="81" spans="1:4" x14ac:dyDescent="0.25">
      <c r="A81" s="10" t="s">
        <v>327</v>
      </c>
      <c r="B81" s="10" t="s">
        <v>196</v>
      </c>
      <c r="C81" s="10" t="s">
        <v>197</v>
      </c>
      <c r="D81" s="4">
        <v>15000</v>
      </c>
    </row>
    <row r="82" spans="1:4" x14ac:dyDescent="0.25">
      <c r="A82" s="10" t="s">
        <v>235</v>
      </c>
      <c r="B82" s="10" t="s">
        <v>236</v>
      </c>
      <c r="C82" s="10" t="s">
        <v>237</v>
      </c>
      <c r="D82" s="4">
        <v>25000</v>
      </c>
    </row>
    <row r="83" spans="1:4" x14ac:dyDescent="0.25">
      <c r="A83" s="10" t="s">
        <v>235</v>
      </c>
      <c r="B83" s="10" t="s">
        <v>239</v>
      </c>
      <c r="C83" s="10" t="s">
        <v>342</v>
      </c>
      <c r="D83" s="4">
        <v>25000</v>
      </c>
    </row>
    <row r="84" spans="1:4" x14ac:dyDescent="0.25">
      <c r="A84" s="10" t="s">
        <v>242</v>
      </c>
      <c r="B84" s="10" t="s">
        <v>243</v>
      </c>
      <c r="C84" s="10" t="s">
        <v>244</v>
      </c>
      <c r="D84" s="4">
        <v>25000</v>
      </c>
    </row>
    <row r="85" spans="1:4" x14ac:dyDescent="0.25">
      <c r="A85" s="10" t="s">
        <v>242</v>
      </c>
      <c r="B85" s="10" t="s">
        <v>343</v>
      </c>
      <c r="C85" s="10" t="s">
        <v>344</v>
      </c>
      <c r="D85" s="4">
        <v>25000</v>
      </c>
    </row>
    <row r="86" spans="1:4" x14ac:dyDescent="0.25">
      <c r="A86" s="10" t="s">
        <v>246</v>
      </c>
      <c r="B86" s="10" t="s">
        <v>247</v>
      </c>
      <c r="C86" s="10" t="s">
        <v>248</v>
      </c>
      <c r="D86" s="4">
        <v>45000</v>
      </c>
    </row>
    <row r="87" spans="1:4" x14ac:dyDescent="0.25">
      <c r="A87" s="10" t="s">
        <v>246</v>
      </c>
      <c r="B87" s="10" t="s">
        <v>345</v>
      </c>
      <c r="C87" s="10" t="s">
        <v>346</v>
      </c>
      <c r="D87" s="4">
        <v>45000</v>
      </c>
    </row>
    <row r="88" spans="1:4" x14ac:dyDescent="0.25">
      <c r="A88" s="10" t="s">
        <v>246</v>
      </c>
      <c r="B88" s="10" t="s">
        <v>249</v>
      </c>
      <c r="C88" s="10" t="s">
        <v>250</v>
      </c>
      <c r="D88" s="4">
        <v>45000</v>
      </c>
    </row>
    <row r="89" spans="1:4" x14ac:dyDescent="0.25">
      <c r="A89" s="10" t="s">
        <v>246</v>
      </c>
      <c r="B89" s="10" t="s">
        <v>251</v>
      </c>
      <c r="C89" s="10" t="s">
        <v>252</v>
      </c>
      <c r="D89" s="4">
        <v>25000</v>
      </c>
    </row>
    <row r="90" spans="1:4" x14ac:dyDescent="0.25">
      <c r="A90" s="10" t="s">
        <v>246</v>
      </c>
      <c r="B90" s="10" t="s">
        <v>253</v>
      </c>
      <c r="C90" s="10" t="s">
        <v>254</v>
      </c>
      <c r="D90" s="4">
        <v>25000</v>
      </c>
    </row>
    <row r="91" spans="1:4" x14ac:dyDescent="0.25">
      <c r="A91" s="10" t="s">
        <v>246</v>
      </c>
      <c r="B91" s="10" t="s">
        <v>255</v>
      </c>
      <c r="C91" s="10" t="s">
        <v>256</v>
      </c>
      <c r="D91" s="4">
        <v>25000</v>
      </c>
    </row>
    <row r="92" spans="1:4" x14ac:dyDescent="0.25">
      <c r="A92" s="10" t="s">
        <v>246</v>
      </c>
      <c r="B92" s="10" t="s">
        <v>347</v>
      </c>
      <c r="C92" s="10" t="s">
        <v>348</v>
      </c>
      <c r="D92" s="4">
        <v>15000</v>
      </c>
    </row>
    <row r="93" spans="1:4" x14ac:dyDescent="0.25">
      <c r="A93" s="10" t="s">
        <v>246</v>
      </c>
      <c r="B93" s="10" t="s">
        <v>349</v>
      </c>
      <c r="C93" s="10" t="s">
        <v>350</v>
      </c>
      <c r="D93" s="4">
        <v>25000</v>
      </c>
    </row>
    <row r="94" spans="1:4" x14ac:dyDescent="0.25">
      <c r="A94" s="10" t="s">
        <v>246</v>
      </c>
      <c r="B94" s="10" t="s">
        <v>257</v>
      </c>
      <c r="C94" s="10" t="s">
        <v>258</v>
      </c>
      <c r="D94" s="4">
        <v>15000</v>
      </c>
    </row>
    <row r="95" spans="1:4" x14ac:dyDescent="0.25">
      <c r="A95" s="10" t="s">
        <v>246</v>
      </c>
      <c r="B95" s="10" t="s">
        <v>351</v>
      </c>
      <c r="C95" s="10" t="s">
        <v>352</v>
      </c>
      <c r="D95" s="4">
        <v>45000</v>
      </c>
    </row>
    <row r="96" spans="1:4" x14ac:dyDescent="0.25">
      <c r="A96" s="10" t="s">
        <v>246</v>
      </c>
      <c r="B96" s="10" t="s">
        <v>259</v>
      </c>
      <c r="C96" s="10" t="s">
        <v>260</v>
      </c>
      <c r="D96" s="4">
        <v>25000</v>
      </c>
    </row>
    <row r="97" spans="1:4" x14ac:dyDescent="0.25">
      <c r="A97" s="10" t="s">
        <v>246</v>
      </c>
      <c r="B97" s="10" t="s">
        <v>353</v>
      </c>
      <c r="C97" s="10" t="s">
        <v>354</v>
      </c>
      <c r="D97" s="4">
        <v>15000</v>
      </c>
    </row>
    <row r="98" spans="1:4" x14ac:dyDescent="0.25">
      <c r="A98" s="10" t="s">
        <v>246</v>
      </c>
      <c r="B98" s="10" t="s">
        <v>261</v>
      </c>
      <c r="C98" s="10" t="s">
        <v>262</v>
      </c>
      <c r="D98" s="4">
        <v>25000</v>
      </c>
    </row>
    <row r="99" spans="1:4" x14ac:dyDescent="0.25">
      <c r="A99" s="10" t="s">
        <v>11</v>
      </c>
      <c r="B99" s="10" t="s">
        <v>14</v>
      </c>
      <c r="C99" s="10" t="s">
        <v>15</v>
      </c>
      <c r="D99" s="4">
        <v>15000</v>
      </c>
    </row>
    <row r="100" spans="1:4" x14ac:dyDescent="0.25">
      <c r="A100" s="10" t="s">
        <v>322</v>
      </c>
      <c r="B100" s="10" t="s">
        <v>93</v>
      </c>
      <c r="C100" s="10" t="s">
        <v>94</v>
      </c>
      <c r="D100" s="4">
        <v>15000</v>
      </c>
    </row>
  </sheetData>
  <mergeCells count="3">
    <mergeCell ref="B5:C5"/>
    <mergeCell ref="A3:D3"/>
    <mergeCell ref="A2:D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
  <sheetViews>
    <sheetView workbookViewId="0">
      <selection activeCell="F7" sqref="F7"/>
    </sheetView>
  </sheetViews>
  <sheetFormatPr defaultColWidth="8.5703125" defaultRowHeight="15" x14ac:dyDescent="0.25"/>
  <cols>
    <col min="1" max="1" width="8.42578125" customWidth="1"/>
    <col min="2" max="2" width="11.5703125" customWidth="1"/>
    <col min="3" max="3" width="27.42578125" customWidth="1"/>
    <col min="4" max="6" width="17" customWidth="1"/>
    <col min="7" max="7" width="11.42578125" style="40" customWidth="1"/>
    <col min="8" max="8" width="24.42578125" style="40" customWidth="1"/>
  </cols>
  <sheetData>
    <row r="1" spans="1:8" x14ac:dyDescent="0.25">
      <c r="A1" s="109" t="s">
        <v>355</v>
      </c>
      <c r="B1" s="109"/>
      <c r="C1" s="109"/>
      <c r="D1" s="109"/>
      <c r="E1" s="109"/>
      <c r="F1" s="109"/>
      <c r="G1" s="109"/>
      <c r="H1" s="109"/>
    </row>
    <row r="2" spans="1:8" ht="30" x14ac:dyDescent="0.25">
      <c r="A2" s="54" t="s">
        <v>356</v>
      </c>
      <c r="B2" s="54" t="s">
        <v>357</v>
      </c>
      <c r="C2" s="55" t="s">
        <v>358</v>
      </c>
      <c r="D2" s="34" t="s">
        <v>359</v>
      </c>
      <c r="E2" s="54" t="s">
        <v>360</v>
      </c>
      <c r="F2" s="54" t="s">
        <v>361</v>
      </c>
      <c r="G2" s="54" t="s">
        <v>362</v>
      </c>
      <c r="H2" s="56" t="s">
        <v>363</v>
      </c>
    </row>
    <row r="3" spans="1:8" x14ac:dyDescent="0.25">
      <c r="A3" s="57">
        <v>319</v>
      </c>
      <c r="B3" s="58">
        <v>35</v>
      </c>
      <c r="C3" s="35" t="s">
        <v>18</v>
      </c>
      <c r="D3" s="36">
        <v>178647.47</v>
      </c>
      <c r="E3" s="37"/>
      <c r="F3" s="36">
        <f>178647/20</f>
        <v>8932.35</v>
      </c>
      <c r="G3" s="59" t="s">
        <v>364</v>
      </c>
      <c r="H3" s="60"/>
    </row>
    <row r="4" spans="1:8" x14ac:dyDescent="0.25">
      <c r="A4" s="57">
        <v>319</v>
      </c>
      <c r="B4" s="58">
        <v>44</v>
      </c>
      <c r="C4" s="35" t="s">
        <v>56</v>
      </c>
      <c r="D4" s="36">
        <v>124211.08</v>
      </c>
      <c r="E4" s="37"/>
      <c r="F4" s="36">
        <f>124211/5</f>
        <v>24842.2</v>
      </c>
      <c r="G4" s="59" t="s">
        <v>364</v>
      </c>
      <c r="H4" s="60"/>
    </row>
    <row r="5" spans="1:8" x14ac:dyDescent="0.25">
      <c r="A5" s="57">
        <v>319</v>
      </c>
      <c r="B5" s="58">
        <v>137</v>
      </c>
      <c r="C5" s="35" t="s">
        <v>117</v>
      </c>
      <c r="D5" s="36">
        <v>60000</v>
      </c>
      <c r="E5" s="37"/>
      <c r="F5" s="36">
        <f>60000/6</f>
        <v>10000</v>
      </c>
      <c r="G5" s="59" t="s">
        <v>364</v>
      </c>
      <c r="H5" s="60"/>
    </row>
    <row r="6" spans="1:8" x14ac:dyDescent="0.25">
      <c r="A6" s="57">
        <v>319</v>
      </c>
      <c r="B6" s="58">
        <v>160</v>
      </c>
      <c r="C6" s="35" t="s">
        <v>131</v>
      </c>
      <c r="D6" s="36">
        <v>76000</v>
      </c>
      <c r="E6" s="37"/>
      <c r="F6" s="36">
        <f>76000/6</f>
        <v>12666.666666666666</v>
      </c>
      <c r="G6" s="59" t="s">
        <v>364</v>
      </c>
      <c r="H6" s="60"/>
    </row>
    <row r="7" spans="1:8" x14ac:dyDescent="0.25">
      <c r="A7" s="57">
        <v>319</v>
      </c>
      <c r="B7" s="58">
        <v>281</v>
      </c>
      <c r="C7" s="35" t="s">
        <v>217</v>
      </c>
      <c r="D7" s="38">
        <v>71102</v>
      </c>
      <c r="E7" s="37"/>
      <c r="F7" s="38">
        <f>71102/5</f>
        <v>14220.4</v>
      </c>
      <c r="G7" s="59" t="s">
        <v>364</v>
      </c>
      <c r="H7" s="60"/>
    </row>
    <row r="8" spans="1:8" x14ac:dyDescent="0.25">
      <c r="A8" s="110" t="s">
        <v>365</v>
      </c>
      <c r="B8" s="111"/>
      <c r="C8" s="112"/>
      <c r="D8" s="39">
        <f>SUM(D3:D7)</f>
        <v>509960.55</v>
      </c>
      <c r="E8" s="61">
        <f>SUM(E3:E7)</f>
        <v>0</v>
      </c>
      <c r="F8" s="61">
        <f>SUM(F3:F7)</f>
        <v>70661.616666666669</v>
      </c>
      <c r="G8" s="59"/>
      <c r="H8" s="56"/>
    </row>
  </sheetData>
  <mergeCells count="2">
    <mergeCell ref="A1:H1"/>
    <mergeCell ref="A8:C8"/>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
  <sheetViews>
    <sheetView workbookViewId="0">
      <selection activeCell="I4" sqref="I4"/>
    </sheetView>
  </sheetViews>
  <sheetFormatPr defaultRowHeight="15" x14ac:dyDescent="0.25"/>
  <cols>
    <col min="3" max="3" width="16.42578125" customWidth="1"/>
  </cols>
  <sheetData>
    <row r="1" spans="1:9" ht="75" x14ac:dyDescent="0.25">
      <c r="A1" s="54" t="s">
        <v>356</v>
      </c>
      <c r="B1" s="54" t="s">
        <v>357</v>
      </c>
      <c r="C1" s="55" t="s">
        <v>358</v>
      </c>
      <c r="D1" s="55" t="s">
        <v>359</v>
      </c>
      <c r="E1" s="54" t="s">
        <v>360</v>
      </c>
      <c r="F1" s="54" t="s">
        <v>366</v>
      </c>
      <c r="G1" s="54" t="s">
        <v>362</v>
      </c>
      <c r="H1" s="56" t="s">
        <v>363</v>
      </c>
    </row>
    <row r="2" spans="1:9" x14ac:dyDescent="0.25">
      <c r="A2" s="57">
        <v>319</v>
      </c>
      <c r="B2" s="58">
        <v>35</v>
      </c>
      <c r="C2" s="62" t="s">
        <v>18</v>
      </c>
      <c r="D2" s="63">
        <v>108265</v>
      </c>
      <c r="E2" s="64"/>
      <c r="F2" s="65">
        <f>D2+E2</f>
        <v>108265</v>
      </c>
      <c r="G2" s="59" t="s">
        <v>364</v>
      </c>
      <c r="H2" s="60"/>
    </row>
    <row r="3" spans="1:9" x14ac:dyDescent="0.25">
      <c r="A3" s="57">
        <v>319</v>
      </c>
      <c r="B3" s="58">
        <v>44</v>
      </c>
      <c r="C3" s="62" t="s">
        <v>56</v>
      </c>
      <c r="D3" s="63">
        <v>127676</v>
      </c>
      <c r="E3" s="64"/>
      <c r="F3" s="65">
        <f t="shared" ref="F3:F6" si="0">D3+E3</f>
        <v>127676</v>
      </c>
      <c r="G3" s="59" t="s">
        <v>364</v>
      </c>
      <c r="H3" s="60"/>
    </row>
    <row r="4" spans="1:9" x14ac:dyDescent="0.25">
      <c r="A4" s="57">
        <v>319</v>
      </c>
      <c r="B4" s="58">
        <v>137</v>
      </c>
      <c r="C4" s="62" t="s">
        <v>117</v>
      </c>
      <c r="D4" s="63">
        <v>367283</v>
      </c>
      <c r="E4" s="64"/>
      <c r="F4" s="65">
        <f t="shared" si="0"/>
        <v>367283</v>
      </c>
      <c r="G4" s="59" t="s">
        <v>364</v>
      </c>
      <c r="H4" s="60"/>
      <c r="I4" s="63">
        <f>367283/6</f>
        <v>61213.833333333336</v>
      </c>
    </row>
    <row r="5" spans="1:9" x14ac:dyDescent="0.25">
      <c r="A5" s="57">
        <v>319</v>
      </c>
      <c r="B5" s="58">
        <v>160</v>
      </c>
      <c r="C5" s="62" t="s">
        <v>131</v>
      </c>
      <c r="D5" s="63">
        <v>109530</v>
      </c>
      <c r="E5" s="64"/>
      <c r="F5" s="65">
        <f t="shared" si="0"/>
        <v>109530</v>
      </c>
      <c r="G5" s="59" t="s">
        <v>364</v>
      </c>
      <c r="H5" s="60"/>
    </row>
    <row r="6" spans="1:9" x14ac:dyDescent="0.25">
      <c r="A6" s="57">
        <v>319</v>
      </c>
      <c r="B6" s="58">
        <v>281</v>
      </c>
      <c r="C6" s="62" t="s">
        <v>217</v>
      </c>
      <c r="D6" s="63">
        <v>12658</v>
      </c>
      <c r="E6" s="64"/>
      <c r="F6" s="65">
        <f t="shared" si="0"/>
        <v>12658</v>
      </c>
      <c r="G6" s="59" t="s">
        <v>364</v>
      </c>
      <c r="H6" s="60"/>
    </row>
    <row r="7" spans="1:9" x14ac:dyDescent="0.25">
      <c r="A7" s="110" t="s">
        <v>365</v>
      </c>
      <c r="B7" s="111"/>
      <c r="C7" s="112"/>
      <c r="D7" s="61">
        <f>SUM(D2:D6)</f>
        <v>725412</v>
      </c>
      <c r="E7" s="61">
        <f>SUM(E2:E6)</f>
        <v>0</v>
      </c>
      <c r="F7" s="61">
        <f>SUM(F2:F6)</f>
        <v>725412</v>
      </c>
      <c r="G7" s="59"/>
      <c r="H7" s="56"/>
    </row>
  </sheetData>
  <mergeCells count="1">
    <mergeCell ref="A7:C7"/>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
  <sheetViews>
    <sheetView workbookViewId="0">
      <selection activeCell="E5" sqref="E5"/>
    </sheetView>
  </sheetViews>
  <sheetFormatPr defaultRowHeight="15" x14ac:dyDescent="0.25"/>
  <cols>
    <col min="1" max="1" width="23" customWidth="1"/>
    <col min="2" max="2" width="18.42578125" customWidth="1"/>
    <col min="3" max="3" width="30.42578125" customWidth="1"/>
  </cols>
  <sheetData>
    <row r="1" spans="1:3" ht="16.5" thickBot="1" x14ac:dyDescent="0.3">
      <c r="A1" s="13" t="s">
        <v>367</v>
      </c>
      <c r="B1" s="14" t="s">
        <v>368</v>
      </c>
      <c r="C1" s="14" t="s">
        <v>369</v>
      </c>
    </row>
    <row r="2" spans="1:3" ht="16.5" thickBot="1" x14ac:dyDescent="0.3">
      <c r="A2" s="15" t="s">
        <v>370</v>
      </c>
      <c r="B2" s="16">
        <v>662493</v>
      </c>
      <c r="C2" s="16">
        <v>1224247</v>
      </c>
    </row>
    <row r="3" spans="1:3" ht="16.5" thickBot="1" x14ac:dyDescent="0.3">
      <c r="A3" s="15" t="s">
        <v>126</v>
      </c>
      <c r="B3" s="16">
        <v>260000</v>
      </c>
      <c r="C3" s="16">
        <v>295000</v>
      </c>
    </row>
    <row r="4" spans="1:3" ht="26.25" thickBot="1" x14ac:dyDescent="0.3">
      <c r="A4" s="15" t="s">
        <v>371</v>
      </c>
      <c r="B4" s="16">
        <v>733704</v>
      </c>
      <c r="C4" s="16">
        <v>285000</v>
      </c>
    </row>
    <row r="5" spans="1:3" ht="16.5" thickBot="1" x14ac:dyDescent="0.3">
      <c r="A5" s="15" t="s">
        <v>205</v>
      </c>
      <c r="B5" s="16">
        <v>384118</v>
      </c>
      <c r="C5" s="16">
        <v>1321987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DESE-231-67212</_dlc_DocId>
    <_dlc_DocIdUrl xmlns="733efe1c-5bbe-4968-87dc-d400e65c879f">
      <Url>https://sharepoint.doemass.org/ese/webteam/cps/_layouts/DocIdRedir.aspx?ID=DESE-231-67212</Url>
      <Description>DESE-231-67212</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54EB36-8A0D-40D5-8053-28FA1189181D}">
  <ds:schemaRefs>
    <ds:schemaRef ds:uri="http://schemas.microsoft.com/sharepoint/events"/>
  </ds:schemaRefs>
</ds:datastoreItem>
</file>

<file path=customXml/itemProps2.xml><?xml version="1.0" encoding="utf-8"?>
<ds:datastoreItem xmlns:ds="http://schemas.openxmlformats.org/officeDocument/2006/customXml" ds:itemID="{790F3AE1-0772-4B48-B6DF-95064F90A4CD}">
  <ds:schemaRefs>
    <ds:schemaRef ds:uri="http://schemas.microsoft.com/sharepoint/v3/contenttype/forms"/>
  </ds:schemaRefs>
</ds:datastoreItem>
</file>

<file path=customXml/itemProps3.xml><?xml version="1.0" encoding="utf-8"?>
<ds:datastoreItem xmlns:ds="http://schemas.openxmlformats.org/officeDocument/2006/customXml" ds:itemID="{5765241E-9AFB-451C-962E-BC980767FEC6}">
  <ds:schemaRefs>
    <ds:schemaRef ds:uri="http://purl.org/dc/elements/1.1/"/>
    <ds:schemaRef ds:uri="http://schemas.microsoft.com/office/2006/metadata/properties"/>
    <ds:schemaRef ds:uri="http://www.w3.org/XML/1998/namespace"/>
    <ds:schemaRef ds:uri="http://purl.org/dc/terms/"/>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0a4e05da-b9bc-4326-ad73-01ef31b95567"/>
    <ds:schemaRef ds:uri="http://purl.org/dc/dcmitype/"/>
  </ds:schemaRefs>
</ds:datastoreItem>
</file>

<file path=customXml/itemProps4.xml><?xml version="1.0" encoding="utf-8"?>
<ds:datastoreItem xmlns:ds="http://schemas.openxmlformats.org/officeDocument/2006/customXml" ds:itemID="{7F9CD9E7-FF76-4FF9-8383-5DE2B97A7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FY24 Grants</vt:lpstr>
      <vt:lpstr>OLA</vt:lpstr>
      <vt:lpstr>School Improvement Support</vt:lpstr>
      <vt:lpstr>TAG21</vt:lpstr>
      <vt:lpstr>21TchDiv</vt:lpstr>
      <vt:lpstr>20TchDiv</vt:lpstr>
      <vt:lpstr>OST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Title I Federal Reporting for USED for 1003g funds</dc:title>
  <dc:subject/>
  <dc:creator>DESE</dc:creator>
  <cp:keywords/>
  <dc:description/>
  <cp:lastModifiedBy>Zou, Dong (EOE)</cp:lastModifiedBy>
  <cp:revision/>
  <dcterms:created xsi:type="dcterms:W3CDTF">2020-02-04T14:32:48Z</dcterms:created>
  <dcterms:modified xsi:type="dcterms:W3CDTF">2025-02-05T15:25:34Z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5 2025 12:00AM</vt:lpwstr>
  </property>
</Properties>
</file>