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zou\Desktop\2026-02\SCTASK0840672\2026-0202\"/>
    </mc:Choice>
  </mc:AlternateContent>
  <xr:revisionPtr revIDLastSave="0" documentId="13_ncr:1_{78744956-8B56-4561-B559-1407C9554B05}" xr6:coauthVersionLast="47" xr6:coauthVersionMax="47" xr10:uidLastSave="{00000000-0000-0000-0000-000000000000}"/>
  <bookViews>
    <workbookView xWindow="27675" yWindow="2280" windowWidth="23490" windowHeight="17730" xr2:uid="{00000000-000D-0000-FFFF-FFFF00000000}"/>
  </bookViews>
  <sheets>
    <sheet name="FY25 Grants" sheetId="8" r:id="rId1"/>
    <sheet name="School Improvement Support" sheetId="7" r:id="rId2"/>
    <sheet name="TAG21" sheetId="3" state="hidden" r:id="rId3"/>
    <sheet name="21TchDiv" sheetId="6" state="hidden" r:id="rId4"/>
    <sheet name="20TchDiv" sheetId="4" state="hidden" r:id="rId5"/>
    <sheet name="OST" sheetId="5" state="hidden" r:id="rId6"/>
  </sheets>
  <externalReferences>
    <externalReference r:id="rId7"/>
  </externalReferences>
  <definedNames>
    <definedName name="valorg4code">'[1]Part I - Signature Page'!$O$4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J7" i="8"/>
  <c r="J8" i="8"/>
  <c r="J12" i="8"/>
  <c r="J16" i="8"/>
  <c r="J22" i="8"/>
  <c r="J24" i="8"/>
  <c r="J33" i="8"/>
  <c r="J37" i="8"/>
  <c r="J95" i="8"/>
  <c r="J102" i="8"/>
  <c r="J103" i="8"/>
  <c r="J112" i="8"/>
  <c r="J97" i="8"/>
  <c r="J100" i="8"/>
  <c r="J105" i="8"/>
  <c r="J89" i="8"/>
  <c r="J78" i="8"/>
  <c r="J72" i="8"/>
  <c r="J68" i="8"/>
  <c r="J67" i="8"/>
  <c r="J51" i="8"/>
  <c r="J99" i="8" l="1"/>
  <c r="J101" i="8"/>
  <c r="J104" i="8"/>
  <c r="J106" i="8"/>
  <c r="J79" i="8"/>
  <c r="J57" i="8"/>
  <c r="J58" i="8"/>
  <c r="J61" i="8"/>
  <c r="J53" i="8"/>
  <c r="J50" i="8"/>
  <c r="J48" i="8"/>
  <c r="J40" i="8" l="1"/>
  <c r="J32" i="8"/>
  <c r="J94" i="8" l="1"/>
  <c r="J18" i="8"/>
  <c r="J19" i="8"/>
  <c r="J20" i="8"/>
  <c r="J21" i="8"/>
  <c r="J23" i="8"/>
  <c r="J25" i="8"/>
  <c r="J26" i="8"/>
  <c r="J27" i="8"/>
  <c r="J28" i="8"/>
  <c r="J29" i="8"/>
  <c r="J30" i="8"/>
  <c r="J31" i="8"/>
  <c r="J34" i="8"/>
  <c r="J35" i="8"/>
  <c r="J36" i="8"/>
  <c r="J38" i="8"/>
  <c r="J39" i="8"/>
  <c r="J41" i="8"/>
  <c r="J42" i="8"/>
  <c r="J43" i="8"/>
  <c r="J44" i="8"/>
  <c r="J45" i="8"/>
  <c r="J46" i="8"/>
  <c r="J47" i="8"/>
  <c r="J49" i="8"/>
  <c r="J52" i="8"/>
  <c r="J55" i="8"/>
  <c r="J63" i="8"/>
  <c r="J64" i="8"/>
  <c r="J65" i="8"/>
  <c r="J69" i="8"/>
  <c r="J70" i="8"/>
  <c r="J71" i="8"/>
  <c r="J73" i="8"/>
  <c r="J74" i="8"/>
  <c r="J75" i="8"/>
  <c r="J76" i="8"/>
  <c r="J77" i="8"/>
  <c r="J80" i="8"/>
  <c r="J81" i="8"/>
  <c r="J82" i="8"/>
  <c r="J83" i="8"/>
  <c r="J84" i="8"/>
  <c r="J85" i="8"/>
  <c r="J86" i="8"/>
  <c r="J87" i="8"/>
  <c r="J88" i="8"/>
  <c r="J90" i="8"/>
  <c r="J91" i="8"/>
  <c r="J92" i="8"/>
  <c r="J93" i="8"/>
  <c r="J96" i="8"/>
  <c r="J98" i="8"/>
  <c r="J107" i="8"/>
  <c r="J108" i="8"/>
  <c r="J109" i="8"/>
  <c r="J110" i="8"/>
  <c r="J111" i="8"/>
  <c r="J113" i="8"/>
  <c r="J114" i="8"/>
  <c r="J115" i="8"/>
  <c r="J116" i="8"/>
  <c r="J4" i="8"/>
  <c r="J6" i="8"/>
  <c r="J9" i="8"/>
  <c r="J10" i="8"/>
  <c r="J11" i="8"/>
  <c r="J13" i="8"/>
  <c r="J14" i="8"/>
  <c r="J15" i="8"/>
  <c r="J17" i="8"/>
  <c r="J3" i="8"/>
  <c r="G117" i="8"/>
  <c r="F117" i="8"/>
  <c r="H117" i="8"/>
  <c r="I117" i="8"/>
  <c r="E117" i="8"/>
  <c r="I4" i="4" l="1"/>
  <c r="F7" i="6"/>
  <c r="F6" i="6"/>
  <c r="F5" i="6"/>
  <c r="F3" i="6"/>
  <c r="F4" i="6"/>
  <c r="E8" i="6"/>
  <c r="D8" i="6"/>
  <c r="J117" i="8" l="1"/>
  <c r="F8" i="6"/>
  <c r="F7" i="4" l="1"/>
  <c r="E7" i="4"/>
  <c r="D7" i="4"/>
  <c r="F6" i="4"/>
  <c r="F5" i="4"/>
  <c r="F4" i="4"/>
  <c r="F3" i="4"/>
  <c r="F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Ahern, Jennifer (DOE)</author>
  </authors>
  <commentList>
    <comment ref="E2" authorId="0" shapeId="0" xr:uid="{00000000-0006-0000-0200-000001000000}">
      <text>
        <r>
          <rPr>
            <b/>
            <sz val="9"/>
            <color indexed="81"/>
            <rFont val="Tahoma"/>
            <family val="2"/>
          </rPr>
          <t>Ahern, Jennifer (DOE):</t>
        </r>
        <r>
          <rPr>
            <sz val="9"/>
            <color indexed="81"/>
            <rFont val="Tahoma"/>
            <family val="2"/>
          </rPr>
          <t xml:space="preserve">
Use this column to show any changes to the award amount after original award is processed.   
Otherwise, leave blank.</t>
        </r>
      </text>
    </comment>
    <comment ref="G2" authorId="0" shapeId="0" xr:uid="{00000000-0006-0000-0200-000002000000}">
      <text>
        <r>
          <rPr>
            <b/>
            <sz val="9"/>
            <color indexed="81"/>
            <rFont val="Tahoma"/>
            <family val="2"/>
          </rPr>
          <t>Ahern, Jennifer (DOE):</t>
        </r>
        <r>
          <rPr>
            <sz val="9"/>
            <color indexed="81"/>
            <rFont val="Tahoma"/>
            <family val="2"/>
          </rPr>
          <t xml:space="preserve">
Confirm this info with spending plan person for your unit.  HINT: This should match the info provided on the EdGrants review form for system setup.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Ahern, Jennifer (DOE)</author>
  </authors>
  <commentList>
    <comment ref="E1" authorId="0" shapeId="0" xr:uid="{00000000-0006-0000-0300-000001000000}">
      <text>
        <r>
          <rPr>
            <b/>
            <sz val="9"/>
            <color indexed="81"/>
            <rFont val="Tahoma"/>
            <family val="2"/>
          </rPr>
          <t>Ahern, Jennifer (DOE):</t>
        </r>
        <r>
          <rPr>
            <sz val="9"/>
            <color indexed="81"/>
            <rFont val="Tahoma"/>
            <family val="2"/>
          </rPr>
          <t xml:space="preserve">
Use this column to show any changes to the award amount after original award is processed.   
Otherwise, leave blank.</t>
        </r>
      </text>
    </comment>
    <comment ref="G1" authorId="0" shapeId="0" xr:uid="{00000000-0006-0000-0300-000002000000}">
      <text>
        <r>
          <rPr>
            <b/>
            <sz val="9"/>
            <color indexed="81"/>
            <rFont val="Tahoma"/>
            <family val="2"/>
          </rPr>
          <t>Ahern, Jennifer (DOE):</t>
        </r>
        <r>
          <rPr>
            <sz val="9"/>
            <color indexed="81"/>
            <rFont val="Tahoma"/>
            <family val="2"/>
          </rPr>
          <t xml:space="preserve">
Confirm this info with spending plan person for your unit.  HINT: This should match the info provided on the EdGrants review form for system setup.</t>
        </r>
      </text>
    </comment>
  </commentList>
</comments>
</file>

<file path=xl/sharedStrings.xml><?xml version="1.0" encoding="utf-8"?>
<sst xmlns="http://schemas.openxmlformats.org/spreadsheetml/2006/main" count="998" uniqueCount="391">
  <si>
    <t>Last updated 11/20/20 (FY20 SRG, TAG, MassGrad, OST, and Teacher Diversification are included)</t>
  </si>
  <si>
    <t>District Code</t>
  </si>
  <si>
    <t>District</t>
  </si>
  <si>
    <t>School Code</t>
  </si>
  <si>
    <t>School</t>
  </si>
  <si>
    <t>IAG</t>
  </si>
  <si>
    <t>TAG</t>
  </si>
  <si>
    <t>OST</t>
  </si>
  <si>
    <t>Acceleration Academies</t>
  </si>
  <si>
    <t>EBP</t>
  </si>
  <si>
    <t>Total</t>
  </si>
  <si>
    <t>0615</t>
  </si>
  <si>
    <t>Athol-Royalston</t>
  </si>
  <si>
    <t>06150020</t>
  </si>
  <si>
    <t>Athol Community Elementary School</t>
  </si>
  <si>
    <t>06150505</t>
  </si>
  <si>
    <t>Athol High</t>
  </si>
  <si>
    <t>06150305</t>
  </si>
  <si>
    <t>Athol-Royalston Middle School</t>
  </si>
  <si>
    <t>Boston</t>
  </si>
  <si>
    <t>00350390</t>
  </si>
  <si>
    <t>Blackstone Elementary</t>
  </si>
  <si>
    <t>00350558</t>
  </si>
  <si>
    <t>Boston Community Leadership Academy</t>
  </si>
  <si>
    <t>00350507</t>
  </si>
  <si>
    <t>Boston International High School Newcomers</t>
  </si>
  <si>
    <t>00350012</t>
  </si>
  <si>
    <t>Boston Teachers Union K-8</t>
  </si>
  <si>
    <t>00350505</t>
  </si>
  <si>
    <t>Brighton High School</t>
  </si>
  <si>
    <t>00350515</t>
  </si>
  <si>
    <t>Charlestown High School</t>
  </si>
  <si>
    <t>00350298</t>
  </si>
  <si>
    <t>Clap Elementary School</t>
  </si>
  <si>
    <t>00350581</t>
  </si>
  <si>
    <t>Community Academy of Science and Health</t>
  </si>
  <si>
    <t>00350146</t>
  </si>
  <si>
    <t>Condon K-8 School</t>
  </si>
  <si>
    <t>00350020</t>
  </si>
  <si>
    <t>Curley K-8 School</t>
  </si>
  <si>
    <t>00350074</t>
  </si>
  <si>
    <t>Dearborn 6-12 STEM Academy</t>
  </si>
  <si>
    <t>0035</t>
  </si>
  <si>
    <t>00350072</t>
  </si>
  <si>
    <t>Ellis Elementary</t>
  </si>
  <si>
    <t>00350383</t>
  </si>
  <si>
    <t>Lilla G. Frederick Middle School</t>
  </si>
  <si>
    <t>00350308</t>
  </si>
  <si>
    <t>Sarah Greenwood K-8 School</t>
  </si>
  <si>
    <t>00350377</t>
  </si>
  <si>
    <t>Higginson/Lewis K-8</t>
  </si>
  <si>
    <t>00350328</t>
  </si>
  <si>
    <t>Kenny Elementary</t>
  </si>
  <si>
    <t>00350183</t>
  </si>
  <si>
    <t>Lee K-8 School</t>
  </si>
  <si>
    <t>00350537</t>
  </si>
  <si>
    <t>Madison Park High</t>
  </si>
  <si>
    <t>00350014</t>
  </si>
  <si>
    <t>Shaw Elementary School</t>
  </si>
  <si>
    <t>00350380</t>
  </si>
  <si>
    <t>Young Achievers</t>
  </si>
  <si>
    <t>Brockton</t>
  </si>
  <si>
    <t>00440110</t>
  </si>
  <si>
    <t>Dr W Arnone Community School</t>
  </si>
  <si>
    <t>00440055</t>
  </si>
  <si>
    <t>Downey</t>
  </si>
  <si>
    <t>0057</t>
  </si>
  <si>
    <t>Chelsea</t>
  </si>
  <si>
    <t>00570050</t>
  </si>
  <si>
    <t>Clark Avenue School</t>
  </si>
  <si>
    <t>00570045</t>
  </si>
  <si>
    <t>Eugene Wright Science and Technology Academy</t>
  </si>
  <si>
    <t>00570055</t>
  </si>
  <si>
    <t>Joseph A. Browne School</t>
  </si>
  <si>
    <t>00570505</t>
  </si>
  <si>
    <t>Chelsea High School</t>
  </si>
  <si>
    <t>Fall River</t>
  </si>
  <si>
    <t>00950505</t>
  </si>
  <si>
    <t>BMC Durfee High School</t>
  </si>
  <si>
    <t>00950011</t>
  </si>
  <si>
    <t>Mary Fonseca Elementary School</t>
  </si>
  <si>
    <t>00950065</t>
  </si>
  <si>
    <t>William Greene Elementary</t>
  </si>
  <si>
    <t>00950320</t>
  </si>
  <si>
    <t>Kuss Middle</t>
  </si>
  <si>
    <t>00950315</t>
  </si>
  <si>
    <t>Morton Middle</t>
  </si>
  <si>
    <t>00950525</t>
  </si>
  <si>
    <t>Resiliency Prepatory Academy</t>
  </si>
  <si>
    <t>00950145</t>
  </si>
  <si>
    <t>Samuel Watson</t>
  </si>
  <si>
    <t>00950305</t>
  </si>
  <si>
    <t>Talbot Innovation</t>
  </si>
  <si>
    <t>Fitchburg</t>
  </si>
  <si>
    <t>00970315</t>
  </si>
  <si>
    <t>Arthur Longsjo Middle School</t>
  </si>
  <si>
    <t>Framingham</t>
  </si>
  <si>
    <t>01000035</t>
  </si>
  <si>
    <t>Barbieri Elementary</t>
  </si>
  <si>
    <t>01000006</t>
  </si>
  <si>
    <t>Brophy Elementary</t>
  </si>
  <si>
    <t>01000305</t>
  </si>
  <si>
    <t>Fuller Middle</t>
  </si>
  <si>
    <t>01000055</t>
  </si>
  <si>
    <t>Harmony Grove Elementary</t>
  </si>
  <si>
    <t>01000005</t>
  </si>
  <si>
    <t>King Elementary School</t>
  </si>
  <si>
    <t>01000045</t>
  </si>
  <si>
    <t>Stapleton Elementary School</t>
  </si>
  <si>
    <t>Greenfield</t>
  </si>
  <si>
    <t>01140010</t>
  </si>
  <si>
    <t>Federal Street School</t>
  </si>
  <si>
    <t>Holyoke</t>
  </si>
  <si>
    <t>01370060</t>
  </si>
  <si>
    <t>Maurice Donahue Elementary</t>
  </si>
  <si>
    <t>01370000</t>
  </si>
  <si>
    <t>01370505</t>
  </si>
  <si>
    <t>Holyoke High</t>
  </si>
  <si>
    <t>01370320</t>
  </si>
  <si>
    <t>Holyoke STEM</t>
  </si>
  <si>
    <t>01370040</t>
  </si>
  <si>
    <t>Kelly Elementary</t>
  </si>
  <si>
    <t>01370025</t>
  </si>
  <si>
    <t>Morgan Elementary</t>
  </si>
  <si>
    <t>01370055</t>
  </si>
  <si>
    <t>Clayre Sullivan Elementary</t>
  </si>
  <si>
    <t>01370045</t>
  </si>
  <si>
    <t>EN White Elementary</t>
  </si>
  <si>
    <t>Hoosac Valley</t>
  </si>
  <si>
    <t>06030315</t>
  </si>
  <si>
    <t>Hoosac Valley Middle School</t>
  </si>
  <si>
    <t>Lawrence</t>
  </si>
  <si>
    <t>01490009</t>
  </si>
  <si>
    <t>Arlington Elementary School</t>
  </si>
  <si>
    <t>01490017</t>
  </si>
  <si>
    <t>Arlington Middle School</t>
  </si>
  <si>
    <t>01490022</t>
  </si>
  <si>
    <t>Gerard Guilmette</t>
  </si>
  <si>
    <t>01490040</t>
  </si>
  <si>
    <t>Francis Leahy School</t>
  </si>
  <si>
    <t>01490090</t>
  </si>
  <si>
    <t>Leonard Middle School</t>
  </si>
  <si>
    <t>01490048</t>
  </si>
  <si>
    <t>Oliver Elementary School</t>
  </si>
  <si>
    <t>01490075</t>
  </si>
  <si>
    <t>John Tarbox School</t>
  </si>
  <si>
    <t>0160</t>
  </si>
  <si>
    <t>Lowell</t>
  </si>
  <si>
    <t>01600505</t>
  </si>
  <si>
    <t>Lowell High</t>
  </si>
  <si>
    <t>01600330</t>
  </si>
  <si>
    <t>Henry J Robinson Middle</t>
  </si>
  <si>
    <t>01600005</t>
  </si>
  <si>
    <t>Rogers STEM Academy</t>
  </si>
  <si>
    <t>01600050</t>
  </si>
  <si>
    <t>John Shaughnessy School</t>
  </si>
  <si>
    <t>01600360</t>
  </si>
  <si>
    <t>Kathryn P. Stoklosa Middle School</t>
  </si>
  <si>
    <t>01600340</t>
  </si>
  <si>
    <t>James Sullivan Middle School</t>
  </si>
  <si>
    <t>Lynn</t>
  </si>
  <si>
    <t>01630405</t>
  </si>
  <si>
    <t>Breed Middle School</t>
  </si>
  <si>
    <t>01630510</t>
  </si>
  <si>
    <t>Lynn English High School</t>
  </si>
  <si>
    <t>01630305</t>
  </si>
  <si>
    <t>Thurgood Marshall Middle</t>
  </si>
  <si>
    <t>01630420</t>
  </si>
  <si>
    <t>Pickering Middle</t>
  </si>
  <si>
    <t>01630005</t>
  </si>
  <si>
    <t>Washington Elementary School</t>
  </si>
  <si>
    <t>New Bedford</t>
  </si>
  <si>
    <t>02010010</t>
  </si>
  <si>
    <t>Charles Ashley Elementary</t>
  </si>
  <si>
    <t>02010070</t>
  </si>
  <si>
    <t>Irwin M. Jacobs Elementary School</t>
  </si>
  <si>
    <t>0201</t>
  </si>
  <si>
    <t>02010405</t>
  </si>
  <si>
    <t>Keith Middle School</t>
  </si>
  <si>
    <t>02010505</t>
  </si>
  <si>
    <t>New Bedford High</t>
  </si>
  <si>
    <t>02010410</t>
  </si>
  <si>
    <t>Normandin Middle School</t>
  </si>
  <si>
    <t>North Adams</t>
  </si>
  <si>
    <t>02090035</t>
  </si>
  <si>
    <t>Brayton</t>
  </si>
  <si>
    <t>0209</t>
  </si>
  <si>
    <t>02090505</t>
  </si>
  <si>
    <t>Drury High</t>
  </si>
  <si>
    <t>0210</t>
  </si>
  <si>
    <t>Northampton</t>
  </si>
  <si>
    <t>02100410</t>
  </si>
  <si>
    <t>John F Kennedy Middle School</t>
  </si>
  <si>
    <t>Pathfinder RVT</t>
  </si>
  <si>
    <t>08600605</t>
  </si>
  <si>
    <t>Pathfinder Regional Vocational Technical</t>
  </si>
  <si>
    <t>0236</t>
  </si>
  <si>
    <t>Pittsfield</t>
  </si>
  <si>
    <t>02360510</t>
  </si>
  <si>
    <t>Taconic High</t>
  </si>
  <si>
    <t>02360105</t>
  </si>
  <si>
    <t xml:space="preserve">Conte Community </t>
  </si>
  <si>
    <t>02360055</t>
  </si>
  <si>
    <t xml:space="preserve">Morningside Community </t>
  </si>
  <si>
    <t>02360065</t>
  </si>
  <si>
    <t>Crosby Elementary</t>
  </si>
  <si>
    <t>02360305</t>
  </si>
  <si>
    <t>Reid Middle</t>
  </si>
  <si>
    <t>Quincy</t>
  </si>
  <si>
    <t>02430090</t>
  </si>
  <si>
    <t>Snug Harbor Community School</t>
  </si>
  <si>
    <t>02430320</t>
  </si>
  <si>
    <t>South West Middle School</t>
  </si>
  <si>
    <t>02770000</t>
  </si>
  <si>
    <t>Southbridge</t>
  </si>
  <si>
    <t>02770005</t>
  </si>
  <si>
    <t>Charlton Street</t>
  </si>
  <si>
    <t>02770020</t>
  </si>
  <si>
    <t>West Street</t>
  </si>
  <si>
    <t>02770515</t>
  </si>
  <si>
    <t>Southbridge High School</t>
  </si>
  <si>
    <t>Spencer E. Brookfield</t>
  </si>
  <si>
    <t>07670505</t>
  </si>
  <si>
    <t>Prouty High School</t>
  </si>
  <si>
    <t>Springfield</t>
  </si>
  <si>
    <t>02810045</t>
  </si>
  <si>
    <t>William DeBerry</t>
  </si>
  <si>
    <t>02810318</t>
  </si>
  <si>
    <t>Emergence Academy</t>
  </si>
  <si>
    <t>02810000</t>
  </si>
  <si>
    <t>02810366</t>
  </si>
  <si>
    <t>Impact Prep at Chestnut</t>
  </si>
  <si>
    <t>02810328</t>
  </si>
  <si>
    <t>John F Kennedy Middle</t>
  </si>
  <si>
    <t>02810315</t>
  </si>
  <si>
    <t>Kiley Prep</t>
  </si>
  <si>
    <t>02810120</t>
  </si>
  <si>
    <t>Lincoln Elementary</t>
  </si>
  <si>
    <t>02810480</t>
  </si>
  <si>
    <t>Rise Academy at Van Sickle</t>
  </si>
  <si>
    <t>02810355</t>
  </si>
  <si>
    <t>South End Middle School</t>
  </si>
  <si>
    <t>02810317</t>
  </si>
  <si>
    <t>Springfield Legacy Academy</t>
  </si>
  <si>
    <t>02810360</t>
  </si>
  <si>
    <t>Springfield Middle School</t>
  </si>
  <si>
    <t>02810345</t>
  </si>
  <si>
    <t>Springfield Public Day Middle School</t>
  </si>
  <si>
    <t>02810485</t>
  </si>
  <si>
    <t>Van Sickle Academy</t>
  </si>
  <si>
    <t>Taunton</t>
  </si>
  <si>
    <t>02930015</t>
  </si>
  <si>
    <t>James Mulcahey Elementary School</t>
  </si>
  <si>
    <t>Wareham</t>
  </si>
  <si>
    <t>03100505</t>
  </si>
  <si>
    <t>Wareham Senior High</t>
  </si>
  <si>
    <t>0316</t>
  </si>
  <si>
    <t>Webster</t>
  </si>
  <si>
    <t>03160505</t>
  </si>
  <si>
    <t>Bartlett High School</t>
  </si>
  <si>
    <t>Web</t>
  </si>
  <si>
    <t>03160315</t>
  </si>
  <si>
    <t xml:space="preserve">Webster Middle School </t>
  </si>
  <si>
    <t>0343</t>
  </si>
  <si>
    <t>Winchendon</t>
  </si>
  <si>
    <t>03430050</t>
  </si>
  <si>
    <t>Toy Town Elementary</t>
  </si>
  <si>
    <t>Worcester</t>
  </si>
  <si>
    <t>03480503</t>
  </si>
  <si>
    <t>Burncoat Senior High</t>
  </si>
  <si>
    <t>03480060</t>
  </si>
  <si>
    <t>Columbus Park Elementary</t>
  </si>
  <si>
    <t>03480415</t>
  </si>
  <si>
    <t>Forest Grove Middle School</t>
  </si>
  <si>
    <t>03480515</t>
  </si>
  <si>
    <t>North High</t>
  </si>
  <si>
    <t>03480280</t>
  </si>
  <si>
    <t>Vernon Hill School</t>
  </si>
  <si>
    <t>03480420</t>
  </si>
  <si>
    <t>Worcester East Middle School</t>
  </si>
  <si>
    <t>Strategies for School Improvement with 1003 Funds:</t>
  </si>
  <si>
    <t>In Massachusetts we support our schools and districts with their school improvement strategies in myriad ways. Our support is grounded in research. The How Do We Know Initiative is a valuable tool to ensure strategies for improvement have research demonstrating past success (see #1). We offer specific guidance within each federal grant supported by 1003 funds as well. On each grant's webpage there is guidance on how funds can be spent and how they cannot (see #2). Finally, we offer extensive guidance at both the district and school level on school improvement strategies (see #s 3 and 4).</t>
  </si>
  <si>
    <t xml:space="preserve">1. How Do We Know Initiative: https://www.doe.mass.edu/research/howdoweknow/?section=buildshare </t>
  </si>
  <si>
    <t>2. The grant webpages outline allowable and unallowable fund uses. See hyperlinks on FY23 All tab.</t>
  </si>
  <si>
    <t>3. We offer district level guidance on submissions: https://www.doe.mass.edu/turnaround/level4/guidance.html</t>
  </si>
  <si>
    <t>4. We offer school level guidance on submissions: https://www.doe.mass.edu/turnaround/level4/guidance.html</t>
  </si>
  <si>
    <t>Statewide System of Support FY21 Targeted Assistance Grant Eligibility</t>
  </si>
  <si>
    <t>FY21 TARGETED ASSISTANCE GRANT ALLOTMENTS</t>
  </si>
  <si>
    <t>District Amounts by Funding Source</t>
  </si>
  <si>
    <t>Funding source</t>
  </si>
  <si>
    <t>DISTRICT</t>
  </si>
  <si>
    <t>Federal (FC325)</t>
  </si>
  <si>
    <t xml:space="preserve">Amherst </t>
  </si>
  <si>
    <t>Amherst-Pelham</t>
  </si>
  <si>
    <t>Attleboro</t>
  </si>
  <si>
    <t>Beverly</t>
  </si>
  <si>
    <t>Chicopee</t>
  </si>
  <si>
    <t>Clinton</t>
  </si>
  <si>
    <t>Easthampton</t>
  </si>
  <si>
    <t>Gardner</t>
  </si>
  <si>
    <t>Gateway</t>
  </si>
  <si>
    <t>Gloucester</t>
  </si>
  <si>
    <t>Greater Lowel RVT</t>
  </si>
  <si>
    <t>Hawlemont</t>
  </si>
  <si>
    <t>Malden</t>
  </si>
  <si>
    <t>Orange</t>
  </si>
  <si>
    <t>Peabody</t>
  </si>
  <si>
    <t>Randolph</t>
  </si>
  <si>
    <t>Saugus</t>
  </si>
  <si>
    <t>Uxbridge</t>
  </si>
  <si>
    <t>Westfield</t>
  </si>
  <si>
    <t>Weymouth</t>
  </si>
  <si>
    <t>Total across districts</t>
  </si>
  <si>
    <t>00950017</t>
  </si>
  <si>
    <t>Henry Lord Community School</t>
  </si>
  <si>
    <t>00970340</t>
  </si>
  <si>
    <t>McKay Arts Academy</t>
  </si>
  <si>
    <t>Arthur M Longsjo Middle School</t>
  </si>
  <si>
    <t>00970505</t>
  </si>
  <si>
    <t>Fitchburg High</t>
  </si>
  <si>
    <t>01070505</t>
  </si>
  <si>
    <t>Gloucester High</t>
  </si>
  <si>
    <t>01070305</t>
  </si>
  <si>
    <t>Ralph B O'Maley Middle</t>
  </si>
  <si>
    <t>01140305</t>
  </si>
  <si>
    <t>Greenfield Middle</t>
  </si>
  <si>
    <t>01600310</t>
  </si>
  <si>
    <t>B.F. Butler Middle School</t>
  </si>
  <si>
    <t>01600090</t>
  </si>
  <si>
    <t>Bartlett Community Partnership</t>
  </si>
  <si>
    <t>01630505</t>
  </si>
  <si>
    <t>Classical High</t>
  </si>
  <si>
    <t>Thurgood Marshall Mid</t>
  </si>
  <si>
    <t>02010078</t>
  </si>
  <si>
    <t>Hayden/McFadden</t>
  </si>
  <si>
    <t>02230010</t>
  </si>
  <si>
    <t>Dexter Park</t>
  </si>
  <si>
    <t>02290007</t>
  </si>
  <si>
    <t>John E Burke</t>
  </si>
  <si>
    <t>02290005</t>
  </si>
  <si>
    <t>Captain Samuel Brown</t>
  </si>
  <si>
    <t>John T Reid Middle</t>
  </si>
  <si>
    <t>Crosby</t>
  </si>
  <si>
    <t>Silvio O Conte Community</t>
  </si>
  <si>
    <t>02620305</t>
  </si>
  <si>
    <t>Belmonte Saugus Middle</t>
  </si>
  <si>
    <t>02620505</t>
  </si>
  <si>
    <t>Saugus High</t>
  </si>
  <si>
    <t>Webster Middle School</t>
  </si>
  <si>
    <t>03430315</t>
  </si>
  <si>
    <t>Murdock Middle School</t>
  </si>
  <si>
    <t>03480423</t>
  </si>
  <si>
    <t>Sullivan Middle</t>
  </si>
  <si>
    <t>03480405</t>
  </si>
  <si>
    <t>Burncoat Middle School</t>
  </si>
  <si>
    <t>Worcester East Middle</t>
  </si>
  <si>
    <t>03480115</t>
  </si>
  <si>
    <t>Grafton Street</t>
  </si>
  <si>
    <t>03480050</t>
  </si>
  <si>
    <t>Chandler Elementary Community</t>
  </si>
  <si>
    <t>03480052</t>
  </si>
  <si>
    <t>Chandler Magnet</t>
  </si>
  <si>
    <t>03480053</t>
  </si>
  <si>
    <t>City View</t>
  </si>
  <si>
    <t>03480055</t>
  </si>
  <si>
    <t>Clark St Community</t>
  </si>
  <si>
    <t>Columbus Park</t>
  </si>
  <si>
    <t>03480100</t>
  </si>
  <si>
    <t>Goddard School/Science Technical</t>
  </si>
  <si>
    <t>06720405</t>
  </si>
  <si>
    <t>Gateway Regional Middle School</t>
  </si>
  <si>
    <t>Insert additional rows as needed / make sure total tallies all rows</t>
  </si>
  <si>
    <t>Fund Code</t>
  </si>
  <si>
    <t>Applicant # (LEA Code)</t>
  </si>
  <si>
    <t>Applicant Name</t>
  </si>
  <si>
    <t>Original Amount</t>
  </si>
  <si>
    <t xml:space="preserve">Change Amount (i.e., +500 / -500)      </t>
  </si>
  <si>
    <t>Amt per Eligible School</t>
  </si>
  <si>
    <t>Unit Code</t>
  </si>
  <si>
    <t>This Column for GM Use Only</t>
  </si>
  <si>
    <t>969R</t>
  </si>
  <si>
    <t>Total Amount to Be Given Out on This List:</t>
  </si>
  <si>
    <t>Revised / New Amount</t>
  </si>
  <si>
    <t> OST - Fed Grants</t>
  </si>
  <si>
    <t>fy20</t>
  </si>
  <si>
    <t>fy21</t>
  </si>
  <si>
    <t xml:space="preserve"> Holyoke</t>
  </si>
  <si>
    <t>Springfield (empowerment zone_SEZP)</t>
  </si>
  <si>
    <t>USED Report for FY2025 School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</si>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</sst>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indexed="8"/>
      <name val="Arial"/>
      <family val="2"/>
    </font>
    <font>
      <sz val="10"/>
      <name val="Verdana"/>
      <family val="2"/>
    </font>
    <font>
      <sz val="10"/>
      <color theme="1"/>
      <name val="Calibri"/>
      <family val="2"/>
      <scheme val="minor"/>
    </font>
    <font>
      <b/>
      <sz val="14"/>
      <color theme="1"/>
      <name val="Calibri"/>
      <family val="2"/>
      <scheme val="minor"/>
    </font>
    <font>
      <b/>
      <sz val="9"/>
      <color indexed="81"/>
      <name val="Tahoma"/>
      <family val="2"/>
    </font>
    <font>
      <sz val="9"/>
      <color indexed="81"/>
      <name val="Tahoma"/>
      <family val="2"/>
    </font>
    <font>
      <b/>
      <sz val="12"/>
      <color rgb="FF000000"/>
      <name val="Calibri"/>
      <family val="2"/>
    </font>
    <font>
      <sz val="10"/>
      <color rgb="FF000000"/>
      <name val="Calibri"/>
      <family val="2"/>
    </font>
    <font>
      <sz val="12"/>
      <color rgb="FF000000"/>
      <name val="Calibri"/>
      <family val="2"/>
    </font>
    <font>
      <sz val="11"/>
      <color theme="1"/>
      <name val="Calibri"/>
      <family val="2"/>
    </font>
    <font>
      <sz val="11"/>
      <color rgb="FF000000"/>
      <name val="Calibri"/>
      <family val="2"/>
    </font>
    <font>
      <u/>
      <sz val="11"/>
      <color theme="10"/>
      <name val="Calibri"/>
      <family val="2"/>
      <scheme val="minor"/>
    </font>
    <font>
      <b/>
      <sz val="15"/>
      <color theme="3"/>
      <name val="Calibri"/>
      <family val="2"/>
      <scheme val="minor"/>
    </font>
    <font>
      <b/>
      <sz val="12"/>
      <color theme="1"/>
      <name val="Calibri"/>
      <family val="2"/>
      <scheme val="minor"/>
    </font>
    <font>
      <b/>
      <sz val="18"/>
      <color theme="1"/>
      <name val="Calibri"/>
      <family val="2"/>
      <scheme val="minor"/>
    </font>
    <font>
      <sz val="11"/>
      <color theme="1"/>
      <name val="Arial"/>
      <family val="2"/>
    </font>
    <font>
      <sz val="11"/>
      <color rgb="FF0070C0"/>
      <name val="Calibri"/>
      <family val="2"/>
      <scheme val="minor"/>
    </font>
    <font>
      <b/>
      <u/>
      <sz val="12"/>
      <color rgb="FF0070C0"/>
      <name val="Calibri"/>
      <family val="2"/>
      <scheme val="minor"/>
    </font>
  </fonts>
  <fills count="21">
    <fill>
      <patternFill patternType="none"/>
    </fill>
    <fill>
      <patternFill patternType="gray125"/>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55"/>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theme="0" tint="-0.14999847407452621"/>
        <bgColor indexed="64"/>
      </patternFill>
    </fill>
    <fill>
      <patternFill patternType="solid">
        <fgColor rgb="FFB4C6E7"/>
        <bgColor indexed="64"/>
      </patternFill>
    </fill>
    <fill>
      <patternFill patternType="solid">
        <fgColor rgb="FFF2F2F2"/>
        <bgColor indexed="64"/>
      </patternFill>
    </fill>
    <fill>
      <patternFill patternType="solid">
        <fgColor rgb="FFFFFF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thin">
        <color auto="1"/>
      </top>
      <bottom/>
      <diagonal/>
    </border>
    <border>
      <left style="thin">
        <color auto="1"/>
      </left>
      <right style="double">
        <color auto="1"/>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bottom style="thick">
        <color theme="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8">
    <xf numFmtId="0" fontId="0" fillId="0" borderId="0"/>
    <xf numFmtId="0" fontId="3" fillId="0" borderId="0"/>
    <xf numFmtId="0" fontId="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2" borderId="1" applyNumberFormat="0" applyAlignment="0" applyProtection="0"/>
    <xf numFmtId="0" fontId="11" fillId="10" borderId="2" applyNumberFormat="0" applyAlignment="0" applyProtection="0"/>
    <xf numFmtId="44" fontId="6" fillId="0" borderId="0" applyFont="0" applyFill="0" applyBorder="0" applyAlignment="0" applyProtection="0"/>
    <xf numFmtId="0" fontId="12" fillId="0" borderId="0" applyNumberFormat="0" applyFill="0" applyBorder="0" applyAlignment="0" applyProtection="0"/>
    <xf numFmtId="0" fontId="13" fillId="16" borderId="0" applyNumberFormat="0" applyBorder="0" applyAlignment="0" applyProtection="0"/>
    <xf numFmtId="0" fontId="14"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3" borderId="1" applyNumberFormat="0" applyAlignment="0" applyProtection="0"/>
    <xf numFmtId="0" fontId="18" fillId="0" borderId="5" applyNumberFormat="0" applyFill="0" applyAlignment="0" applyProtection="0"/>
    <xf numFmtId="0" fontId="19" fillId="7" borderId="0" applyNumberFormat="0" applyBorder="0" applyAlignment="0" applyProtection="0"/>
    <xf numFmtId="0" fontId="6" fillId="0" borderId="0" applyNumberFormat="0" applyFill="0" applyBorder="0" applyAlignment="0" applyProtection="0"/>
    <xf numFmtId="0" fontId="24" fillId="0" borderId="0"/>
    <xf numFmtId="0" fontId="6" fillId="4" borderId="6" applyNumberFormat="0" applyFont="0" applyAlignment="0" applyProtection="0"/>
    <xf numFmtId="0" fontId="20" fillId="2" borderId="7" applyNumberFormat="0" applyAlignment="0" applyProtection="0"/>
    <xf numFmtId="9" fontId="6"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0" applyNumberFormat="0" applyFill="0" applyBorder="0" applyAlignment="0" applyProtection="0"/>
    <xf numFmtId="0" fontId="6" fillId="0" borderId="0"/>
    <xf numFmtId="43" fontId="1" fillId="0" borderId="0" applyFont="0" applyFill="0" applyBorder="0" applyAlignment="0" applyProtection="0"/>
    <xf numFmtId="43" fontId="6" fillId="0" borderId="0" applyFont="0" applyFill="0" applyBorder="0" applyAlignment="0" applyProtection="0"/>
    <xf numFmtId="0" fontId="24" fillId="0" borderId="0"/>
    <xf numFmtId="44" fontId="7" fillId="0" borderId="0" applyFont="0" applyFill="0" applyBorder="0" applyAlignment="0" applyProtection="0"/>
    <xf numFmtId="0" fontId="1" fillId="0" borderId="0"/>
    <xf numFmtId="0" fontId="25" fillId="0" borderId="0"/>
    <xf numFmtId="44" fontId="1" fillId="0" borderId="0" applyFont="0" applyFill="0" applyBorder="0" applyAlignment="0" applyProtection="0"/>
    <xf numFmtId="0" fontId="35" fillId="0" borderId="0" applyNumberFormat="0" applyFill="0" applyBorder="0" applyAlignment="0" applyProtection="0"/>
    <xf numFmtId="0" fontId="36" fillId="0" borderId="29" applyNumberFormat="0" applyFill="0" applyAlignment="0" applyProtection="0"/>
  </cellStyleXfs>
  <cellXfs count="102">
    <xf numFmtId="0" fontId="0" fillId="0" borderId="0" xfId="0"/>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164" fontId="0" fillId="0" borderId="0" xfId="0" applyNumberFormat="1"/>
    <xf numFmtId="3" fontId="0" fillId="0" borderId="0" xfId="0" applyNumberFormat="1"/>
    <xf numFmtId="164" fontId="0" fillId="0" borderId="0" xfId="0" applyNumberFormat="1" applyAlignment="1">
      <alignment horizontal="center"/>
    </xf>
    <xf numFmtId="49" fontId="0" fillId="0" borderId="0" xfId="0" applyNumberFormat="1" applyAlignment="1">
      <alignment horizontal="left"/>
    </xf>
    <xf numFmtId="0" fontId="0" fillId="0" borderId="0" xfId="0" applyAlignment="1">
      <alignment horizontal="center"/>
    </xf>
    <xf numFmtId="0" fontId="26" fillId="0" borderId="9" xfId="0" applyFont="1" applyBorder="1"/>
    <xf numFmtId="0" fontId="27" fillId="0" borderId="0" xfId="0" applyFont="1"/>
    <xf numFmtId="164" fontId="26" fillId="0" borderId="0" xfId="0" applyNumberFormat="1" applyFont="1" applyAlignment="1">
      <alignment horizontal="center"/>
    </xf>
    <xf numFmtId="0" fontId="30" fillId="18" borderId="10"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1" fillId="19" borderId="12" xfId="0" applyFont="1" applyFill="1" applyBorder="1" applyAlignment="1">
      <alignment horizontal="center" vertical="center" wrapText="1"/>
    </xf>
    <xf numFmtId="8" fontId="32" fillId="0" borderId="13" xfId="0" applyNumberFormat="1" applyFont="1" applyBorder="1" applyAlignment="1">
      <alignment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0" fillId="0" borderId="16" xfId="0" applyBorder="1"/>
    <xf numFmtId="0" fontId="2" fillId="0" borderId="17" xfId="0" applyFont="1" applyBorder="1"/>
    <xf numFmtId="165" fontId="0" fillId="0" borderId="0" xfId="0" applyNumberFormat="1"/>
    <xf numFmtId="165" fontId="0" fillId="0" borderId="16" xfId="55" applyNumberFormat="1" applyFont="1" applyBorder="1"/>
    <xf numFmtId="0" fontId="2" fillId="0" borderId="18" xfId="0" applyFont="1" applyBorder="1"/>
    <xf numFmtId="165" fontId="2" fillId="0" borderId="18" xfId="55" applyNumberFormat="1" applyFont="1" applyBorder="1"/>
    <xf numFmtId="0" fontId="0" fillId="0" borderId="17" xfId="0" applyBorder="1"/>
    <xf numFmtId="164" fontId="0" fillId="0" borderId="19" xfId="55" applyNumberFormat="1" applyFont="1" applyBorder="1"/>
    <xf numFmtId="164" fontId="2" fillId="0" borderId="20" xfId="55" applyNumberFormat="1" applyFont="1" applyBorder="1"/>
    <xf numFmtId="0" fontId="2" fillId="0" borderId="0" xfId="0" applyFont="1"/>
    <xf numFmtId="165" fontId="2" fillId="0" borderId="0" xfId="55" applyNumberFormat="1" applyFont="1" applyBorder="1"/>
    <xf numFmtId="164" fontId="2" fillId="0" borderId="0" xfId="55" applyNumberFormat="1" applyFont="1" applyBorder="1"/>
    <xf numFmtId="165" fontId="0" fillId="0" borderId="0" xfId="55" applyNumberFormat="1" applyFont="1" applyBorder="1"/>
    <xf numFmtId="0" fontId="2" fillId="0" borderId="16" xfId="0" applyFont="1" applyBorder="1" applyAlignment="1">
      <alignment horizontal="center"/>
    </xf>
    <xf numFmtId="0" fontId="0" fillId="0" borderId="21" xfId="0" applyBorder="1" applyAlignment="1" applyProtection="1">
      <alignment wrapText="1"/>
      <protection locked="0"/>
    </xf>
    <xf numFmtId="6" fontId="33" fillId="0" borderId="24" xfId="0" applyNumberFormat="1" applyFont="1" applyBorder="1" applyAlignment="1">
      <alignment readingOrder="1"/>
    </xf>
    <xf numFmtId="164" fontId="4" fillId="0" borderId="23" xfId="0" applyNumberFormat="1" applyFont="1" applyBorder="1" applyAlignment="1" applyProtection="1">
      <alignment horizontal="left" vertical="center"/>
      <protection locked="0" hidden="1"/>
    </xf>
    <xf numFmtId="6" fontId="34" fillId="0" borderId="24" xfId="0" applyNumberFormat="1" applyFont="1" applyBorder="1"/>
    <xf numFmtId="164" fontId="2" fillId="0" borderId="17" xfId="0" applyNumberFormat="1" applyFont="1" applyBorder="1" applyAlignment="1">
      <alignment horizontal="right"/>
    </xf>
    <xf numFmtId="0" fontId="0" fillId="0" borderId="0" xfId="0" applyAlignment="1">
      <alignment horizontal="right"/>
    </xf>
    <xf numFmtId="3" fontId="0" fillId="0" borderId="0" xfId="0" applyNumberFormat="1" applyAlignment="1">
      <alignment horizontal="center"/>
    </xf>
    <xf numFmtId="0" fontId="0" fillId="0" borderId="0" xfId="0" applyAlignment="1">
      <alignment wrapText="1"/>
    </xf>
    <xf numFmtId="0" fontId="4" fillId="0" borderId="0" xfId="56" applyFont="1" applyAlignment="1">
      <alignment wrapText="1"/>
    </xf>
    <xf numFmtId="0" fontId="2" fillId="0" borderId="27" xfId="0" applyFont="1" applyBorder="1"/>
    <xf numFmtId="164" fontId="2" fillId="0" borderId="25" xfId="0" applyNumberFormat="1" applyFont="1" applyBorder="1"/>
    <xf numFmtId="164" fontId="0" fillId="0" borderId="25" xfId="0" applyNumberFormat="1" applyBorder="1"/>
    <xf numFmtId="165" fontId="0" fillId="0" borderId="28" xfId="55" applyNumberFormat="1" applyFont="1" applyBorder="1"/>
    <xf numFmtId="0" fontId="0" fillId="0" borderId="27" xfId="0" applyBorder="1"/>
    <xf numFmtId="165" fontId="0" fillId="0" borderId="27" xfId="55" applyNumberFormat="1" applyFont="1" applyBorder="1"/>
    <xf numFmtId="164" fontId="0" fillId="0" borderId="25" xfId="55" applyNumberFormat="1" applyFont="1" applyBorder="1"/>
    <xf numFmtId="165" fontId="0" fillId="0" borderId="27" xfId="55" applyNumberFormat="1" applyFont="1" applyFill="1" applyBorder="1"/>
    <xf numFmtId="164" fontId="0" fillId="0" borderId="25" xfId="55" applyNumberFormat="1" applyFont="1" applyFill="1" applyBorder="1"/>
    <xf numFmtId="165" fontId="0" fillId="0" borderId="28" xfId="55" applyNumberFormat="1" applyFont="1" applyFill="1" applyBorder="1"/>
    <xf numFmtId="0" fontId="2" fillId="0" borderId="27" xfId="0" applyFont="1" applyBorder="1" applyAlignment="1">
      <alignment horizontal="center" wrapText="1"/>
    </xf>
    <xf numFmtId="0" fontId="2" fillId="0" borderId="27" xfId="0" applyFont="1" applyBorder="1" applyAlignment="1">
      <alignment horizontal="center"/>
    </xf>
    <xf numFmtId="0" fontId="2" fillId="17" borderId="27" xfId="0" applyFont="1" applyFill="1" applyBorder="1" applyAlignment="1">
      <alignment horizontal="center" wrapText="1"/>
    </xf>
    <xf numFmtId="0" fontId="0" fillId="0" borderId="27" xfId="0" applyBorder="1" applyAlignment="1" applyProtection="1">
      <alignment horizontal="center"/>
      <protection locked="0"/>
    </xf>
    <xf numFmtId="0" fontId="0" fillId="0" borderId="27" xfId="0" quotePrefix="1" applyBorder="1" applyProtection="1">
      <protection locked="0"/>
    </xf>
    <xf numFmtId="0" fontId="0" fillId="0" borderId="27" xfId="0" applyBorder="1" applyProtection="1">
      <protection locked="0"/>
    </xf>
    <xf numFmtId="0" fontId="2" fillId="17" borderId="27" xfId="0" applyFont="1" applyFill="1" applyBorder="1" applyAlignment="1">
      <alignment horizontal="left" wrapText="1"/>
    </xf>
    <xf numFmtId="164" fontId="2" fillId="0" borderId="27" xfId="0" applyNumberFormat="1" applyFont="1" applyBorder="1" applyAlignment="1">
      <alignment horizontal="right"/>
    </xf>
    <xf numFmtId="0" fontId="0" fillId="0" borderId="27" xfId="0" applyBorder="1" applyAlignment="1" applyProtection="1">
      <alignment wrapText="1"/>
      <protection locked="0"/>
    </xf>
    <xf numFmtId="3" fontId="0" fillId="0" borderId="27" xfId="0" applyNumberFormat="1" applyBorder="1"/>
    <xf numFmtId="164" fontId="4" fillId="0" borderId="27" xfId="0" applyNumberFormat="1" applyFont="1" applyBorder="1" applyAlignment="1" applyProtection="1">
      <alignment horizontal="left" vertical="center"/>
      <protection locked="0" hidden="1"/>
    </xf>
    <xf numFmtId="164" fontId="4" fillId="0" borderId="27" xfId="0" applyNumberFormat="1" applyFont="1" applyBorder="1" applyAlignment="1" applyProtection="1">
      <alignment horizontal="left" vertical="center"/>
      <protection hidden="1"/>
    </xf>
    <xf numFmtId="164" fontId="0" fillId="0" borderId="27" xfId="0" applyNumberFormat="1" applyBorder="1" applyAlignment="1">
      <alignment horizontal="center"/>
    </xf>
    <xf numFmtId="164" fontId="0" fillId="0" borderId="16" xfId="0" applyNumberFormat="1" applyBorder="1" applyAlignment="1">
      <alignment horizontal="center"/>
    </xf>
    <xf numFmtId="164" fontId="0" fillId="0" borderId="27" xfId="49" applyNumberFormat="1" applyFont="1" applyFill="1" applyBorder="1" applyAlignment="1">
      <alignment horizontal="center"/>
    </xf>
    <xf numFmtId="3" fontId="2" fillId="0" borderId="0" xfId="0" applyNumberFormat="1" applyFont="1"/>
    <xf numFmtId="0" fontId="38" fillId="0" borderId="29" xfId="57" applyFont="1" applyAlignment="1">
      <alignment horizontal="left"/>
    </xf>
    <xf numFmtId="0" fontId="36" fillId="0" borderId="29" xfId="57"/>
    <xf numFmtId="0" fontId="0" fillId="0" borderId="23" xfId="0" applyBorder="1" applyAlignment="1">
      <alignment horizontal="center"/>
    </xf>
    <xf numFmtId="49" fontId="0" fillId="0" borderId="27" xfId="0" applyNumberFormat="1" applyBorder="1" applyAlignment="1">
      <alignment horizontal="center"/>
    </xf>
    <xf numFmtId="0" fontId="0" fillId="0" borderId="27" xfId="48" applyFont="1" applyBorder="1"/>
    <xf numFmtId="164" fontId="0" fillId="0" borderId="27" xfId="48" applyNumberFormat="1" applyFont="1" applyBorder="1" applyAlignment="1">
      <alignment horizontal="center"/>
    </xf>
    <xf numFmtId="164" fontId="39" fillId="0" borderId="27" xfId="48" applyNumberFormat="1" applyFont="1" applyBorder="1" applyAlignment="1">
      <alignment horizontal="center"/>
    </xf>
    <xf numFmtId="164" fontId="0" fillId="0" borderId="21" xfId="0" applyNumberFormat="1" applyBorder="1"/>
    <xf numFmtId="0" fontId="0" fillId="0" borderId="27" xfId="0" applyBorder="1" applyAlignment="1">
      <alignment horizontal="center"/>
    </xf>
    <xf numFmtId="0" fontId="0" fillId="0" borderId="27" xfId="0" quotePrefix="1" applyBorder="1" applyAlignment="1">
      <alignment horizontal="center"/>
    </xf>
    <xf numFmtId="0" fontId="0" fillId="0" borderId="27" xfId="0" quotePrefix="1" applyBorder="1" applyAlignment="1">
      <alignment horizontal="center" vertical="center"/>
    </xf>
    <xf numFmtId="164" fontId="0" fillId="0" borderId="27" xfId="0" applyNumberFormat="1" applyBorder="1"/>
    <xf numFmtId="0" fontId="0" fillId="0" borderId="27" xfId="0" applyBorder="1" applyAlignment="1">
      <alignment horizontal="left"/>
    </xf>
    <xf numFmtId="0" fontId="0" fillId="0" borderId="27" xfId="0" applyBorder="1" applyAlignment="1">
      <alignment horizontal="center" vertical="center"/>
    </xf>
    <xf numFmtId="0" fontId="0" fillId="0" borderId="27" xfId="0" applyBorder="1" applyAlignment="1">
      <alignment horizontal="left" vertical="center"/>
    </xf>
    <xf numFmtId="49" fontId="0" fillId="0" borderId="27" xfId="0" quotePrefix="1" applyNumberFormat="1" applyBorder="1" applyAlignment="1">
      <alignment horizontal="center"/>
    </xf>
    <xf numFmtId="6" fontId="0" fillId="0" borderId="27" xfId="0" applyNumberFormat="1" applyBorder="1" applyAlignment="1">
      <alignment horizontal="center"/>
    </xf>
    <xf numFmtId="0" fontId="0" fillId="0" borderId="32" xfId="0" applyBorder="1" applyAlignment="1">
      <alignment horizontal="center"/>
    </xf>
    <xf numFmtId="49" fontId="0" fillId="0" borderId="16" xfId="0" applyNumberFormat="1" applyBorder="1" applyAlignment="1">
      <alignment horizontal="center"/>
    </xf>
    <xf numFmtId="164" fontId="0" fillId="0" borderId="33" xfId="0" applyNumberFormat="1" applyBorder="1" applyAlignment="1">
      <alignment horizontal="center"/>
    </xf>
    <xf numFmtId="0" fontId="37" fillId="0" borderId="30" xfId="0" applyFont="1" applyBorder="1" applyAlignment="1">
      <alignment horizontal="center"/>
    </xf>
    <xf numFmtId="49" fontId="37" fillId="0" borderId="17" xfId="0" applyNumberFormat="1" applyFont="1" applyBorder="1" applyAlignment="1">
      <alignment horizontal="center"/>
    </xf>
    <xf numFmtId="0" fontId="37" fillId="0" borderId="17" xfId="0" applyFont="1" applyBorder="1" applyAlignment="1">
      <alignment horizontal="center"/>
    </xf>
    <xf numFmtId="0" fontId="37" fillId="0" borderId="31" xfId="0" applyFont="1" applyBorder="1" applyAlignment="1">
      <alignment horizontal="center"/>
    </xf>
    <xf numFmtId="3" fontId="40" fillId="0" borderId="0" xfId="0" applyNumberFormat="1" applyFont="1"/>
    <xf numFmtId="164" fontId="41" fillId="0" borderId="17" xfId="56" applyNumberFormat="1" applyFont="1" applyFill="1" applyBorder="1" applyAlignment="1">
      <alignment horizontal="center"/>
    </xf>
    <xf numFmtId="164" fontId="41" fillId="0" borderId="17" xfId="56" applyNumberFormat="1" applyFont="1" applyFill="1" applyBorder="1" applyAlignment="1">
      <alignment horizontal="center" wrapText="1"/>
    </xf>
    <xf numFmtId="0" fontId="41" fillId="0" borderId="17" xfId="56" applyFont="1" applyFill="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0" xfId="0" applyFont="1" applyAlignment="1">
      <alignment horizontal="center"/>
    </xf>
    <xf numFmtId="0" fontId="26" fillId="20" borderId="22" xfId="0" applyFont="1" applyFill="1" applyBorder="1" applyAlignment="1">
      <alignment horizontal="center"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cellXfs>
  <cellStyles count="58">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Comma" xfId="49" builtinId="3"/>
    <cellStyle name="Comma 2" xfId="50" xr:uid="{00000000-0005-0000-0000-00001C000000}"/>
    <cellStyle name="Currency" xfId="55" builtinId="4"/>
    <cellStyle name="Currency 2" xfId="30" xr:uid="{00000000-0005-0000-0000-00001E000000}"/>
    <cellStyle name="Currency 2 2" xfId="52" xr:uid="{00000000-0005-0000-0000-00001F000000}"/>
    <cellStyle name="Explanatory Text 2" xfId="31" xr:uid="{00000000-0005-0000-0000-000020000000}"/>
    <cellStyle name="Good 2" xfId="32" xr:uid="{00000000-0005-0000-0000-000021000000}"/>
    <cellStyle name="Heading 1" xfId="57" builtinId="16"/>
    <cellStyle name="Heading 1 2" xfId="33" xr:uid="{00000000-0005-0000-0000-000022000000}"/>
    <cellStyle name="Heading 2 2" xfId="34" xr:uid="{00000000-0005-0000-0000-000023000000}"/>
    <cellStyle name="Heading 3 2" xfId="35" xr:uid="{00000000-0005-0000-0000-000024000000}"/>
    <cellStyle name="Heading 4 2" xfId="36" xr:uid="{00000000-0005-0000-0000-000025000000}"/>
    <cellStyle name="Hyperlink" xfId="56" builtinId="8"/>
    <cellStyle name="Input 2" xfId="37" xr:uid="{00000000-0005-0000-0000-000027000000}"/>
    <cellStyle name="Linked Cell 2" xfId="38" xr:uid="{00000000-0005-0000-0000-000028000000}"/>
    <cellStyle name="Neutral 2" xfId="39" xr:uid="{00000000-0005-0000-0000-000029000000}"/>
    <cellStyle name="Normal" xfId="0" builtinId="0"/>
    <cellStyle name="Normal 2" xfId="1" xr:uid="{00000000-0005-0000-0000-00002B000000}"/>
    <cellStyle name="Normal 2 2" xfId="40" xr:uid="{00000000-0005-0000-0000-00002C000000}"/>
    <cellStyle name="Normal 2 2 2" xfId="54" xr:uid="{00000000-0005-0000-0000-00002D000000}"/>
    <cellStyle name="Normal 2 3" xfId="51" xr:uid="{00000000-0005-0000-0000-00002E000000}"/>
    <cellStyle name="Normal 3" xfId="41" xr:uid="{00000000-0005-0000-0000-00002F000000}"/>
    <cellStyle name="Normal 3 2" xfId="53" xr:uid="{00000000-0005-0000-0000-000030000000}"/>
    <cellStyle name="Normal 4" xfId="48" xr:uid="{00000000-0005-0000-0000-000031000000}"/>
    <cellStyle name="Normal 5" xfId="2" xr:uid="{00000000-0005-0000-0000-000032000000}"/>
    <cellStyle name="Note 2" xfId="42" xr:uid="{00000000-0005-0000-0000-000033000000}"/>
    <cellStyle name="Output 2" xfId="43" xr:uid="{00000000-0005-0000-0000-000034000000}"/>
    <cellStyle name="Percent 2" xfId="44" xr:uid="{00000000-0005-0000-0000-000035000000}"/>
    <cellStyle name="Title 2" xfId="45" xr:uid="{00000000-0005-0000-0000-000036000000}"/>
    <cellStyle name="Total 2" xfId="46" xr:uid="{00000000-0005-0000-0000-000037000000}"/>
    <cellStyle name="Warning Text 2" xfId="47" xr:uid="{00000000-0005-0000-0000-000038000000}"/>
  </cellStyles>
  <dxfs count="14">
    <dxf>
      <font>
        <strike val="0"/>
        <outline val="0"/>
        <shadow val="0"/>
        <vertAlign val="baseline"/>
        <color theme="1"/>
      </font>
      <numFmt numFmtId="164" formatCode="&quot;$&quot;#,##0"/>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vertAlign val="baseline"/>
        <color theme="1"/>
      </font>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color theme="1"/>
      </font>
      <numFmt numFmtId="164" formatCode="&quot;$&quot;#,##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color theme="1"/>
      </font>
      <numFmt numFmtId="164" formatCode="&quot;$&quot;#,##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64" formatCode="&quot;$&quot;#,##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color theme="1"/>
      </font>
      <numFmt numFmtId="164" formatCode="&quot;$&quot;#,##0"/>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color theme="1"/>
      </font>
      <fill>
        <patternFill patternType="none">
          <fgColor indexed="64"/>
          <bgColor auto="1"/>
        </patternFill>
      </fill>
      <border diagonalUp="0" diagonalDown="0" outline="0">
        <left style="thin">
          <color auto="1"/>
        </left>
        <right style="thin">
          <color auto="1"/>
        </right>
        <top style="thin">
          <color auto="1"/>
        </top>
        <bottom style="thin">
          <color auto="1"/>
        </bottom>
      </border>
    </dxf>
    <dxf>
      <font>
        <strike val="0"/>
        <outline val="0"/>
        <shadow val="0"/>
        <vertAlign val="baseline"/>
        <color theme="1"/>
      </font>
      <numFmt numFmtId="30" formatCode="@"/>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color theme="1"/>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auto="1"/>
        </left>
        <right style="thin">
          <color auto="1"/>
        </right>
        <top style="thin">
          <color indexed="64"/>
        </top>
        <bottom style="thin">
          <color indexed="64"/>
        </bottom>
      </border>
    </dxf>
    <dxf>
      <font>
        <strike val="0"/>
        <outline val="0"/>
        <shadow val="0"/>
        <vertAlign val="baseline"/>
        <color theme="1"/>
        <family val="2"/>
      </font>
      <fill>
        <patternFill patternType="none">
          <fgColor indexed="64"/>
          <bgColor auto="1"/>
        </patternFill>
      </fill>
    </dxf>
    <dxf>
      <border outline="0">
        <bottom style="thin">
          <color indexed="64"/>
        </bottom>
      </border>
    </dxf>
    <dxf>
      <font>
        <strike val="0"/>
        <outline val="0"/>
        <shadow val="0"/>
        <vertAlign val="baseline"/>
        <sz val="12"/>
        <color theme="1"/>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TA%20-%20Misc%20Files\ODST\Level%205%20Districts\OST%20Misc\OST%20Funding\FY19%20220%20and%20323%20Funding\FY19%20OST%20220,%20323%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t I - Signature Page"/>
      <sheetName val="Budget Summary"/>
      <sheetName val="Part II -Title I-Served Schools"/>
      <sheetName val="Part III - Program Information"/>
      <sheetName val="Sheet1"/>
      <sheetName val="Sheet2"/>
      <sheetName val="Amendment"/>
      <sheetName val="Indirect Costs"/>
      <sheetName val="supt list 040604"/>
    </sheetNames>
    <sheetDataSet>
      <sheetData sheetId="0" refreshError="1"/>
      <sheetData sheetId="1"/>
      <sheetData sheetId="2" refreshError="1"/>
      <sheetData sheetId="3"/>
      <sheetData sheetId="4" refreshError="1"/>
      <sheetData sheetId="5" refreshError="1"/>
      <sheetData sheetId="6"/>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6A490C-B5B6-4EB5-AAFA-8A3941832775}" name="Table1" displayName="Table1" ref="B2:J117" totalsRowShown="0" headerRowDxfId="13" dataDxfId="11" headerRowBorderDxfId="12" tableBorderDxfId="10" totalsRowBorderDxfId="9">
  <tableColumns count="9">
    <tableColumn id="1" xr3:uid="{49097C91-76BA-4D29-BCAC-13FA89720909}" name="District" dataDxfId="8"/>
    <tableColumn id="2" xr3:uid="{2EB20946-A3BC-4939-8305-AE4A33A7136C}" name="School Code" dataDxfId="7"/>
    <tableColumn id="3" xr3:uid="{186FBD0F-7129-4C0C-8289-A0E836C6F2C0}" name="School" dataDxfId="6"/>
    <tableColumn id="4" xr3:uid="{F1F8AA3F-D529-4F21-BB9D-7E3552BB11DB}" name="IAG" dataDxfId="5"/>
    <tableColumn id="5" xr3:uid="{79EAA663-6D8D-4954-94E8-3D65229DD6E6}" name="TAG" dataDxfId="4" dataCellStyle="Comma"/>
    <tableColumn id="6" xr3:uid="{C2D592F8-C882-409A-832C-0173CF118634}" name="OST" dataDxfId="3"/>
    <tableColumn id="7" xr3:uid="{CF371202-F6B3-489E-8B09-DBD50A663550}" name="Acceleration Academies" dataDxfId="2"/>
    <tableColumn id="8" xr3:uid="{4DD86E79-5799-43B8-B725-40B8AB22927B}" name="EBP" dataDxfId="1"/>
    <tableColumn id="9" xr3:uid="{9CEE18E6-99A0-46ED-90F1-09FE6731ABE8}" name="Tota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e.mass.edu/grants/2025/0117/" TargetMode="External"/><Relationship Id="rId7" Type="http://schemas.openxmlformats.org/officeDocument/2006/relationships/table" Target="../tables/table1.xml"/><Relationship Id="rId2" Type="http://schemas.openxmlformats.org/officeDocument/2006/relationships/hyperlink" Target="https://www.doe.mass.edu/grants/2025/0322/" TargetMode="External"/><Relationship Id="rId1" Type="http://schemas.openxmlformats.org/officeDocument/2006/relationships/hyperlink" Target="https://www.doe.mass.edu/grants/2025/0220-0323/" TargetMode="External"/><Relationship Id="rId6" Type="http://schemas.openxmlformats.org/officeDocument/2006/relationships/printerSettings" Target="../printerSettings/printerSettings1.bin"/><Relationship Id="rId5" Type="http://schemas.openxmlformats.org/officeDocument/2006/relationships/hyperlink" Target="https://www.doe.mass.edu/grants/2025/0222-0325/" TargetMode="External"/><Relationship Id="rId4" Type="http://schemas.openxmlformats.org/officeDocument/2006/relationships/hyperlink" Target="https://www.doe.mass.edu/grants/2025/0539/"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9E095-C08B-499F-8538-FD82C9904AAC}">
  <dimension ref="A1:L236"/>
  <sheetViews>
    <sheetView tabSelected="1" topLeftCell="B1" zoomScaleNormal="100" workbookViewId="0">
      <pane xSplit="1" ySplit="2" topLeftCell="C3" activePane="bottomRight" state="frozen"/>
      <selection pane="topRight" activeCell="C1" sqref="C1"/>
      <selection pane="bottomLeft" activeCell="B3" sqref="B3"/>
      <selection pane="bottomRight" activeCell="B1" sqref="B1"/>
    </sheetView>
  </sheetViews>
  <sheetFormatPr defaultColWidth="8.5703125" defaultRowHeight="15" customHeight="1" x14ac:dyDescent="0.25"/>
  <cols>
    <col min="1" max="1" width="12.42578125" style="3" hidden="1" customWidth="1"/>
    <col min="2" max="2" width="18.5703125" style="8" customWidth="1"/>
    <col min="3" max="3" width="18.28515625" style="3" customWidth="1"/>
    <col min="4" max="4" width="40" customWidth="1"/>
    <col min="5" max="5" width="18.28515625" style="63" customWidth="1"/>
    <col min="6" max="6" width="12.42578125" style="6" customWidth="1"/>
    <col min="7" max="7" width="10.42578125" style="6" customWidth="1"/>
    <col min="8" max="8" width="17.28515625" style="6" customWidth="1"/>
    <col min="9" max="9" width="11.5703125" style="8" customWidth="1"/>
    <col min="10" max="10" width="11.5703125" customWidth="1"/>
    <col min="11" max="11" width="18.5703125" customWidth="1"/>
    <col min="12" max="12" width="16.28515625" style="5" customWidth="1"/>
  </cols>
  <sheetData>
    <row r="1" spans="1:12" ht="38.65" customHeight="1" thickBot="1" x14ac:dyDescent="0.4">
      <c r="A1" s="7" t="s">
        <v>0</v>
      </c>
      <c r="B1" s="67" t="s">
        <v>388</v>
      </c>
      <c r="E1" s="64"/>
    </row>
    <row r="2" spans="1:12" s="2" customFormat="1" ht="33" customHeight="1" thickTop="1" x14ac:dyDescent="0.25">
      <c r="A2" s="1" t="s">
        <v>1</v>
      </c>
      <c r="B2" s="87" t="s">
        <v>2</v>
      </c>
      <c r="C2" s="88" t="s">
        <v>3</v>
      </c>
      <c r="D2" s="89" t="s">
        <v>4</v>
      </c>
      <c r="E2" s="92" t="s">
        <v>5</v>
      </c>
      <c r="F2" s="92" t="s">
        <v>6</v>
      </c>
      <c r="G2" s="92" t="s">
        <v>7</v>
      </c>
      <c r="H2" s="93" t="s">
        <v>8</v>
      </c>
      <c r="I2" s="94" t="s">
        <v>9</v>
      </c>
      <c r="J2" s="90" t="s">
        <v>10</v>
      </c>
      <c r="L2" s="38"/>
    </row>
    <row r="3" spans="1:12" x14ac:dyDescent="0.25">
      <c r="A3" s="3" t="s">
        <v>11</v>
      </c>
      <c r="B3" s="69" t="s">
        <v>12</v>
      </c>
      <c r="C3" s="70" t="s">
        <v>13</v>
      </c>
      <c r="D3" s="71" t="s">
        <v>14</v>
      </c>
      <c r="E3" s="72">
        <v>257224</v>
      </c>
      <c r="F3" s="72">
        <v>33334</v>
      </c>
      <c r="G3" s="73" t="s">
        <v>390</v>
      </c>
      <c r="H3" s="72">
        <v>26087</v>
      </c>
      <c r="I3" s="73" t="s">
        <v>390</v>
      </c>
      <c r="J3" s="74">
        <f>SUM(E3:I3)</f>
        <v>316645</v>
      </c>
    </row>
    <row r="4" spans="1:12" x14ac:dyDescent="0.25">
      <c r="A4" s="8" t="s">
        <v>11</v>
      </c>
      <c r="B4" s="69" t="s">
        <v>12</v>
      </c>
      <c r="C4" s="75" t="s">
        <v>15</v>
      </c>
      <c r="D4" s="45" t="s">
        <v>16</v>
      </c>
      <c r="E4" s="63" t="s">
        <v>390</v>
      </c>
      <c r="F4" s="72">
        <v>33333</v>
      </c>
      <c r="G4" s="63" t="s">
        <v>390</v>
      </c>
      <c r="H4" s="63" t="s">
        <v>390</v>
      </c>
      <c r="I4" s="73" t="s">
        <v>390</v>
      </c>
      <c r="J4" s="74">
        <f t="shared" ref="J4:J43" si="0">SUM(E4:I4)</f>
        <v>33333</v>
      </c>
    </row>
    <row r="5" spans="1:12" x14ac:dyDescent="0.25">
      <c r="A5" s="8"/>
      <c r="B5" s="69" t="s">
        <v>12</v>
      </c>
      <c r="C5" s="76" t="s">
        <v>17</v>
      </c>
      <c r="D5" s="45" t="s">
        <v>18</v>
      </c>
      <c r="E5" s="63" t="s">
        <v>390</v>
      </c>
      <c r="F5" s="72">
        <v>33333</v>
      </c>
      <c r="G5" s="63" t="s">
        <v>390</v>
      </c>
      <c r="H5" s="63" t="s">
        <v>390</v>
      </c>
      <c r="I5" s="73" t="s">
        <v>390</v>
      </c>
      <c r="J5" s="74">
        <f t="shared" si="0"/>
        <v>33333</v>
      </c>
    </row>
    <row r="6" spans="1:12" x14ac:dyDescent="0.25">
      <c r="A6" s="8"/>
      <c r="B6" s="69" t="s">
        <v>19</v>
      </c>
      <c r="C6" s="76" t="s">
        <v>20</v>
      </c>
      <c r="D6" s="45" t="s">
        <v>21</v>
      </c>
      <c r="E6" s="63" t="s">
        <v>390</v>
      </c>
      <c r="F6" s="72">
        <v>46256</v>
      </c>
      <c r="G6" s="63">
        <v>118535</v>
      </c>
      <c r="H6" s="63">
        <v>11857</v>
      </c>
      <c r="I6" s="73" t="s">
        <v>390</v>
      </c>
      <c r="J6" s="74">
        <f t="shared" si="0"/>
        <v>176648</v>
      </c>
    </row>
    <row r="7" spans="1:12" x14ac:dyDescent="0.25">
      <c r="A7" s="8"/>
      <c r="B7" s="69" t="s">
        <v>19</v>
      </c>
      <c r="C7" s="76" t="s">
        <v>22</v>
      </c>
      <c r="D7" s="45" t="s">
        <v>23</v>
      </c>
      <c r="E7" s="63" t="s">
        <v>390</v>
      </c>
      <c r="F7" s="72">
        <v>46256</v>
      </c>
      <c r="G7" s="63">
        <v>118535</v>
      </c>
      <c r="H7" s="63">
        <v>11857</v>
      </c>
      <c r="I7" s="73" t="s">
        <v>390</v>
      </c>
      <c r="J7" s="74">
        <f t="shared" si="0"/>
        <v>176648</v>
      </c>
    </row>
    <row r="8" spans="1:12" x14ac:dyDescent="0.25">
      <c r="A8" s="8"/>
      <c r="B8" s="69" t="s">
        <v>19</v>
      </c>
      <c r="C8" s="76" t="s">
        <v>24</v>
      </c>
      <c r="D8" s="45" t="s">
        <v>25</v>
      </c>
      <c r="E8" s="63" t="s">
        <v>390</v>
      </c>
      <c r="F8" s="72">
        <v>46256</v>
      </c>
      <c r="G8" s="63">
        <v>118535</v>
      </c>
      <c r="H8" s="63" t="s">
        <v>390</v>
      </c>
      <c r="I8" s="73" t="s">
        <v>390</v>
      </c>
      <c r="J8" s="74">
        <f t="shared" si="0"/>
        <v>164791</v>
      </c>
    </row>
    <row r="9" spans="1:12" x14ac:dyDescent="0.25">
      <c r="A9" s="8"/>
      <c r="B9" s="69" t="s">
        <v>19</v>
      </c>
      <c r="C9" s="76" t="s">
        <v>26</v>
      </c>
      <c r="D9" s="45" t="s">
        <v>27</v>
      </c>
      <c r="E9" s="63" t="s">
        <v>390</v>
      </c>
      <c r="F9" s="72">
        <v>46256</v>
      </c>
      <c r="G9" s="63">
        <v>118535</v>
      </c>
      <c r="H9" s="63" t="s">
        <v>390</v>
      </c>
      <c r="I9" s="73" t="s">
        <v>390</v>
      </c>
      <c r="J9" s="74">
        <f t="shared" si="0"/>
        <v>164791</v>
      </c>
    </row>
    <row r="10" spans="1:12" x14ac:dyDescent="0.25">
      <c r="A10" s="8"/>
      <c r="B10" s="69" t="s">
        <v>19</v>
      </c>
      <c r="C10" s="70" t="s">
        <v>28</v>
      </c>
      <c r="D10" s="71" t="s">
        <v>29</v>
      </c>
      <c r="E10" s="63" t="s">
        <v>390</v>
      </c>
      <c r="F10" s="72">
        <v>46256</v>
      </c>
      <c r="G10" s="63">
        <v>118535</v>
      </c>
      <c r="H10" s="63">
        <v>11857</v>
      </c>
      <c r="I10" s="73" t="s">
        <v>390</v>
      </c>
      <c r="J10" s="74">
        <f t="shared" si="0"/>
        <v>176648</v>
      </c>
    </row>
    <row r="11" spans="1:12" x14ac:dyDescent="0.25">
      <c r="A11" s="8"/>
      <c r="B11" s="69" t="s">
        <v>19</v>
      </c>
      <c r="C11" s="75" t="s">
        <v>30</v>
      </c>
      <c r="D11" s="45" t="s">
        <v>31</v>
      </c>
      <c r="E11" s="63" t="s">
        <v>390</v>
      </c>
      <c r="F11" s="72">
        <v>46256</v>
      </c>
      <c r="G11" s="63">
        <v>118535</v>
      </c>
      <c r="H11" s="63">
        <v>11857</v>
      </c>
      <c r="I11" s="73" t="s">
        <v>390</v>
      </c>
      <c r="J11" s="74">
        <f t="shared" si="0"/>
        <v>176648</v>
      </c>
    </row>
    <row r="12" spans="1:12" x14ac:dyDescent="0.25">
      <c r="A12" s="8"/>
      <c r="B12" s="69" t="s">
        <v>19</v>
      </c>
      <c r="C12" s="76" t="s">
        <v>32</v>
      </c>
      <c r="D12" s="45" t="s">
        <v>33</v>
      </c>
      <c r="E12" s="63" t="s">
        <v>390</v>
      </c>
      <c r="F12" s="72">
        <v>46256</v>
      </c>
      <c r="G12" s="63">
        <v>118535</v>
      </c>
      <c r="H12" s="63">
        <v>11857</v>
      </c>
      <c r="I12" s="73" t="s">
        <v>390</v>
      </c>
      <c r="J12" s="74">
        <f t="shared" si="0"/>
        <v>176648</v>
      </c>
      <c r="L12" s="91"/>
    </row>
    <row r="13" spans="1:12" x14ac:dyDescent="0.25">
      <c r="A13" s="8"/>
      <c r="B13" s="69" t="s">
        <v>19</v>
      </c>
      <c r="C13" s="75" t="s">
        <v>34</v>
      </c>
      <c r="D13" s="45" t="s">
        <v>35</v>
      </c>
      <c r="E13" s="63" t="s">
        <v>390</v>
      </c>
      <c r="F13" s="72">
        <v>46256</v>
      </c>
      <c r="G13" s="63">
        <v>118535</v>
      </c>
      <c r="H13" s="63">
        <v>11857</v>
      </c>
      <c r="I13" s="73" t="s">
        <v>390</v>
      </c>
      <c r="J13" s="74">
        <f t="shared" si="0"/>
        <v>176648</v>
      </c>
    </row>
    <row r="14" spans="1:12" x14ac:dyDescent="0.25">
      <c r="A14" s="8"/>
      <c r="B14" s="69" t="s">
        <v>19</v>
      </c>
      <c r="C14" s="76" t="s">
        <v>36</v>
      </c>
      <c r="D14" s="45" t="s">
        <v>37</v>
      </c>
      <c r="E14" s="63" t="s">
        <v>390</v>
      </c>
      <c r="F14" s="72">
        <v>46256</v>
      </c>
      <c r="G14" s="63">
        <v>118535</v>
      </c>
      <c r="H14" s="63" t="s">
        <v>390</v>
      </c>
      <c r="I14" s="73" t="s">
        <v>390</v>
      </c>
      <c r="J14" s="74">
        <f t="shared" si="0"/>
        <v>164791</v>
      </c>
    </row>
    <row r="15" spans="1:12" x14ac:dyDescent="0.25">
      <c r="A15" s="8"/>
      <c r="B15" s="69" t="s">
        <v>19</v>
      </c>
      <c r="C15" s="75" t="s">
        <v>38</v>
      </c>
      <c r="D15" s="45" t="s">
        <v>39</v>
      </c>
      <c r="E15" s="63" t="s">
        <v>390</v>
      </c>
      <c r="F15" s="72">
        <v>46256</v>
      </c>
      <c r="G15" s="63">
        <v>118535</v>
      </c>
      <c r="H15" s="63" t="s">
        <v>390</v>
      </c>
      <c r="I15" s="73" t="s">
        <v>390</v>
      </c>
      <c r="J15" s="74">
        <f t="shared" si="0"/>
        <v>164791</v>
      </c>
    </row>
    <row r="16" spans="1:12" x14ac:dyDescent="0.25">
      <c r="A16" s="8"/>
      <c r="B16" s="69" t="s">
        <v>19</v>
      </c>
      <c r="C16" s="76" t="s">
        <v>40</v>
      </c>
      <c r="D16" s="45" t="s">
        <v>41</v>
      </c>
      <c r="E16" s="63" t="s">
        <v>390</v>
      </c>
      <c r="F16" s="72">
        <v>46256</v>
      </c>
      <c r="G16" s="63">
        <v>118535</v>
      </c>
      <c r="H16" s="63">
        <v>11857</v>
      </c>
      <c r="I16" s="73" t="s">
        <v>390</v>
      </c>
      <c r="J16" s="74">
        <f t="shared" si="0"/>
        <v>176648</v>
      </c>
    </row>
    <row r="17" spans="1:12" x14ac:dyDescent="0.25">
      <c r="A17" s="3" t="s">
        <v>42</v>
      </c>
      <c r="B17" s="69" t="s">
        <v>19</v>
      </c>
      <c r="C17" s="70" t="s">
        <v>43</v>
      </c>
      <c r="D17" s="71" t="s">
        <v>44</v>
      </c>
      <c r="E17" s="72">
        <v>260352</v>
      </c>
      <c r="F17" s="72">
        <v>46256</v>
      </c>
      <c r="G17" s="63">
        <v>118535</v>
      </c>
      <c r="H17" s="63">
        <v>11857</v>
      </c>
      <c r="I17" s="73" t="s">
        <v>390</v>
      </c>
      <c r="J17" s="74">
        <f t="shared" si="0"/>
        <v>437000</v>
      </c>
      <c r="K17" s="5"/>
      <c r="L17" s="66"/>
    </row>
    <row r="18" spans="1:12" x14ac:dyDescent="0.25">
      <c r="B18" s="69" t="s">
        <v>19</v>
      </c>
      <c r="C18" s="75" t="s">
        <v>45</v>
      </c>
      <c r="D18" s="45" t="s">
        <v>46</v>
      </c>
      <c r="E18" s="72">
        <v>260352</v>
      </c>
      <c r="F18" s="72">
        <v>46256</v>
      </c>
      <c r="G18" s="63">
        <v>118535</v>
      </c>
      <c r="H18" s="63">
        <v>11857</v>
      </c>
      <c r="I18" s="73" t="s">
        <v>390</v>
      </c>
      <c r="J18" s="74">
        <f t="shared" si="0"/>
        <v>437000</v>
      </c>
    </row>
    <row r="19" spans="1:12" x14ac:dyDescent="0.25">
      <c r="B19" s="69" t="s">
        <v>19</v>
      </c>
      <c r="C19" s="75" t="s">
        <v>47</v>
      </c>
      <c r="D19" s="45" t="s">
        <v>48</v>
      </c>
      <c r="E19" s="63" t="s">
        <v>390</v>
      </c>
      <c r="F19" s="72">
        <v>46256</v>
      </c>
      <c r="G19" s="63">
        <v>118535</v>
      </c>
      <c r="H19" s="63">
        <v>11857</v>
      </c>
      <c r="I19" s="73" t="s">
        <v>390</v>
      </c>
      <c r="J19" s="74">
        <f t="shared" si="0"/>
        <v>176648</v>
      </c>
    </row>
    <row r="20" spans="1:12" x14ac:dyDescent="0.25">
      <c r="A20" s="8" t="s">
        <v>42</v>
      </c>
      <c r="B20" s="69" t="s">
        <v>19</v>
      </c>
      <c r="C20" s="76" t="s">
        <v>49</v>
      </c>
      <c r="D20" s="45" t="s">
        <v>50</v>
      </c>
      <c r="E20" s="72">
        <v>260352</v>
      </c>
      <c r="F20" s="72">
        <v>46256</v>
      </c>
      <c r="G20" s="63">
        <v>118535</v>
      </c>
      <c r="H20" s="63">
        <v>11857</v>
      </c>
      <c r="I20" s="73" t="s">
        <v>390</v>
      </c>
      <c r="J20" s="74">
        <f t="shared" si="0"/>
        <v>437000</v>
      </c>
    </row>
    <row r="21" spans="1:12" x14ac:dyDescent="0.25">
      <c r="A21" s="8"/>
      <c r="B21" s="69" t="s">
        <v>19</v>
      </c>
      <c r="C21" s="76" t="s">
        <v>51</v>
      </c>
      <c r="D21" s="45" t="s">
        <v>52</v>
      </c>
      <c r="E21" s="63" t="s">
        <v>390</v>
      </c>
      <c r="F21" s="72">
        <v>46256</v>
      </c>
      <c r="G21" s="63">
        <v>118535</v>
      </c>
      <c r="H21" s="63" t="s">
        <v>390</v>
      </c>
      <c r="I21" s="73" t="s">
        <v>390</v>
      </c>
      <c r="J21" s="74">
        <f t="shared" si="0"/>
        <v>164791</v>
      </c>
    </row>
    <row r="22" spans="1:12" x14ac:dyDescent="0.25">
      <c r="A22" s="8"/>
      <c r="B22" s="69" t="s">
        <v>19</v>
      </c>
      <c r="C22" s="76" t="s">
        <v>53</v>
      </c>
      <c r="D22" s="45" t="s">
        <v>54</v>
      </c>
      <c r="E22" s="63" t="s">
        <v>390</v>
      </c>
      <c r="F22" s="72">
        <v>46256</v>
      </c>
      <c r="G22" s="63">
        <v>118535</v>
      </c>
      <c r="H22" s="63" t="s">
        <v>390</v>
      </c>
      <c r="I22" s="73" t="s">
        <v>390</v>
      </c>
      <c r="J22" s="74">
        <f t="shared" si="0"/>
        <v>164791</v>
      </c>
    </row>
    <row r="23" spans="1:12" x14ac:dyDescent="0.25">
      <c r="A23" s="8"/>
      <c r="B23" s="69" t="s">
        <v>19</v>
      </c>
      <c r="C23" s="75" t="s">
        <v>55</v>
      </c>
      <c r="D23" s="45" t="s">
        <v>56</v>
      </c>
      <c r="E23" s="63" t="s">
        <v>390</v>
      </c>
      <c r="F23" s="72">
        <v>46256</v>
      </c>
      <c r="G23" s="63">
        <v>118535</v>
      </c>
      <c r="H23" s="63">
        <v>11857</v>
      </c>
      <c r="I23" s="73" t="s">
        <v>390</v>
      </c>
      <c r="J23" s="74">
        <f t="shared" si="0"/>
        <v>176648</v>
      </c>
    </row>
    <row r="24" spans="1:12" x14ac:dyDescent="0.25">
      <c r="A24" s="8"/>
      <c r="B24" s="69" t="s">
        <v>19</v>
      </c>
      <c r="C24" s="76" t="s">
        <v>57</v>
      </c>
      <c r="D24" s="45" t="s">
        <v>58</v>
      </c>
      <c r="E24" s="63" t="s">
        <v>390</v>
      </c>
      <c r="F24" s="72">
        <v>46256</v>
      </c>
      <c r="G24" s="63">
        <v>118535</v>
      </c>
      <c r="H24" s="63" t="s">
        <v>390</v>
      </c>
      <c r="I24" s="73" t="s">
        <v>390</v>
      </c>
      <c r="J24" s="74">
        <f t="shared" si="0"/>
        <v>164791</v>
      </c>
    </row>
    <row r="25" spans="1:12" x14ac:dyDescent="0.25">
      <c r="A25" s="8"/>
      <c r="B25" s="69" t="s">
        <v>19</v>
      </c>
      <c r="C25" s="75" t="s">
        <v>59</v>
      </c>
      <c r="D25" s="45" t="s">
        <v>60</v>
      </c>
      <c r="E25" s="72">
        <v>260352</v>
      </c>
      <c r="F25" s="72">
        <v>46263</v>
      </c>
      <c r="G25" s="63">
        <v>118541</v>
      </c>
      <c r="H25" s="63">
        <v>11861</v>
      </c>
      <c r="I25" s="73" t="s">
        <v>390</v>
      </c>
      <c r="J25" s="74">
        <f t="shared" si="0"/>
        <v>437017</v>
      </c>
    </row>
    <row r="26" spans="1:12" x14ac:dyDescent="0.25">
      <c r="B26" s="69" t="s">
        <v>61</v>
      </c>
      <c r="C26" s="75" t="s">
        <v>62</v>
      </c>
      <c r="D26" s="45" t="s">
        <v>63</v>
      </c>
      <c r="E26" s="63" t="s">
        <v>390</v>
      </c>
      <c r="F26" s="72">
        <v>100000</v>
      </c>
      <c r="G26" s="73" t="s">
        <v>390</v>
      </c>
      <c r="H26" s="72">
        <v>13304</v>
      </c>
      <c r="I26" s="73" t="s">
        <v>390</v>
      </c>
      <c r="J26" s="74">
        <f t="shared" si="0"/>
        <v>113304</v>
      </c>
      <c r="K26" s="5"/>
    </row>
    <row r="27" spans="1:12" x14ac:dyDescent="0.25">
      <c r="B27" s="69" t="s">
        <v>61</v>
      </c>
      <c r="C27" s="75" t="s">
        <v>64</v>
      </c>
      <c r="D27" s="45" t="s">
        <v>65</v>
      </c>
      <c r="E27" s="63" t="s">
        <v>390</v>
      </c>
      <c r="F27" s="72">
        <v>100000</v>
      </c>
      <c r="G27" s="73" t="s">
        <v>390</v>
      </c>
      <c r="H27" s="72">
        <v>13304</v>
      </c>
      <c r="I27" s="73" t="s">
        <v>390</v>
      </c>
      <c r="J27" s="74">
        <f t="shared" si="0"/>
        <v>113304</v>
      </c>
      <c r="K27" s="5"/>
    </row>
    <row r="28" spans="1:12" x14ac:dyDescent="0.25">
      <c r="A28" s="8" t="s">
        <v>66</v>
      </c>
      <c r="B28" s="69" t="s">
        <v>67</v>
      </c>
      <c r="C28" s="77" t="s">
        <v>68</v>
      </c>
      <c r="D28" s="45" t="s">
        <v>69</v>
      </c>
      <c r="E28" s="63" t="s">
        <v>390</v>
      </c>
      <c r="F28" s="72">
        <v>23957</v>
      </c>
      <c r="G28" s="73" t="s">
        <v>390</v>
      </c>
      <c r="H28" s="63">
        <v>21233</v>
      </c>
      <c r="I28" s="73" t="s">
        <v>390</v>
      </c>
      <c r="J28" s="74">
        <f t="shared" si="0"/>
        <v>45190</v>
      </c>
    </row>
    <row r="29" spans="1:12" x14ac:dyDescent="0.25">
      <c r="A29" s="8"/>
      <c r="B29" s="69" t="s">
        <v>67</v>
      </c>
      <c r="C29" s="75" t="s">
        <v>70</v>
      </c>
      <c r="D29" s="45" t="s">
        <v>71</v>
      </c>
      <c r="E29" s="63" t="s">
        <v>390</v>
      </c>
      <c r="F29" s="72">
        <v>23957</v>
      </c>
      <c r="G29" s="73" t="s">
        <v>390</v>
      </c>
      <c r="H29" s="63">
        <v>21233</v>
      </c>
      <c r="I29" s="73" t="s">
        <v>390</v>
      </c>
      <c r="J29" s="74">
        <f t="shared" si="0"/>
        <v>45190</v>
      </c>
    </row>
    <row r="30" spans="1:12" x14ac:dyDescent="0.25">
      <c r="A30" s="8"/>
      <c r="B30" s="69" t="s">
        <v>67</v>
      </c>
      <c r="C30" s="75" t="s">
        <v>72</v>
      </c>
      <c r="D30" s="45" t="s">
        <v>73</v>
      </c>
      <c r="E30" s="63" t="s">
        <v>390</v>
      </c>
      <c r="F30" s="72">
        <v>23957</v>
      </c>
      <c r="G30" s="73" t="s">
        <v>390</v>
      </c>
      <c r="H30" s="63">
        <v>21234</v>
      </c>
      <c r="I30" s="73" t="s">
        <v>390</v>
      </c>
      <c r="J30" s="74">
        <f t="shared" si="0"/>
        <v>45191</v>
      </c>
    </row>
    <row r="31" spans="1:12" x14ac:dyDescent="0.25">
      <c r="A31" s="8"/>
      <c r="B31" s="69" t="s">
        <v>67</v>
      </c>
      <c r="C31" s="76" t="s">
        <v>74</v>
      </c>
      <c r="D31" s="45" t="s">
        <v>75</v>
      </c>
      <c r="E31" s="63" t="s">
        <v>390</v>
      </c>
      <c r="F31" s="72">
        <v>23957</v>
      </c>
      <c r="G31" s="73" t="s">
        <v>390</v>
      </c>
      <c r="H31" s="63" t="s">
        <v>390</v>
      </c>
      <c r="I31" s="73" t="s">
        <v>390</v>
      </c>
      <c r="J31" s="74">
        <f t="shared" si="0"/>
        <v>23957</v>
      </c>
    </row>
    <row r="32" spans="1:12" x14ac:dyDescent="0.25">
      <c r="A32" s="8"/>
      <c r="B32" s="69" t="s">
        <v>76</v>
      </c>
      <c r="C32" s="76" t="s">
        <v>77</v>
      </c>
      <c r="D32" s="45" t="s">
        <v>78</v>
      </c>
      <c r="E32" s="63" t="s">
        <v>390</v>
      </c>
      <c r="F32" s="72">
        <v>51875</v>
      </c>
      <c r="G32" s="73" t="s">
        <v>390</v>
      </c>
      <c r="H32" s="63">
        <v>9464</v>
      </c>
      <c r="I32" s="73" t="s">
        <v>390</v>
      </c>
      <c r="J32" s="74">
        <f t="shared" si="0"/>
        <v>61339</v>
      </c>
    </row>
    <row r="33" spans="1:10" x14ac:dyDescent="0.25">
      <c r="A33" s="8"/>
      <c r="B33" s="69" t="s">
        <v>76</v>
      </c>
      <c r="C33" s="76" t="s">
        <v>79</v>
      </c>
      <c r="D33" s="45" t="s">
        <v>80</v>
      </c>
      <c r="E33" s="63" t="s">
        <v>390</v>
      </c>
      <c r="F33" s="72">
        <v>51875</v>
      </c>
      <c r="G33" s="73" t="s">
        <v>390</v>
      </c>
      <c r="H33" s="63">
        <v>9464</v>
      </c>
      <c r="I33" s="73" t="s">
        <v>390</v>
      </c>
      <c r="J33" s="74">
        <f t="shared" si="0"/>
        <v>61339</v>
      </c>
    </row>
    <row r="34" spans="1:10" x14ac:dyDescent="0.25">
      <c r="A34" s="8"/>
      <c r="B34" s="69" t="s">
        <v>76</v>
      </c>
      <c r="C34" s="76" t="s">
        <v>81</v>
      </c>
      <c r="D34" s="45" t="s">
        <v>82</v>
      </c>
      <c r="E34" s="63" t="s">
        <v>390</v>
      </c>
      <c r="F34" s="72">
        <v>51875</v>
      </c>
      <c r="G34" s="73" t="s">
        <v>390</v>
      </c>
      <c r="H34" s="63">
        <v>9464</v>
      </c>
      <c r="I34" s="73" t="s">
        <v>390</v>
      </c>
      <c r="J34" s="74">
        <f t="shared" si="0"/>
        <v>61339</v>
      </c>
    </row>
    <row r="35" spans="1:10" x14ac:dyDescent="0.25">
      <c r="A35" s="8"/>
      <c r="B35" s="69" t="s">
        <v>76</v>
      </c>
      <c r="C35" s="76" t="s">
        <v>83</v>
      </c>
      <c r="D35" s="45" t="s">
        <v>84</v>
      </c>
      <c r="E35" s="63" t="s">
        <v>390</v>
      </c>
      <c r="F35" s="72">
        <v>51875</v>
      </c>
      <c r="G35" s="73" t="s">
        <v>390</v>
      </c>
      <c r="H35" s="63">
        <v>9464</v>
      </c>
      <c r="I35" s="73" t="s">
        <v>390</v>
      </c>
      <c r="J35" s="74">
        <f t="shared" si="0"/>
        <v>61339</v>
      </c>
    </row>
    <row r="36" spans="1:10" x14ac:dyDescent="0.25">
      <c r="A36" s="8"/>
      <c r="B36" s="69" t="s">
        <v>76</v>
      </c>
      <c r="C36" s="76" t="s">
        <v>85</v>
      </c>
      <c r="D36" s="45" t="s">
        <v>86</v>
      </c>
      <c r="E36" s="63" t="s">
        <v>390</v>
      </c>
      <c r="F36" s="72">
        <v>51875</v>
      </c>
      <c r="G36" s="73" t="s">
        <v>390</v>
      </c>
      <c r="H36" s="63">
        <v>9464</v>
      </c>
      <c r="I36" s="73" t="s">
        <v>390</v>
      </c>
      <c r="J36" s="74">
        <f t="shared" si="0"/>
        <v>61339</v>
      </c>
    </row>
    <row r="37" spans="1:10" x14ac:dyDescent="0.25">
      <c r="A37" s="8"/>
      <c r="B37" s="69" t="s">
        <v>76</v>
      </c>
      <c r="C37" s="76" t="s">
        <v>87</v>
      </c>
      <c r="D37" s="45" t="s">
        <v>88</v>
      </c>
      <c r="E37" s="63" t="s">
        <v>390</v>
      </c>
      <c r="F37" s="72">
        <v>51875</v>
      </c>
      <c r="G37" s="73" t="s">
        <v>390</v>
      </c>
      <c r="H37" s="63" t="s">
        <v>390</v>
      </c>
      <c r="I37" s="73" t="s">
        <v>390</v>
      </c>
      <c r="J37" s="74">
        <f t="shared" si="0"/>
        <v>51875</v>
      </c>
    </row>
    <row r="38" spans="1:10" x14ac:dyDescent="0.25">
      <c r="A38" s="8"/>
      <c r="B38" s="69" t="s">
        <v>76</v>
      </c>
      <c r="C38" s="76" t="s">
        <v>89</v>
      </c>
      <c r="D38" s="45" t="s">
        <v>90</v>
      </c>
      <c r="E38" s="63" t="s">
        <v>390</v>
      </c>
      <c r="F38" s="72">
        <v>51875</v>
      </c>
      <c r="G38" s="73" t="s">
        <v>390</v>
      </c>
      <c r="H38" s="63">
        <v>9464</v>
      </c>
      <c r="I38" s="73" t="s">
        <v>390</v>
      </c>
      <c r="J38" s="74">
        <f t="shared" si="0"/>
        <v>61339</v>
      </c>
    </row>
    <row r="39" spans="1:10" x14ac:dyDescent="0.25">
      <c r="A39" s="8"/>
      <c r="B39" s="69" t="s">
        <v>76</v>
      </c>
      <c r="C39" s="76" t="s">
        <v>91</v>
      </c>
      <c r="D39" s="45" t="s">
        <v>92</v>
      </c>
      <c r="E39" s="63">
        <v>100418</v>
      </c>
      <c r="F39" s="72">
        <v>51875</v>
      </c>
      <c r="G39" s="73" t="s">
        <v>390</v>
      </c>
      <c r="H39" s="63">
        <v>9464</v>
      </c>
      <c r="I39" s="73" t="s">
        <v>390</v>
      </c>
      <c r="J39" s="74">
        <f t="shared" si="0"/>
        <v>161757</v>
      </c>
    </row>
    <row r="40" spans="1:10" x14ac:dyDescent="0.25">
      <c r="A40" s="8"/>
      <c r="B40" s="69" t="s">
        <v>93</v>
      </c>
      <c r="C40" s="76" t="s">
        <v>94</v>
      </c>
      <c r="D40" s="45" t="s">
        <v>95</v>
      </c>
      <c r="E40" s="63" t="s">
        <v>390</v>
      </c>
      <c r="F40" s="73" t="s">
        <v>390</v>
      </c>
      <c r="G40" s="73" t="s">
        <v>390</v>
      </c>
      <c r="H40" s="63">
        <v>25830</v>
      </c>
      <c r="I40" s="73" t="s">
        <v>390</v>
      </c>
      <c r="J40" s="74">
        <f t="shared" si="0"/>
        <v>25830</v>
      </c>
    </row>
    <row r="41" spans="1:10" x14ac:dyDescent="0.25">
      <c r="A41" s="8"/>
      <c r="B41" s="69" t="s">
        <v>96</v>
      </c>
      <c r="C41" s="76" t="s">
        <v>97</v>
      </c>
      <c r="D41" s="45" t="s">
        <v>98</v>
      </c>
      <c r="E41" s="63" t="s">
        <v>390</v>
      </c>
      <c r="F41" s="72">
        <v>33333</v>
      </c>
      <c r="G41" s="73" t="s">
        <v>390</v>
      </c>
      <c r="H41" s="63" t="s">
        <v>390</v>
      </c>
      <c r="I41" s="73" t="s">
        <v>390</v>
      </c>
      <c r="J41" s="74">
        <f t="shared" si="0"/>
        <v>33333</v>
      </c>
    </row>
    <row r="42" spans="1:10" x14ac:dyDescent="0.25">
      <c r="A42" s="8"/>
      <c r="B42" s="69" t="s">
        <v>96</v>
      </c>
      <c r="C42" s="76" t="s">
        <v>99</v>
      </c>
      <c r="D42" s="45" t="s">
        <v>100</v>
      </c>
      <c r="E42" s="63" t="s">
        <v>390</v>
      </c>
      <c r="F42" s="72">
        <v>33333</v>
      </c>
      <c r="G42" s="73" t="s">
        <v>390</v>
      </c>
      <c r="H42" s="63" t="s">
        <v>390</v>
      </c>
      <c r="I42" s="73" t="s">
        <v>390</v>
      </c>
      <c r="J42" s="74">
        <f t="shared" si="0"/>
        <v>33333</v>
      </c>
    </row>
    <row r="43" spans="1:10" x14ac:dyDescent="0.25">
      <c r="A43" s="8"/>
      <c r="B43" s="69" t="s">
        <v>96</v>
      </c>
      <c r="C43" s="76" t="s">
        <v>101</v>
      </c>
      <c r="D43" s="45" t="s">
        <v>102</v>
      </c>
      <c r="E43" s="63" t="s">
        <v>390</v>
      </c>
      <c r="F43" s="72">
        <v>33333</v>
      </c>
      <c r="G43" s="73" t="s">
        <v>390</v>
      </c>
      <c r="H43" s="63" t="s">
        <v>390</v>
      </c>
      <c r="I43" s="73" t="s">
        <v>390</v>
      </c>
      <c r="J43" s="74">
        <f t="shared" si="0"/>
        <v>33333</v>
      </c>
    </row>
    <row r="44" spans="1:10" x14ac:dyDescent="0.25">
      <c r="A44" s="8"/>
      <c r="B44" s="69" t="s">
        <v>96</v>
      </c>
      <c r="C44" s="76" t="s">
        <v>103</v>
      </c>
      <c r="D44" s="45" t="s">
        <v>104</v>
      </c>
      <c r="E44" s="63" t="s">
        <v>390</v>
      </c>
      <c r="F44" s="72">
        <v>33333</v>
      </c>
      <c r="G44" s="73" t="s">
        <v>390</v>
      </c>
      <c r="H44" s="63" t="s">
        <v>390</v>
      </c>
      <c r="I44" s="73" t="s">
        <v>390</v>
      </c>
      <c r="J44" s="74">
        <f t="shared" ref="J44:J103" si="1">SUM(E44:I44)</f>
        <v>33333</v>
      </c>
    </row>
    <row r="45" spans="1:10" x14ac:dyDescent="0.25">
      <c r="A45" s="8"/>
      <c r="B45" s="69" t="s">
        <v>96</v>
      </c>
      <c r="C45" s="76" t="s">
        <v>105</v>
      </c>
      <c r="D45" s="45" t="s">
        <v>106</v>
      </c>
      <c r="E45" s="63" t="s">
        <v>390</v>
      </c>
      <c r="F45" s="72">
        <v>33334</v>
      </c>
      <c r="G45" s="73" t="s">
        <v>390</v>
      </c>
      <c r="H45" s="63" t="s">
        <v>390</v>
      </c>
      <c r="I45" s="73" t="s">
        <v>390</v>
      </c>
      <c r="J45" s="74">
        <f t="shared" si="1"/>
        <v>33334</v>
      </c>
    </row>
    <row r="46" spans="1:10" x14ac:dyDescent="0.25">
      <c r="A46" s="8"/>
      <c r="B46" s="69" t="s">
        <v>96</v>
      </c>
      <c r="C46" s="76" t="s">
        <v>107</v>
      </c>
      <c r="D46" s="45" t="s">
        <v>108</v>
      </c>
      <c r="E46" s="63" t="s">
        <v>390</v>
      </c>
      <c r="F46" s="72">
        <v>33334</v>
      </c>
      <c r="G46" s="73" t="s">
        <v>390</v>
      </c>
      <c r="H46" s="63" t="s">
        <v>390</v>
      </c>
      <c r="I46" s="73" t="s">
        <v>390</v>
      </c>
      <c r="J46" s="74">
        <f t="shared" si="1"/>
        <v>33334</v>
      </c>
    </row>
    <row r="47" spans="1:10" x14ac:dyDescent="0.25">
      <c r="A47" s="8"/>
      <c r="B47" s="69" t="s">
        <v>109</v>
      </c>
      <c r="C47" s="75" t="s">
        <v>110</v>
      </c>
      <c r="D47" s="45" t="s">
        <v>111</v>
      </c>
      <c r="E47" s="63" t="s">
        <v>390</v>
      </c>
      <c r="F47" s="65">
        <v>30000</v>
      </c>
      <c r="G47" s="73" t="s">
        <v>390</v>
      </c>
      <c r="H47" s="63">
        <v>22822</v>
      </c>
      <c r="I47" s="73" t="s">
        <v>390</v>
      </c>
      <c r="J47" s="74">
        <f t="shared" si="1"/>
        <v>52822</v>
      </c>
    </row>
    <row r="48" spans="1:10" x14ac:dyDescent="0.25">
      <c r="A48" s="8"/>
      <c r="B48" s="69" t="s">
        <v>112</v>
      </c>
      <c r="C48" s="76" t="s">
        <v>113</v>
      </c>
      <c r="D48" s="45" t="s">
        <v>114</v>
      </c>
      <c r="E48" s="63" t="s">
        <v>390</v>
      </c>
      <c r="F48" s="73" t="s">
        <v>390</v>
      </c>
      <c r="G48" s="73" t="s">
        <v>390</v>
      </c>
      <c r="H48" s="63">
        <v>26000</v>
      </c>
      <c r="I48" s="73" t="s">
        <v>390</v>
      </c>
      <c r="J48" s="74">
        <f t="shared" si="1"/>
        <v>26000</v>
      </c>
    </row>
    <row r="49" spans="1:10" x14ac:dyDescent="0.25">
      <c r="A49" s="3" t="s">
        <v>115</v>
      </c>
      <c r="B49" s="69" t="s">
        <v>112</v>
      </c>
      <c r="C49" s="75" t="s">
        <v>116</v>
      </c>
      <c r="D49" s="78" t="s">
        <v>117</v>
      </c>
      <c r="E49" s="63" t="s">
        <v>390</v>
      </c>
      <c r="F49" s="73" t="s">
        <v>390</v>
      </c>
      <c r="G49" s="63">
        <v>183333</v>
      </c>
      <c r="H49" s="63">
        <v>26000</v>
      </c>
      <c r="I49" s="73" t="s">
        <v>390</v>
      </c>
      <c r="J49" s="74">
        <f t="shared" si="1"/>
        <v>209333</v>
      </c>
    </row>
    <row r="50" spans="1:10" x14ac:dyDescent="0.25">
      <c r="B50" s="69" t="s">
        <v>112</v>
      </c>
      <c r="C50" s="76" t="s">
        <v>118</v>
      </c>
      <c r="D50" s="78" t="s">
        <v>119</v>
      </c>
      <c r="E50" s="63" t="s">
        <v>390</v>
      </c>
      <c r="F50" s="73" t="s">
        <v>390</v>
      </c>
      <c r="G50" s="73" t="s">
        <v>390</v>
      </c>
      <c r="H50" s="63">
        <v>26000</v>
      </c>
      <c r="I50" s="73" t="s">
        <v>390</v>
      </c>
      <c r="J50" s="74">
        <f t="shared" si="1"/>
        <v>26000</v>
      </c>
    </row>
    <row r="51" spans="1:10" x14ac:dyDescent="0.25">
      <c r="B51" s="69" t="s">
        <v>112</v>
      </c>
      <c r="C51" s="75" t="s">
        <v>120</v>
      </c>
      <c r="D51" s="78" t="s">
        <v>121</v>
      </c>
      <c r="E51" s="63" t="s">
        <v>390</v>
      </c>
      <c r="F51" s="73" t="s">
        <v>390</v>
      </c>
      <c r="G51" s="63">
        <v>183333</v>
      </c>
      <c r="H51" s="63">
        <v>26000</v>
      </c>
      <c r="I51" s="73" t="s">
        <v>390</v>
      </c>
      <c r="J51" s="74">
        <f t="shared" ref="J51" si="2">SUM(E51:I51)</f>
        <v>209333</v>
      </c>
    </row>
    <row r="52" spans="1:10" x14ac:dyDescent="0.25">
      <c r="B52" s="69" t="s">
        <v>112</v>
      </c>
      <c r="C52" s="76" t="s">
        <v>122</v>
      </c>
      <c r="D52" s="78" t="s">
        <v>123</v>
      </c>
      <c r="E52" s="63" t="s">
        <v>390</v>
      </c>
      <c r="F52" s="73" t="s">
        <v>390</v>
      </c>
      <c r="G52" s="63">
        <v>183334</v>
      </c>
      <c r="H52" s="63">
        <v>26000</v>
      </c>
      <c r="I52" s="73" t="s">
        <v>390</v>
      </c>
      <c r="J52" s="74">
        <f t="shared" si="1"/>
        <v>209334</v>
      </c>
    </row>
    <row r="53" spans="1:10" x14ac:dyDescent="0.25">
      <c r="B53" s="69" t="s">
        <v>112</v>
      </c>
      <c r="C53" s="76" t="s">
        <v>124</v>
      </c>
      <c r="D53" s="78" t="s">
        <v>125</v>
      </c>
      <c r="E53" s="63" t="s">
        <v>390</v>
      </c>
      <c r="F53" s="73" t="s">
        <v>390</v>
      </c>
      <c r="G53" s="73" t="s">
        <v>390</v>
      </c>
      <c r="H53" s="63">
        <v>26000</v>
      </c>
      <c r="I53" s="73" t="s">
        <v>390</v>
      </c>
      <c r="J53" s="74">
        <f t="shared" si="1"/>
        <v>26000</v>
      </c>
    </row>
    <row r="54" spans="1:10" x14ac:dyDescent="0.25">
      <c r="B54" s="69" t="s">
        <v>112</v>
      </c>
      <c r="C54" s="76" t="s">
        <v>126</v>
      </c>
      <c r="D54" s="78" t="s">
        <v>127</v>
      </c>
      <c r="E54" s="63" t="s">
        <v>390</v>
      </c>
      <c r="F54" s="73" t="s">
        <v>390</v>
      </c>
      <c r="G54" s="73" t="s">
        <v>390</v>
      </c>
      <c r="H54" s="63" t="s">
        <v>390</v>
      </c>
      <c r="I54" s="73" t="s">
        <v>390</v>
      </c>
      <c r="J54" s="74">
        <v>0</v>
      </c>
    </row>
    <row r="55" spans="1:10" x14ac:dyDescent="0.25">
      <c r="B55" s="69" t="s">
        <v>128</v>
      </c>
      <c r="C55" s="76" t="s">
        <v>129</v>
      </c>
      <c r="D55" s="78" t="s">
        <v>130</v>
      </c>
      <c r="E55" s="63" t="s">
        <v>390</v>
      </c>
      <c r="F55" s="73" t="s">
        <v>390</v>
      </c>
      <c r="G55" s="73" t="s">
        <v>390</v>
      </c>
      <c r="H55" s="63" t="s">
        <v>390</v>
      </c>
      <c r="I55" s="63">
        <v>250000</v>
      </c>
      <c r="J55" s="74">
        <f t="shared" si="1"/>
        <v>250000</v>
      </c>
    </row>
    <row r="56" spans="1:10" x14ac:dyDescent="0.25">
      <c r="B56" s="69" t="s">
        <v>131</v>
      </c>
      <c r="C56" s="76" t="s">
        <v>132</v>
      </c>
      <c r="D56" s="78" t="s">
        <v>133</v>
      </c>
      <c r="E56" s="63" t="s">
        <v>390</v>
      </c>
      <c r="F56" s="73" t="s">
        <v>390</v>
      </c>
      <c r="G56" s="73" t="s">
        <v>390</v>
      </c>
      <c r="H56" s="63" t="s">
        <v>390</v>
      </c>
      <c r="I56" s="63" t="s">
        <v>390</v>
      </c>
      <c r="J56" s="74">
        <v>0</v>
      </c>
    </row>
    <row r="57" spans="1:10" x14ac:dyDescent="0.25">
      <c r="B57" s="69" t="s">
        <v>131</v>
      </c>
      <c r="C57" s="76" t="s">
        <v>134</v>
      </c>
      <c r="D57" s="78" t="s">
        <v>135</v>
      </c>
      <c r="E57" s="63" t="s">
        <v>390</v>
      </c>
      <c r="F57" s="73" t="s">
        <v>390</v>
      </c>
      <c r="G57" s="73" t="s">
        <v>390</v>
      </c>
      <c r="H57" s="63">
        <v>20333</v>
      </c>
      <c r="I57" s="63" t="s">
        <v>390</v>
      </c>
      <c r="J57" s="74">
        <f t="shared" si="1"/>
        <v>20333</v>
      </c>
    </row>
    <row r="58" spans="1:10" x14ac:dyDescent="0.25">
      <c r="B58" s="69" t="s">
        <v>131</v>
      </c>
      <c r="C58" s="76" t="s">
        <v>136</v>
      </c>
      <c r="D58" s="78" t="s">
        <v>137</v>
      </c>
      <c r="E58" s="63" t="s">
        <v>390</v>
      </c>
      <c r="F58" s="73" t="s">
        <v>390</v>
      </c>
      <c r="G58" s="73" t="s">
        <v>390</v>
      </c>
      <c r="H58" s="63">
        <v>20333</v>
      </c>
      <c r="I58" s="63" t="s">
        <v>390</v>
      </c>
      <c r="J58" s="74">
        <f t="shared" si="1"/>
        <v>20333</v>
      </c>
    </row>
    <row r="59" spans="1:10" x14ac:dyDescent="0.25">
      <c r="B59" s="69" t="s">
        <v>131</v>
      </c>
      <c r="C59" s="76" t="s">
        <v>138</v>
      </c>
      <c r="D59" s="78" t="s">
        <v>139</v>
      </c>
      <c r="E59" s="63" t="s">
        <v>390</v>
      </c>
      <c r="F59" s="73" t="s">
        <v>390</v>
      </c>
      <c r="G59" s="73" t="s">
        <v>390</v>
      </c>
      <c r="H59" s="63" t="s">
        <v>390</v>
      </c>
      <c r="I59" s="63" t="s">
        <v>390</v>
      </c>
      <c r="J59" s="74">
        <v>0</v>
      </c>
    </row>
    <row r="60" spans="1:10" x14ac:dyDescent="0.25">
      <c r="B60" s="69" t="s">
        <v>131</v>
      </c>
      <c r="C60" s="76" t="s">
        <v>140</v>
      </c>
      <c r="D60" s="78" t="s">
        <v>141</v>
      </c>
      <c r="E60" s="63" t="s">
        <v>390</v>
      </c>
      <c r="F60" s="73" t="s">
        <v>390</v>
      </c>
      <c r="G60" s="73" t="s">
        <v>390</v>
      </c>
      <c r="H60" s="63" t="s">
        <v>390</v>
      </c>
      <c r="I60" s="63" t="s">
        <v>390</v>
      </c>
      <c r="J60" s="74">
        <v>0</v>
      </c>
    </row>
    <row r="61" spans="1:10" x14ac:dyDescent="0.25">
      <c r="B61" s="69" t="s">
        <v>131</v>
      </c>
      <c r="C61" s="76" t="s">
        <v>142</v>
      </c>
      <c r="D61" s="78" t="s">
        <v>143</v>
      </c>
      <c r="E61" s="63" t="s">
        <v>390</v>
      </c>
      <c r="F61" s="73" t="s">
        <v>390</v>
      </c>
      <c r="G61" s="73" t="s">
        <v>390</v>
      </c>
      <c r="H61" s="63">
        <v>20334</v>
      </c>
      <c r="I61" s="63" t="s">
        <v>390</v>
      </c>
      <c r="J61" s="74">
        <f t="shared" si="1"/>
        <v>20334</v>
      </c>
    </row>
    <row r="62" spans="1:10" x14ac:dyDescent="0.25">
      <c r="B62" s="69" t="s">
        <v>131</v>
      </c>
      <c r="C62" s="76" t="s">
        <v>144</v>
      </c>
      <c r="D62" s="78" t="s">
        <v>145</v>
      </c>
      <c r="E62" s="63" t="s">
        <v>390</v>
      </c>
      <c r="F62" s="73" t="s">
        <v>390</v>
      </c>
      <c r="G62" s="73" t="s">
        <v>390</v>
      </c>
      <c r="H62" s="63" t="s">
        <v>390</v>
      </c>
      <c r="I62" s="63" t="s">
        <v>390</v>
      </c>
      <c r="J62" s="74">
        <v>0</v>
      </c>
    </row>
    <row r="63" spans="1:10" x14ac:dyDescent="0.25">
      <c r="A63" s="8" t="s">
        <v>146</v>
      </c>
      <c r="B63" s="69" t="s">
        <v>147</v>
      </c>
      <c r="C63" s="75" t="s">
        <v>148</v>
      </c>
      <c r="D63" s="79" t="s">
        <v>149</v>
      </c>
      <c r="E63" s="63" t="s">
        <v>390</v>
      </c>
      <c r="F63" s="73" t="s">
        <v>390</v>
      </c>
      <c r="G63" s="73" t="s">
        <v>390</v>
      </c>
      <c r="H63" s="63" t="s">
        <v>390</v>
      </c>
      <c r="I63" s="63" t="s">
        <v>390</v>
      </c>
      <c r="J63" s="74">
        <f t="shared" si="1"/>
        <v>0</v>
      </c>
    </row>
    <row r="64" spans="1:10" x14ac:dyDescent="0.25">
      <c r="A64" s="8" t="s">
        <v>146</v>
      </c>
      <c r="B64" s="69" t="s">
        <v>147</v>
      </c>
      <c r="C64" s="80" t="s">
        <v>150</v>
      </c>
      <c r="D64" s="81" t="s">
        <v>151</v>
      </c>
      <c r="E64" s="63" t="s">
        <v>390</v>
      </c>
      <c r="F64" s="73" t="s">
        <v>390</v>
      </c>
      <c r="G64" s="73" t="s">
        <v>390</v>
      </c>
      <c r="H64" s="63">
        <v>24009</v>
      </c>
      <c r="I64" s="63" t="s">
        <v>390</v>
      </c>
      <c r="J64" s="74">
        <f t="shared" si="1"/>
        <v>24009</v>
      </c>
    </row>
    <row r="65" spans="1:10" x14ac:dyDescent="0.25">
      <c r="A65" s="8"/>
      <c r="B65" s="69" t="s">
        <v>147</v>
      </c>
      <c r="C65" s="80" t="s">
        <v>152</v>
      </c>
      <c r="D65" s="81" t="s">
        <v>153</v>
      </c>
      <c r="E65" s="63" t="s">
        <v>390</v>
      </c>
      <c r="F65" s="73" t="s">
        <v>390</v>
      </c>
      <c r="G65" s="73" t="s">
        <v>390</v>
      </c>
      <c r="H65" s="63">
        <v>24009</v>
      </c>
      <c r="I65" s="63" t="s">
        <v>390</v>
      </c>
      <c r="J65" s="74">
        <f t="shared" si="1"/>
        <v>24009</v>
      </c>
    </row>
    <row r="66" spans="1:10" x14ac:dyDescent="0.25">
      <c r="A66" s="8"/>
      <c r="B66" s="69" t="s">
        <v>147</v>
      </c>
      <c r="C66" s="77" t="s">
        <v>154</v>
      </c>
      <c r="D66" s="81" t="s">
        <v>155</v>
      </c>
      <c r="E66" s="63" t="s">
        <v>390</v>
      </c>
      <c r="F66" s="73" t="s">
        <v>390</v>
      </c>
      <c r="G66" s="73" t="s">
        <v>390</v>
      </c>
      <c r="H66" s="63" t="s">
        <v>390</v>
      </c>
      <c r="I66" s="63" t="s">
        <v>390</v>
      </c>
      <c r="J66" s="74">
        <v>0</v>
      </c>
    </row>
    <row r="67" spans="1:10" x14ac:dyDescent="0.25">
      <c r="A67" s="8"/>
      <c r="B67" s="69" t="s">
        <v>147</v>
      </c>
      <c r="C67" s="75" t="s">
        <v>156</v>
      </c>
      <c r="D67" s="79" t="s">
        <v>157</v>
      </c>
      <c r="E67" s="63" t="s">
        <v>390</v>
      </c>
      <c r="F67" s="73" t="s">
        <v>390</v>
      </c>
      <c r="G67" s="73" t="s">
        <v>390</v>
      </c>
      <c r="H67" s="63" t="s">
        <v>390</v>
      </c>
      <c r="I67" s="63" t="s">
        <v>390</v>
      </c>
      <c r="J67" s="74">
        <f t="shared" ref="J67:J68" si="3">SUM(E67:I67)</f>
        <v>0</v>
      </c>
    </row>
    <row r="68" spans="1:10" x14ac:dyDescent="0.25">
      <c r="A68" s="8"/>
      <c r="B68" s="69" t="s">
        <v>147</v>
      </c>
      <c r="C68" s="75" t="s">
        <v>158</v>
      </c>
      <c r="D68" s="79" t="s">
        <v>159</v>
      </c>
      <c r="E68" s="63" t="s">
        <v>390</v>
      </c>
      <c r="F68" s="73" t="s">
        <v>390</v>
      </c>
      <c r="G68" s="73" t="s">
        <v>390</v>
      </c>
      <c r="H68" s="63">
        <v>24009</v>
      </c>
      <c r="I68" s="63" t="s">
        <v>390</v>
      </c>
      <c r="J68" s="74">
        <f t="shared" si="3"/>
        <v>24009</v>
      </c>
    </row>
    <row r="69" spans="1:10" x14ac:dyDescent="0.25">
      <c r="A69" s="8"/>
      <c r="B69" s="69" t="s">
        <v>160</v>
      </c>
      <c r="C69" s="77" t="s">
        <v>161</v>
      </c>
      <c r="D69" s="81" t="s">
        <v>162</v>
      </c>
      <c r="E69" s="63" t="s">
        <v>390</v>
      </c>
      <c r="F69" s="72">
        <v>84198</v>
      </c>
      <c r="G69" s="73" t="s">
        <v>390</v>
      </c>
      <c r="H69" s="63" t="s">
        <v>390</v>
      </c>
      <c r="I69" s="63" t="s">
        <v>390</v>
      </c>
      <c r="J69" s="74">
        <f t="shared" si="1"/>
        <v>84198</v>
      </c>
    </row>
    <row r="70" spans="1:10" x14ac:dyDescent="0.25">
      <c r="A70" s="8"/>
      <c r="B70" s="69" t="s">
        <v>160</v>
      </c>
      <c r="C70" s="76" t="s">
        <v>163</v>
      </c>
      <c r="D70" s="45" t="s">
        <v>164</v>
      </c>
      <c r="E70" s="63" t="s">
        <v>390</v>
      </c>
      <c r="F70" s="72">
        <v>84198</v>
      </c>
      <c r="G70" s="73" t="s">
        <v>390</v>
      </c>
      <c r="H70" s="63" t="s">
        <v>390</v>
      </c>
      <c r="I70" s="63" t="s">
        <v>390</v>
      </c>
      <c r="J70" s="74">
        <f t="shared" si="1"/>
        <v>84198</v>
      </c>
    </row>
    <row r="71" spans="1:10" x14ac:dyDescent="0.25">
      <c r="A71" s="8"/>
      <c r="B71" s="69" t="s">
        <v>160</v>
      </c>
      <c r="C71" s="76" t="s">
        <v>165</v>
      </c>
      <c r="D71" s="45" t="s">
        <v>166</v>
      </c>
      <c r="E71" s="63" t="s">
        <v>390</v>
      </c>
      <c r="F71" s="72">
        <v>84198</v>
      </c>
      <c r="G71" s="73" t="s">
        <v>390</v>
      </c>
      <c r="H71" s="63" t="s">
        <v>390</v>
      </c>
      <c r="I71" s="63" t="s">
        <v>390</v>
      </c>
      <c r="J71" s="74">
        <f t="shared" si="1"/>
        <v>84198</v>
      </c>
    </row>
    <row r="72" spans="1:10" x14ac:dyDescent="0.25">
      <c r="A72" s="8"/>
      <c r="B72" s="69" t="s">
        <v>160</v>
      </c>
      <c r="C72" s="76" t="s">
        <v>167</v>
      </c>
      <c r="D72" s="45" t="s">
        <v>168</v>
      </c>
      <c r="E72" s="63" t="s">
        <v>390</v>
      </c>
      <c r="F72" s="72">
        <v>84198</v>
      </c>
      <c r="G72" s="73" t="s">
        <v>390</v>
      </c>
      <c r="H72" s="63" t="s">
        <v>390</v>
      </c>
      <c r="I72" s="63" t="s">
        <v>390</v>
      </c>
      <c r="J72" s="74">
        <f t="shared" ref="J72" si="4">SUM(E72:I72)</f>
        <v>84198</v>
      </c>
    </row>
    <row r="73" spans="1:10" x14ac:dyDescent="0.25">
      <c r="A73" s="8"/>
      <c r="B73" s="69" t="s">
        <v>160</v>
      </c>
      <c r="C73" s="75" t="s">
        <v>169</v>
      </c>
      <c r="D73" s="45" t="s">
        <v>170</v>
      </c>
      <c r="E73" s="63" t="s">
        <v>390</v>
      </c>
      <c r="F73" s="72">
        <v>84197</v>
      </c>
      <c r="G73" s="73" t="s">
        <v>390</v>
      </c>
      <c r="H73" s="63">
        <v>68420</v>
      </c>
      <c r="I73" s="63" t="s">
        <v>390</v>
      </c>
      <c r="J73" s="74">
        <f t="shared" si="1"/>
        <v>152617</v>
      </c>
    </row>
    <row r="74" spans="1:10" x14ac:dyDescent="0.25">
      <c r="A74" s="8"/>
      <c r="B74" s="69" t="s">
        <v>171</v>
      </c>
      <c r="C74" s="76" t="s">
        <v>172</v>
      </c>
      <c r="D74" s="45" t="s">
        <v>173</v>
      </c>
      <c r="E74" s="63" t="s">
        <v>390</v>
      </c>
      <c r="F74" s="65">
        <v>65000</v>
      </c>
      <c r="G74" s="73" t="s">
        <v>390</v>
      </c>
      <c r="H74" s="63" t="s">
        <v>390</v>
      </c>
      <c r="I74" s="63" t="s">
        <v>390</v>
      </c>
      <c r="J74" s="74">
        <f t="shared" si="1"/>
        <v>65000</v>
      </c>
    </row>
    <row r="75" spans="1:10" x14ac:dyDescent="0.25">
      <c r="A75" s="8"/>
      <c r="B75" s="69" t="s">
        <v>171</v>
      </c>
      <c r="C75" s="75" t="s">
        <v>174</v>
      </c>
      <c r="D75" s="45" t="s">
        <v>175</v>
      </c>
      <c r="E75" s="63" t="s">
        <v>390</v>
      </c>
      <c r="F75" s="65">
        <v>65000</v>
      </c>
      <c r="G75" s="73" t="s">
        <v>390</v>
      </c>
      <c r="H75" s="63">
        <v>49000</v>
      </c>
      <c r="I75" s="63" t="s">
        <v>390</v>
      </c>
      <c r="J75" s="74">
        <f t="shared" si="1"/>
        <v>114000</v>
      </c>
    </row>
    <row r="76" spans="1:10" x14ac:dyDescent="0.25">
      <c r="A76" s="8" t="s">
        <v>176</v>
      </c>
      <c r="B76" s="69" t="s">
        <v>171</v>
      </c>
      <c r="C76" s="75" t="s">
        <v>177</v>
      </c>
      <c r="D76" s="45" t="s">
        <v>178</v>
      </c>
      <c r="E76" s="63" t="s">
        <v>390</v>
      </c>
      <c r="F76" s="65">
        <v>65000</v>
      </c>
      <c r="G76" s="73" t="s">
        <v>390</v>
      </c>
      <c r="H76" s="63">
        <v>49000</v>
      </c>
      <c r="I76" s="63" t="s">
        <v>390</v>
      </c>
      <c r="J76" s="74">
        <f t="shared" si="1"/>
        <v>114000</v>
      </c>
    </row>
    <row r="77" spans="1:10" x14ac:dyDescent="0.25">
      <c r="A77" s="8" t="s">
        <v>176</v>
      </c>
      <c r="B77" s="69" t="s">
        <v>171</v>
      </c>
      <c r="C77" s="75" t="s">
        <v>179</v>
      </c>
      <c r="D77" s="45" t="s">
        <v>180</v>
      </c>
      <c r="E77" s="63" t="s">
        <v>390</v>
      </c>
      <c r="F77" s="65">
        <v>65000</v>
      </c>
      <c r="G77" s="73" t="s">
        <v>390</v>
      </c>
      <c r="H77" s="63">
        <v>49000</v>
      </c>
      <c r="I77" s="63" t="s">
        <v>390</v>
      </c>
      <c r="J77" s="74">
        <f t="shared" si="1"/>
        <v>114000</v>
      </c>
    </row>
    <row r="78" spans="1:10" x14ac:dyDescent="0.25">
      <c r="A78" s="8"/>
      <c r="B78" s="69" t="s">
        <v>171</v>
      </c>
      <c r="C78" s="75" t="s">
        <v>181</v>
      </c>
      <c r="D78" s="45" t="s">
        <v>182</v>
      </c>
      <c r="E78" s="63" t="s">
        <v>390</v>
      </c>
      <c r="F78" s="65">
        <v>65000</v>
      </c>
      <c r="G78" s="73" t="s">
        <v>390</v>
      </c>
      <c r="H78" s="63">
        <v>49000</v>
      </c>
      <c r="I78" s="63" t="s">
        <v>390</v>
      </c>
      <c r="J78" s="74">
        <f t="shared" ref="J78" si="5">SUM(E78:I78)</f>
        <v>114000</v>
      </c>
    </row>
    <row r="79" spans="1:10" x14ac:dyDescent="0.25">
      <c r="B79" s="69" t="s">
        <v>183</v>
      </c>
      <c r="C79" s="82" t="s">
        <v>184</v>
      </c>
      <c r="D79" s="78" t="s">
        <v>185</v>
      </c>
      <c r="E79" s="63" t="s">
        <v>390</v>
      </c>
      <c r="F79" s="65">
        <v>50000</v>
      </c>
      <c r="G79" s="73" t="s">
        <v>390</v>
      </c>
      <c r="H79" s="63" t="s">
        <v>390</v>
      </c>
      <c r="I79" s="83">
        <v>140000</v>
      </c>
      <c r="J79" s="74">
        <f t="shared" si="1"/>
        <v>190000</v>
      </c>
    </row>
    <row r="80" spans="1:10" x14ac:dyDescent="0.25">
      <c r="A80" s="8" t="s">
        <v>186</v>
      </c>
      <c r="B80" s="69" t="s">
        <v>183</v>
      </c>
      <c r="C80" s="75" t="s">
        <v>187</v>
      </c>
      <c r="D80" s="45" t="s">
        <v>188</v>
      </c>
      <c r="E80" s="63" t="s">
        <v>390</v>
      </c>
      <c r="F80" s="65">
        <v>50000</v>
      </c>
      <c r="G80" s="73" t="s">
        <v>390</v>
      </c>
      <c r="H80" s="63" t="s">
        <v>390</v>
      </c>
      <c r="I80" s="83">
        <v>140000</v>
      </c>
      <c r="J80" s="74">
        <f t="shared" si="1"/>
        <v>190000</v>
      </c>
    </row>
    <row r="81" spans="1:10" x14ac:dyDescent="0.25">
      <c r="A81" s="8" t="s">
        <v>189</v>
      </c>
      <c r="B81" s="69" t="s">
        <v>190</v>
      </c>
      <c r="C81" s="75" t="s">
        <v>191</v>
      </c>
      <c r="D81" s="45" t="s">
        <v>192</v>
      </c>
      <c r="E81" s="63" t="s">
        <v>390</v>
      </c>
      <c r="F81" s="65">
        <v>50000</v>
      </c>
      <c r="G81" s="73" t="s">
        <v>390</v>
      </c>
      <c r="H81" s="63" t="s">
        <v>390</v>
      </c>
      <c r="I81" s="83">
        <v>35000</v>
      </c>
      <c r="J81" s="74">
        <f t="shared" si="1"/>
        <v>85000</v>
      </c>
    </row>
    <row r="82" spans="1:10" x14ac:dyDescent="0.25">
      <c r="A82" s="8"/>
      <c r="B82" s="69" t="s">
        <v>193</v>
      </c>
      <c r="C82" s="76" t="s">
        <v>194</v>
      </c>
      <c r="D82" s="45" t="s">
        <v>195</v>
      </c>
      <c r="E82" s="63" t="s">
        <v>390</v>
      </c>
      <c r="F82" s="65">
        <v>50000</v>
      </c>
      <c r="G82" s="73" t="s">
        <v>390</v>
      </c>
      <c r="H82" s="63" t="s">
        <v>390</v>
      </c>
      <c r="I82" s="75" t="s">
        <v>390</v>
      </c>
      <c r="J82" s="74">
        <f t="shared" si="1"/>
        <v>50000</v>
      </c>
    </row>
    <row r="83" spans="1:10" x14ac:dyDescent="0.25">
      <c r="A83" s="8" t="s">
        <v>196</v>
      </c>
      <c r="B83" s="69" t="s">
        <v>197</v>
      </c>
      <c r="C83" s="75" t="s">
        <v>198</v>
      </c>
      <c r="D83" s="45" t="s">
        <v>199</v>
      </c>
      <c r="E83" s="63" t="s">
        <v>390</v>
      </c>
      <c r="F83" s="65">
        <v>20000</v>
      </c>
      <c r="G83" s="73" t="s">
        <v>390</v>
      </c>
      <c r="H83" s="63">
        <v>17600</v>
      </c>
      <c r="I83" s="83">
        <v>59442</v>
      </c>
      <c r="J83" s="74">
        <f t="shared" si="1"/>
        <v>97042</v>
      </c>
    </row>
    <row r="84" spans="1:10" x14ac:dyDescent="0.25">
      <c r="A84" s="8"/>
      <c r="B84" s="69" t="s">
        <v>197</v>
      </c>
      <c r="C84" s="76" t="s">
        <v>200</v>
      </c>
      <c r="D84" s="45" t="s">
        <v>201</v>
      </c>
      <c r="E84" s="63" t="s">
        <v>390</v>
      </c>
      <c r="F84" s="65">
        <v>20000</v>
      </c>
      <c r="G84" s="73" t="s">
        <v>390</v>
      </c>
      <c r="H84" s="63">
        <v>17600</v>
      </c>
      <c r="I84" s="83">
        <v>59441</v>
      </c>
      <c r="J84" s="74">
        <f t="shared" si="1"/>
        <v>97041</v>
      </c>
    </row>
    <row r="85" spans="1:10" x14ac:dyDescent="0.25">
      <c r="A85" s="8"/>
      <c r="B85" s="69" t="s">
        <v>197</v>
      </c>
      <c r="C85" s="76" t="s">
        <v>202</v>
      </c>
      <c r="D85" s="45" t="s">
        <v>203</v>
      </c>
      <c r="E85" s="63" t="s">
        <v>390</v>
      </c>
      <c r="F85" s="65">
        <v>20000</v>
      </c>
      <c r="G85" s="73" t="s">
        <v>390</v>
      </c>
      <c r="H85" s="63">
        <v>17600</v>
      </c>
      <c r="I85" s="83">
        <v>59441</v>
      </c>
      <c r="J85" s="74">
        <f t="shared" si="1"/>
        <v>97041</v>
      </c>
    </row>
    <row r="86" spans="1:10" x14ac:dyDescent="0.25">
      <c r="A86" s="8"/>
      <c r="B86" s="69" t="s">
        <v>197</v>
      </c>
      <c r="C86" s="76" t="s">
        <v>204</v>
      </c>
      <c r="D86" s="45" t="s">
        <v>205</v>
      </c>
      <c r="E86" s="63" t="s">
        <v>390</v>
      </c>
      <c r="F86" s="65">
        <v>20000</v>
      </c>
      <c r="G86" s="73" t="s">
        <v>390</v>
      </c>
      <c r="H86" s="63">
        <v>17600</v>
      </c>
      <c r="I86" s="83">
        <v>59441</v>
      </c>
      <c r="J86" s="74">
        <f t="shared" si="1"/>
        <v>97041</v>
      </c>
    </row>
    <row r="87" spans="1:10" x14ac:dyDescent="0.25">
      <c r="A87" s="8"/>
      <c r="B87" s="69" t="s">
        <v>197</v>
      </c>
      <c r="C87" s="76" t="s">
        <v>206</v>
      </c>
      <c r="D87" s="45" t="s">
        <v>207</v>
      </c>
      <c r="E87" s="63">
        <v>409680</v>
      </c>
      <c r="F87" s="65">
        <v>20000</v>
      </c>
      <c r="G87" s="73" t="s">
        <v>390</v>
      </c>
      <c r="H87" s="63">
        <v>17600</v>
      </c>
      <c r="I87" s="83">
        <v>59443</v>
      </c>
      <c r="J87" s="74">
        <f t="shared" si="1"/>
        <v>506723</v>
      </c>
    </row>
    <row r="88" spans="1:10" x14ac:dyDescent="0.25">
      <c r="A88" s="8"/>
      <c r="B88" s="69" t="s">
        <v>208</v>
      </c>
      <c r="C88" s="76" t="s">
        <v>209</v>
      </c>
      <c r="D88" s="45" t="s">
        <v>210</v>
      </c>
      <c r="E88" s="63" t="s">
        <v>390</v>
      </c>
      <c r="F88" s="65">
        <v>25000</v>
      </c>
      <c r="G88" s="73" t="s">
        <v>390</v>
      </c>
      <c r="H88" s="63" t="s">
        <v>390</v>
      </c>
      <c r="I88" s="83" t="s">
        <v>390</v>
      </c>
      <c r="J88" s="74">
        <f t="shared" si="1"/>
        <v>25000</v>
      </c>
    </row>
    <row r="89" spans="1:10" x14ac:dyDescent="0.25">
      <c r="A89" s="8"/>
      <c r="B89" s="69" t="s">
        <v>208</v>
      </c>
      <c r="C89" s="76" t="s">
        <v>211</v>
      </c>
      <c r="D89" s="45" t="s">
        <v>212</v>
      </c>
      <c r="E89" s="63" t="s">
        <v>390</v>
      </c>
      <c r="F89" s="65">
        <v>25000</v>
      </c>
      <c r="G89" s="73" t="s">
        <v>390</v>
      </c>
      <c r="H89" s="63" t="s">
        <v>390</v>
      </c>
      <c r="I89" s="83" t="s">
        <v>390</v>
      </c>
      <c r="J89" s="74">
        <f t="shared" si="1"/>
        <v>25000</v>
      </c>
    </row>
    <row r="90" spans="1:10" x14ac:dyDescent="0.25">
      <c r="A90" s="3" t="s">
        <v>213</v>
      </c>
      <c r="B90" s="69" t="s">
        <v>214</v>
      </c>
      <c r="C90" s="75" t="s">
        <v>215</v>
      </c>
      <c r="D90" s="78" t="s">
        <v>216</v>
      </c>
      <c r="E90" s="63" t="s">
        <v>390</v>
      </c>
      <c r="F90" s="73" t="s">
        <v>390</v>
      </c>
      <c r="G90" s="63">
        <v>183333</v>
      </c>
      <c r="H90" s="63" t="s">
        <v>390</v>
      </c>
      <c r="I90" s="63">
        <v>83333</v>
      </c>
      <c r="J90" s="74">
        <f t="shared" si="1"/>
        <v>266666</v>
      </c>
    </row>
    <row r="91" spans="1:10" x14ac:dyDescent="0.25">
      <c r="A91" s="3" t="s">
        <v>213</v>
      </c>
      <c r="B91" s="69" t="s">
        <v>214</v>
      </c>
      <c r="C91" s="75" t="s">
        <v>217</v>
      </c>
      <c r="D91" s="78" t="s">
        <v>218</v>
      </c>
      <c r="E91" s="63" t="s">
        <v>390</v>
      </c>
      <c r="F91" s="73" t="s">
        <v>390</v>
      </c>
      <c r="G91" s="63">
        <v>183333</v>
      </c>
      <c r="H91" s="63" t="s">
        <v>390</v>
      </c>
      <c r="I91" s="63">
        <v>83333</v>
      </c>
      <c r="J91" s="74">
        <f t="shared" si="1"/>
        <v>266666</v>
      </c>
    </row>
    <row r="92" spans="1:10" x14ac:dyDescent="0.25">
      <c r="A92" s="3" t="s">
        <v>213</v>
      </c>
      <c r="B92" s="69" t="s">
        <v>214</v>
      </c>
      <c r="C92" s="75" t="s">
        <v>219</v>
      </c>
      <c r="D92" s="78" t="s">
        <v>220</v>
      </c>
      <c r="E92" s="63" t="s">
        <v>390</v>
      </c>
      <c r="F92" s="73" t="s">
        <v>390</v>
      </c>
      <c r="G92" s="63">
        <v>183334</v>
      </c>
      <c r="H92" s="63" t="s">
        <v>390</v>
      </c>
      <c r="I92" s="63">
        <v>83333</v>
      </c>
      <c r="J92" s="74">
        <f t="shared" si="1"/>
        <v>266667</v>
      </c>
    </row>
    <row r="93" spans="1:10" x14ac:dyDescent="0.25">
      <c r="B93" s="69" t="s">
        <v>221</v>
      </c>
      <c r="C93" s="76" t="s">
        <v>222</v>
      </c>
      <c r="D93" s="78" t="s">
        <v>223</v>
      </c>
      <c r="E93" s="63" t="s">
        <v>390</v>
      </c>
      <c r="F93" s="63">
        <v>49794</v>
      </c>
      <c r="G93" s="73" t="s">
        <v>390</v>
      </c>
      <c r="H93" s="63" t="s">
        <v>390</v>
      </c>
      <c r="I93" s="63" t="s">
        <v>390</v>
      </c>
      <c r="J93" s="74">
        <f t="shared" si="1"/>
        <v>49794</v>
      </c>
    </row>
    <row r="94" spans="1:10" x14ac:dyDescent="0.25">
      <c r="B94" s="69" t="s">
        <v>224</v>
      </c>
      <c r="C94" s="76" t="s">
        <v>225</v>
      </c>
      <c r="D94" s="78" t="s">
        <v>226</v>
      </c>
      <c r="E94" s="63" t="s">
        <v>390</v>
      </c>
      <c r="F94" s="63" t="s">
        <v>390</v>
      </c>
      <c r="G94" s="73" t="s">
        <v>390</v>
      </c>
      <c r="H94" s="63">
        <v>11071</v>
      </c>
      <c r="I94" s="63">
        <v>10466</v>
      </c>
      <c r="J94" s="74">
        <f t="shared" si="1"/>
        <v>21537</v>
      </c>
    </row>
    <row r="95" spans="1:10" x14ac:dyDescent="0.25">
      <c r="B95" s="69" t="s">
        <v>224</v>
      </c>
      <c r="C95" s="76" t="s">
        <v>227</v>
      </c>
      <c r="D95" s="78" t="s">
        <v>228</v>
      </c>
      <c r="E95" s="63" t="s">
        <v>390</v>
      </c>
      <c r="F95" s="63" t="s">
        <v>390</v>
      </c>
      <c r="G95" s="73" t="s">
        <v>390</v>
      </c>
      <c r="H95" s="63" t="s">
        <v>390</v>
      </c>
      <c r="I95" s="63">
        <v>10466</v>
      </c>
      <c r="J95" s="74">
        <f t="shared" si="1"/>
        <v>10466</v>
      </c>
    </row>
    <row r="96" spans="1:10" ht="15" customHeight="1" x14ac:dyDescent="0.25">
      <c r="A96" s="3" t="s">
        <v>229</v>
      </c>
      <c r="B96" s="69" t="s">
        <v>224</v>
      </c>
      <c r="C96" s="75" t="s">
        <v>230</v>
      </c>
      <c r="D96" s="78" t="s">
        <v>231</v>
      </c>
      <c r="E96" s="63" t="s">
        <v>390</v>
      </c>
      <c r="F96" s="63" t="s">
        <v>390</v>
      </c>
      <c r="G96" s="63">
        <v>48750</v>
      </c>
      <c r="H96" s="63">
        <v>11071</v>
      </c>
      <c r="I96" s="63">
        <v>10466</v>
      </c>
      <c r="J96" s="74">
        <f t="shared" si="1"/>
        <v>70287</v>
      </c>
    </row>
    <row r="97" spans="1:10" ht="15" customHeight="1" x14ac:dyDescent="0.25">
      <c r="B97" s="69" t="s">
        <v>224</v>
      </c>
      <c r="C97" s="75" t="s">
        <v>232</v>
      </c>
      <c r="D97" s="78" t="s">
        <v>233</v>
      </c>
      <c r="E97" s="63" t="s">
        <v>390</v>
      </c>
      <c r="F97" s="63" t="s">
        <v>390</v>
      </c>
      <c r="G97" s="63">
        <v>48750</v>
      </c>
      <c r="H97" s="63">
        <v>11071</v>
      </c>
      <c r="I97" s="63">
        <v>10466</v>
      </c>
      <c r="J97" s="74">
        <f t="shared" ref="J97" si="6">SUM(E97:I97)</f>
        <v>70287</v>
      </c>
    </row>
    <row r="98" spans="1:10" x14ac:dyDescent="0.25">
      <c r="B98" s="69" t="s">
        <v>224</v>
      </c>
      <c r="C98" s="76" t="s">
        <v>234</v>
      </c>
      <c r="D98" s="78" t="s">
        <v>235</v>
      </c>
      <c r="E98" s="63" t="s">
        <v>390</v>
      </c>
      <c r="F98" s="63" t="s">
        <v>390</v>
      </c>
      <c r="G98" s="73" t="s">
        <v>390</v>
      </c>
      <c r="H98" s="63" t="s">
        <v>390</v>
      </c>
      <c r="I98" s="63">
        <v>10466</v>
      </c>
      <c r="J98" s="74">
        <f t="shared" si="1"/>
        <v>10466</v>
      </c>
    </row>
    <row r="99" spans="1:10" ht="15.6" customHeight="1" x14ac:dyDescent="0.25">
      <c r="B99" s="69" t="s">
        <v>224</v>
      </c>
      <c r="C99" s="76" t="s">
        <v>236</v>
      </c>
      <c r="D99" s="78" t="s">
        <v>237</v>
      </c>
      <c r="E99" s="63" t="s">
        <v>390</v>
      </c>
      <c r="F99" s="63" t="s">
        <v>390</v>
      </c>
      <c r="G99" s="73" t="s">
        <v>390</v>
      </c>
      <c r="H99" s="63">
        <v>11071</v>
      </c>
      <c r="I99" s="63">
        <v>10466</v>
      </c>
      <c r="J99" s="74">
        <f t="shared" si="1"/>
        <v>21537</v>
      </c>
    </row>
    <row r="100" spans="1:10" ht="15.6" customHeight="1" x14ac:dyDescent="0.25">
      <c r="B100" s="69" t="s">
        <v>224</v>
      </c>
      <c r="C100" s="75" t="s">
        <v>238</v>
      </c>
      <c r="D100" s="78" t="s">
        <v>239</v>
      </c>
      <c r="E100" s="63" t="s">
        <v>390</v>
      </c>
      <c r="F100" s="63" t="s">
        <v>390</v>
      </c>
      <c r="G100" s="63">
        <v>48750</v>
      </c>
      <c r="H100" s="63">
        <v>11071</v>
      </c>
      <c r="I100" s="63">
        <v>10466</v>
      </c>
      <c r="J100" s="74">
        <f t="shared" ref="J100" si="7">SUM(E100:I100)</f>
        <v>70287</v>
      </c>
    </row>
    <row r="101" spans="1:10" ht="15.6" customHeight="1" x14ac:dyDescent="0.25">
      <c r="B101" s="69" t="s">
        <v>224</v>
      </c>
      <c r="C101" s="76" t="s">
        <v>240</v>
      </c>
      <c r="D101" s="78" t="s">
        <v>241</v>
      </c>
      <c r="E101" s="63">
        <v>290000</v>
      </c>
      <c r="F101" s="63" t="s">
        <v>390</v>
      </c>
      <c r="G101" s="73" t="s">
        <v>390</v>
      </c>
      <c r="H101" s="63">
        <v>11073</v>
      </c>
      <c r="I101" s="63">
        <v>10466</v>
      </c>
      <c r="J101" s="74">
        <f t="shared" si="1"/>
        <v>311539</v>
      </c>
    </row>
    <row r="102" spans="1:10" ht="15.6" customHeight="1" x14ac:dyDescent="0.25">
      <c r="B102" s="69" t="s">
        <v>224</v>
      </c>
      <c r="C102" s="76" t="s">
        <v>242</v>
      </c>
      <c r="D102" s="78" t="s">
        <v>243</v>
      </c>
      <c r="E102" s="63" t="s">
        <v>390</v>
      </c>
      <c r="F102" s="63" t="s">
        <v>390</v>
      </c>
      <c r="G102" s="73" t="s">
        <v>390</v>
      </c>
      <c r="H102" s="63" t="s">
        <v>390</v>
      </c>
      <c r="I102" s="63">
        <v>10466</v>
      </c>
      <c r="J102" s="74">
        <f t="shared" si="1"/>
        <v>10466</v>
      </c>
    </row>
    <row r="103" spans="1:10" ht="15.6" customHeight="1" x14ac:dyDescent="0.25">
      <c r="B103" s="69" t="s">
        <v>224</v>
      </c>
      <c r="C103" s="76" t="s">
        <v>244</v>
      </c>
      <c r="D103" s="78" t="s">
        <v>245</v>
      </c>
      <c r="E103" s="63" t="s">
        <v>390</v>
      </c>
      <c r="F103" s="63" t="s">
        <v>390</v>
      </c>
      <c r="G103" s="73" t="s">
        <v>390</v>
      </c>
      <c r="H103" s="63" t="s">
        <v>390</v>
      </c>
      <c r="I103" s="63">
        <v>10466</v>
      </c>
      <c r="J103" s="74">
        <f t="shared" si="1"/>
        <v>10466</v>
      </c>
    </row>
    <row r="104" spans="1:10" ht="15.6" customHeight="1" x14ac:dyDescent="0.25">
      <c r="B104" s="69" t="s">
        <v>224</v>
      </c>
      <c r="C104" s="76" t="s">
        <v>246</v>
      </c>
      <c r="D104" s="78" t="s">
        <v>247</v>
      </c>
      <c r="E104" s="63" t="s">
        <v>390</v>
      </c>
      <c r="F104" s="63" t="s">
        <v>390</v>
      </c>
      <c r="G104" s="73" t="s">
        <v>390</v>
      </c>
      <c r="H104" s="63">
        <v>11071</v>
      </c>
      <c r="I104" s="63">
        <v>10466</v>
      </c>
      <c r="J104" s="74">
        <f t="shared" ref="J104:J106" si="8">SUM(E104:I104)</f>
        <v>21537</v>
      </c>
    </row>
    <row r="105" spans="1:10" ht="15.6" customHeight="1" x14ac:dyDescent="0.25">
      <c r="B105" s="69" t="s">
        <v>224</v>
      </c>
      <c r="C105" s="75" t="s">
        <v>248</v>
      </c>
      <c r="D105" s="78" t="s">
        <v>249</v>
      </c>
      <c r="E105" s="63" t="s">
        <v>390</v>
      </c>
      <c r="F105" s="63" t="s">
        <v>390</v>
      </c>
      <c r="G105" s="63">
        <v>48750</v>
      </c>
      <c r="H105" s="63">
        <v>11071</v>
      </c>
      <c r="I105" s="63">
        <v>10466</v>
      </c>
      <c r="J105" s="74">
        <f t="shared" si="8"/>
        <v>70287</v>
      </c>
    </row>
    <row r="106" spans="1:10" ht="15.6" customHeight="1" x14ac:dyDescent="0.25">
      <c r="B106" s="69" t="s">
        <v>250</v>
      </c>
      <c r="C106" s="76" t="s">
        <v>251</v>
      </c>
      <c r="D106" s="78" t="s">
        <v>252</v>
      </c>
      <c r="E106" s="63" t="s">
        <v>390</v>
      </c>
      <c r="F106" s="63" t="s">
        <v>390</v>
      </c>
      <c r="G106" s="73" t="s">
        <v>390</v>
      </c>
      <c r="H106" s="63">
        <v>37000</v>
      </c>
      <c r="I106" s="63" t="s">
        <v>390</v>
      </c>
      <c r="J106" s="74">
        <f t="shared" si="8"/>
        <v>37000</v>
      </c>
    </row>
    <row r="107" spans="1:10" ht="15.6" customHeight="1" x14ac:dyDescent="0.25">
      <c r="B107" s="69" t="s">
        <v>253</v>
      </c>
      <c r="C107" s="76" t="s">
        <v>254</v>
      </c>
      <c r="D107" s="78" t="s">
        <v>255</v>
      </c>
      <c r="E107" s="63" t="s">
        <v>390</v>
      </c>
      <c r="F107" s="63" t="s">
        <v>390</v>
      </c>
      <c r="G107" s="73" t="s">
        <v>390</v>
      </c>
      <c r="H107" s="63" t="s">
        <v>390</v>
      </c>
      <c r="I107" s="63">
        <v>178000</v>
      </c>
      <c r="J107" s="74">
        <f t="shared" ref="J107:J116" si="9">SUM(E107:I107)</f>
        <v>178000</v>
      </c>
    </row>
    <row r="108" spans="1:10" x14ac:dyDescent="0.25">
      <c r="A108" s="8" t="s">
        <v>256</v>
      </c>
      <c r="B108" s="69" t="s">
        <v>257</v>
      </c>
      <c r="C108" s="75" t="s">
        <v>258</v>
      </c>
      <c r="D108" s="45" t="s">
        <v>259</v>
      </c>
      <c r="E108" s="63" t="s">
        <v>390</v>
      </c>
      <c r="F108" s="65">
        <v>25000</v>
      </c>
      <c r="G108" s="73" t="s">
        <v>390</v>
      </c>
      <c r="H108" s="63">
        <v>10959</v>
      </c>
      <c r="I108" s="75" t="s">
        <v>390</v>
      </c>
      <c r="J108" s="74">
        <f t="shared" si="9"/>
        <v>35959</v>
      </c>
    </row>
    <row r="109" spans="1:10" x14ac:dyDescent="0.25">
      <c r="A109" s="8" t="s">
        <v>260</v>
      </c>
      <c r="B109" s="69" t="s">
        <v>257</v>
      </c>
      <c r="C109" s="76" t="s">
        <v>261</v>
      </c>
      <c r="D109" s="45" t="s">
        <v>262</v>
      </c>
      <c r="E109" s="63" t="s">
        <v>390</v>
      </c>
      <c r="F109" s="65">
        <v>25000</v>
      </c>
      <c r="G109" s="73" t="s">
        <v>390</v>
      </c>
      <c r="H109" s="63">
        <v>10959</v>
      </c>
      <c r="I109" s="75" t="s">
        <v>390</v>
      </c>
      <c r="J109" s="74">
        <f t="shared" si="9"/>
        <v>35959</v>
      </c>
    </row>
    <row r="110" spans="1:10" x14ac:dyDescent="0.25">
      <c r="A110" s="8" t="s">
        <v>263</v>
      </c>
      <c r="B110" s="69" t="s">
        <v>264</v>
      </c>
      <c r="C110" s="75" t="s">
        <v>265</v>
      </c>
      <c r="D110" s="45" t="s">
        <v>266</v>
      </c>
      <c r="E110" s="63" t="s">
        <v>390</v>
      </c>
      <c r="F110" s="65">
        <v>50000</v>
      </c>
      <c r="G110" s="73" t="s">
        <v>390</v>
      </c>
      <c r="H110" s="63" t="s">
        <v>390</v>
      </c>
      <c r="I110" s="75" t="s">
        <v>390</v>
      </c>
      <c r="J110" s="74">
        <f t="shared" si="9"/>
        <v>50000</v>
      </c>
    </row>
    <row r="111" spans="1:10" x14ac:dyDescent="0.25">
      <c r="A111" s="8"/>
      <c r="B111" s="69" t="s">
        <v>267</v>
      </c>
      <c r="C111" s="75" t="s">
        <v>268</v>
      </c>
      <c r="D111" s="45" t="s">
        <v>269</v>
      </c>
      <c r="E111" s="63" t="s">
        <v>390</v>
      </c>
      <c r="F111" s="65">
        <v>83333</v>
      </c>
      <c r="G111" s="73" t="s">
        <v>390</v>
      </c>
      <c r="H111" s="63">
        <v>57500</v>
      </c>
      <c r="I111" s="75" t="s">
        <v>390</v>
      </c>
      <c r="J111" s="74">
        <f t="shared" si="9"/>
        <v>140833</v>
      </c>
    </row>
    <row r="112" spans="1:10" x14ac:dyDescent="0.25">
      <c r="A112" s="8"/>
      <c r="B112" s="69" t="s">
        <v>267</v>
      </c>
      <c r="C112" s="76" t="s">
        <v>270</v>
      </c>
      <c r="D112" s="45" t="s">
        <v>271</v>
      </c>
      <c r="E112" s="63" t="s">
        <v>390</v>
      </c>
      <c r="F112" s="65">
        <v>83333</v>
      </c>
      <c r="G112" s="73" t="s">
        <v>390</v>
      </c>
      <c r="H112" s="63" t="s">
        <v>390</v>
      </c>
      <c r="I112" s="75" t="s">
        <v>390</v>
      </c>
      <c r="J112" s="74">
        <f t="shared" si="9"/>
        <v>83333</v>
      </c>
    </row>
    <row r="113" spans="2:10" x14ac:dyDescent="0.25">
      <c r="B113" s="69" t="s">
        <v>267</v>
      </c>
      <c r="C113" s="77" t="s">
        <v>272</v>
      </c>
      <c r="D113" s="81" t="s">
        <v>273</v>
      </c>
      <c r="E113" s="63" t="s">
        <v>390</v>
      </c>
      <c r="F113" s="65">
        <v>83333</v>
      </c>
      <c r="G113" s="73" t="s">
        <v>390</v>
      </c>
      <c r="H113" s="63" t="s">
        <v>390</v>
      </c>
      <c r="I113" s="75" t="s">
        <v>390</v>
      </c>
      <c r="J113" s="74">
        <f t="shared" si="9"/>
        <v>83333</v>
      </c>
    </row>
    <row r="114" spans="2:10" ht="15" customHeight="1" x14ac:dyDescent="0.25">
      <c r="B114" s="69" t="s">
        <v>267</v>
      </c>
      <c r="C114" s="75" t="s">
        <v>274</v>
      </c>
      <c r="D114" s="45" t="s">
        <v>275</v>
      </c>
      <c r="E114" s="63" t="s">
        <v>390</v>
      </c>
      <c r="F114" s="65">
        <v>83333</v>
      </c>
      <c r="G114" s="73" t="s">
        <v>390</v>
      </c>
      <c r="H114" s="63">
        <v>57500</v>
      </c>
      <c r="I114" s="75" t="s">
        <v>390</v>
      </c>
      <c r="J114" s="74">
        <f t="shared" si="9"/>
        <v>140833</v>
      </c>
    </row>
    <row r="115" spans="2:10" ht="15" customHeight="1" x14ac:dyDescent="0.25">
      <c r="B115" s="69" t="s">
        <v>267</v>
      </c>
      <c r="C115" s="76" t="s">
        <v>276</v>
      </c>
      <c r="D115" s="45" t="s">
        <v>277</v>
      </c>
      <c r="E115" s="63" t="s">
        <v>390</v>
      </c>
      <c r="F115" s="65">
        <v>83333</v>
      </c>
      <c r="G115" s="73" t="s">
        <v>390</v>
      </c>
      <c r="H115" s="63" t="s">
        <v>390</v>
      </c>
      <c r="I115" s="75" t="s">
        <v>390</v>
      </c>
      <c r="J115" s="74">
        <f t="shared" si="9"/>
        <v>83333</v>
      </c>
    </row>
    <row r="116" spans="2:10" ht="15" customHeight="1" x14ac:dyDescent="0.25">
      <c r="B116" s="69" t="s">
        <v>267</v>
      </c>
      <c r="C116" s="82" t="s">
        <v>278</v>
      </c>
      <c r="D116" s="45" t="s">
        <v>279</v>
      </c>
      <c r="E116" s="63" t="s">
        <v>390</v>
      </c>
      <c r="F116" s="65">
        <v>83335</v>
      </c>
      <c r="G116" s="73" t="s">
        <v>390</v>
      </c>
      <c r="H116" s="63" t="s">
        <v>390</v>
      </c>
      <c r="I116" s="75" t="s">
        <v>390</v>
      </c>
      <c r="J116" s="74">
        <f t="shared" si="9"/>
        <v>83335</v>
      </c>
    </row>
    <row r="117" spans="2:10" x14ac:dyDescent="0.25">
      <c r="B117" s="84" t="s">
        <v>389</v>
      </c>
      <c r="C117" s="85" t="s">
        <v>389</v>
      </c>
      <c r="D117" s="84" t="s">
        <v>389</v>
      </c>
      <c r="E117" s="64">
        <f t="shared" ref="E117:J117" si="10">SUM(E2:E116)</f>
        <v>2098730</v>
      </c>
      <c r="F117" s="64">
        <f t="shared" si="10"/>
        <v>3711738</v>
      </c>
      <c r="G117" s="64">
        <f t="shared" si="10"/>
        <v>3665706</v>
      </c>
      <c r="H117" s="64">
        <f t="shared" si="10"/>
        <v>1289375</v>
      </c>
      <c r="I117" s="64">
        <f t="shared" si="10"/>
        <v>1415799</v>
      </c>
      <c r="J117" s="86">
        <f t="shared" si="10"/>
        <v>12181348</v>
      </c>
    </row>
    <row r="118" spans="2:10" ht="15" customHeight="1" x14ac:dyDescent="0.25">
      <c r="E118" s="6"/>
    </row>
    <row r="119" spans="2:10" ht="15" customHeight="1" x14ac:dyDescent="0.25">
      <c r="E119" s="6"/>
    </row>
    <row r="120" spans="2:10" ht="15" customHeight="1" x14ac:dyDescent="0.25">
      <c r="E120" s="6"/>
    </row>
    <row r="121" spans="2:10" ht="15" customHeight="1" x14ac:dyDescent="0.25">
      <c r="E121" s="6"/>
    </row>
    <row r="122" spans="2:10" ht="15" customHeight="1" x14ac:dyDescent="0.25">
      <c r="E122" s="6"/>
    </row>
    <row r="123" spans="2:10" ht="15" customHeight="1" x14ac:dyDescent="0.25">
      <c r="E123" s="6"/>
    </row>
    <row r="124" spans="2:10" ht="15" customHeight="1" x14ac:dyDescent="0.25">
      <c r="E124" s="6"/>
    </row>
    <row r="125" spans="2:10" ht="15" customHeight="1" x14ac:dyDescent="0.25">
      <c r="E125" s="6"/>
    </row>
    <row r="126" spans="2:10" ht="15" customHeight="1" x14ac:dyDescent="0.25">
      <c r="E126" s="6"/>
    </row>
    <row r="127" spans="2:10" ht="15" customHeight="1" x14ac:dyDescent="0.25">
      <c r="E127" s="6"/>
    </row>
    <row r="128" spans="2:10" ht="15" customHeight="1" x14ac:dyDescent="0.25">
      <c r="E128" s="6"/>
    </row>
    <row r="129" spans="5:5" ht="15" customHeight="1" x14ac:dyDescent="0.25">
      <c r="E129" s="6"/>
    </row>
    <row r="130" spans="5:5" ht="15" customHeight="1" x14ac:dyDescent="0.25">
      <c r="E130" s="6"/>
    </row>
    <row r="131" spans="5:5" ht="15" customHeight="1" x14ac:dyDescent="0.25">
      <c r="E131" s="6"/>
    </row>
    <row r="132" spans="5:5" ht="15" customHeight="1" x14ac:dyDescent="0.25">
      <c r="E132" s="6"/>
    </row>
    <row r="133" spans="5:5" ht="15" customHeight="1" x14ac:dyDescent="0.25">
      <c r="E133" s="6"/>
    </row>
    <row r="134" spans="5:5" ht="15" customHeight="1" x14ac:dyDescent="0.25">
      <c r="E134" s="6"/>
    </row>
    <row r="135" spans="5:5" ht="15" customHeight="1" x14ac:dyDescent="0.25">
      <c r="E135" s="6"/>
    </row>
    <row r="136" spans="5:5" ht="15" customHeight="1" x14ac:dyDescent="0.25">
      <c r="E136" s="6"/>
    </row>
    <row r="137" spans="5:5" ht="15" customHeight="1" x14ac:dyDescent="0.25">
      <c r="E137" s="6"/>
    </row>
    <row r="138" spans="5:5" ht="15" customHeight="1" x14ac:dyDescent="0.25">
      <c r="E138" s="6"/>
    </row>
    <row r="139" spans="5:5" ht="15" customHeight="1" x14ac:dyDescent="0.25">
      <c r="E139" s="6"/>
    </row>
    <row r="140" spans="5:5" ht="15" customHeight="1" x14ac:dyDescent="0.25">
      <c r="E140" s="6"/>
    </row>
    <row r="141" spans="5:5" ht="15" customHeight="1" x14ac:dyDescent="0.25">
      <c r="E141" s="6"/>
    </row>
    <row r="142" spans="5:5" ht="15" customHeight="1" x14ac:dyDescent="0.25">
      <c r="E142" s="6"/>
    </row>
    <row r="143" spans="5:5" ht="15" customHeight="1" x14ac:dyDescent="0.25">
      <c r="E143" s="6"/>
    </row>
    <row r="144" spans="5:5" ht="15" customHeight="1" x14ac:dyDescent="0.25">
      <c r="E144" s="6"/>
    </row>
    <row r="145" spans="5:5" ht="15" customHeight="1" x14ac:dyDescent="0.25">
      <c r="E145" s="6"/>
    </row>
    <row r="146" spans="5:5" ht="15" customHeight="1" x14ac:dyDescent="0.25">
      <c r="E146" s="6"/>
    </row>
    <row r="147" spans="5:5" ht="15" customHeight="1" x14ac:dyDescent="0.25">
      <c r="E147" s="6"/>
    </row>
    <row r="148" spans="5:5" ht="15" customHeight="1" x14ac:dyDescent="0.25">
      <c r="E148" s="6"/>
    </row>
    <row r="149" spans="5:5" ht="15" customHeight="1" x14ac:dyDescent="0.25">
      <c r="E149" s="6"/>
    </row>
    <row r="150" spans="5:5" ht="15" customHeight="1" x14ac:dyDescent="0.25">
      <c r="E150" s="6"/>
    </row>
    <row r="151" spans="5:5" ht="15" customHeight="1" x14ac:dyDescent="0.25">
      <c r="E151" s="6"/>
    </row>
    <row r="152" spans="5:5" ht="15" customHeight="1" x14ac:dyDescent="0.25">
      <c r="E152" s="6"/>
    </row>
    <row r="153" spans="5:5" ht="15" customHeight="1" x14ac:dyDescent="0.25">
      <c r="E153" s="6"/>
    </row>
    <row r="154" spans="5:5" ht="15" customHeight="1" x14ac:dyDescent="0.25">
      <c r="E154" s="6"/>
    </row>
    <row r="155" spans="5:5" ht="15" customHeight="1" x14ac:dyDescent="0.25">
      <c r="E155" s="6"/>
    </row>
    <row r="156" spans="5:5" ht="15" customHeight="1" x14ac:dyDescent="0.25">
      <c r="E156" s="6"/>
    </row>
    <row r="157" spans="5:5" ht="15" customHeight="1" x14ac:dyDescent="0.25">
      <c r="E157" s="6"/>
    </row>
    <row r="158" spans="5:5" ht="15" customHeight="1" x14ac:dyDescent="0.25">
      <c r="E158" s="6"/>
    </row>
    <row r="159" spans="5:5" ht="15" customHeight="1" x14ac:dyDescent="0.25">
      <c r="E159" s="6"/>
    </row>
    <row r="160" spans="5:5" ht="15" customHeight="1" x14ac:dyDescent="0.25">
      <c r="E160" s="6"/>
    </row>
    <row r="161" spans="5:5" ht="15" customHeight="1" x14ac:dyDescent="0.25">
      <c r="E161" s="6"/>
    </row>
    <row r="162" spans="5:5" ht="15" customHeight="1" x14ac:dyDescent="0.25">
      <c r="E162" s="6"/>
    </row>
    <row r="163" spans="5:5" ht="15" customHeight="1" x14ac:dyDescent="0.25">
      <c r="E163" s="6"/>
    </row>
    <row r="164" spans="5:5" ht="15" customHeight="1" x14ac:dyDescent="0.25">
      <c r="E164" s="6"/>
    </row>
    <row r="165" spans="5:5" ht="15" customHeight="1" x14ac:dyDescent="0.25">
      <c r="E165" s="6"/>
    </row>
    <row r="166" spans="5:5" ht="15" customHeight="1" x14ac:dyDescent="0.25">
      <c r="E166" s="6"/>
    </row>
    <row r="167" spans="5:5" ht="15" customHeight="1" x14ac:dyDescent="0.25">
      <c r="E167" s="6"/>
    </row>
    <row r="168" spans="5:5" ht="15" customHeight="1" x14ac:dyDescent="0.25">
      <c r="E168" s="6"/>
    </row>
    <row r="169" spans="5:5" ht="15" customHeight="1" x14ac:dyDescent="0.25">
      <c r="E169" s="6"/>
    </row>
    <row r="170" spans="5:5" ht="15" customHeight="1" x14ac:dyDescent="0.25">
      <c r="E170" s="6"/>
    </row>
    <row r="171" spans="5:5" ht="15" customHeight="1" x14ac:dyDescent="0.25">
      <c r="E171" s="6"/>
    </row>
    <row r="172" spans="5:5" ht="15" customHeight="1" x14ac:dyDescent="0.25">
      <c r="E172" s="6"/>
    </row>
    <row r="173" spans="5:5" ht="15" customHeight="1" x14ac:dyDescent="0.25">
      <c r="E173" s="6"/>
    </row>
    <row r="174" spans="5:5" ht="15" customHeight="1" x14ac:dyDescent="0.25">
      <c r="E174" s="6"/>
    </row>
    <row r="175" spans="5:5" ht="15" customHeight="1" x14ac:dyDescent="0.25">
      <c r="E175" s="6"/>
    </row>
    <row r="176" spans="5:5" ht="15" customHeight="1" x14ac:dyDescent="0.25">
      <c r="E176" s="6"/>
    </row>
    <row r="177" spans="5:5" ht="15" customHeight="1" x14ac:dyDescent="0.25">
      <c r="E177" s="6"/>
    </row>
    <row r="178" spans="5:5" ht="15" customHeight="1" x14ac:dyDescent="0.25">
      <c r="E178" s="6"/>
    </row>
    <row r="179" spans="5:5" ht="15" customHeight="1" x14ac:dyDescent="0.25">
      <c r="E179" s="6"/>
    </row>
    <row r="180" spans="5:5" ht="15" customHeight="1" x14ac:dyDescent="0.25">
      <c r="E180" s="6"/>
    </row>
    <row r="181" spans="5:5" ht="15" customHeight="1" x14ac:dyDescent="0.25">
      <c r="E181" s="6"/>
    </row>
    <row r="182" spans="5:5" ht="15" customHeight="1" x14ac:dyDescent="0.25">
      <c r="E182" s="6"/>
    </row>
    <row r="183" spans="5:5" ht="15" customHeight="1" x14ac:dyDescent="0.25">
      <c r="E183" s="6"/>
    </row>
    <row r="184" spans="5:5" ht="15" customHeight="1" x14ac:dyDescent="0.25">
      <c r="E184" s="6"/>
    </row>
    <row r="185" spans="5:5" ht="15" customHeight="1" x14ac:dyDescent="0.25">
      <c r="E185" s="6"/>
    </row>
    <row r="186" spans="5:5" ht="15" customHeight="1" x14ac:dyDescent="0.25">
      <c r="E186" s="6"/>
    </row>
    <row r="187" spans="5:5" ht="15" customHeight="1" x14ac:dyDescent="0.25">
      <c r="E187" s="6"/>
    </row>
    <row r="188" spans="5:5" ht="15" customHeight="1" x14ac:dyDescent="0.25">
      <c r="E188" s="6"/>
    </row>
    <row r="189" spans="5:5" ht="15" customHeight="1" x14ac:dyDescent="0.25">
      <c r="E189" s="6"/>
    </row>
    <row r="190" spans="5:5" ht="15" customHeight="1" x14ac:dyDescent="0.25">
      <c r="E190" s="6"/>
    </row>
    <row r="191" spans="5:5" ht="15" customHeight="1" x14ac:dyDescent="0.25">
      <c r="E191" s="6"/>
    </row>
    <row r="192" spans="5:5" ht="15" customHeight="1" x14ac:dyDescent="0.25">
      <c r="E192" s="6"/>
    </row>
    <row r="193" spans="5:5" ht="15" customHeight="1" x14ac:dyDescent="0.25">
      <c r="E193" s="6"/>
    </row>
    <row r="194" spans="5:5" ht="15" customHeight="1" x14ac:dyDescent="0.25">
      <c r="E194" s="6"/>
    </row>
    <row r="195" spans="5:5" ht="15" customHeight="1" x14ac:dyDescent="0.25">
      <c r="E195" s="6"/>
    </row>
    <row r="196" spans="5:5" ht="15" customHeight="1" x14ac:dyDescent="0.25">
      <c r="E196" s="6"/>
    </row>
    <row r="197" spans="5:5" ht="15" customHeight="1" x14ac:dyDescent="0.25">
      <c r="E197" s="6"/>
    </row>
    <row r="198" spans="5:5" ht="15" customHeight="1" x14ac:dyDescent="0.25">
      <c r="E198" s="6"/>
    </row>
    <row r="199" spans="5:5" ht="15" customHeight="1" x14ac:dyDescent="0.25">
      <c r="E199" s="6"/>
    </row>
    <row r="200" spans="5:5" ht="15" customHeight="1" x14ac:dyDescent="0.25">
      <c r="E200" s="6"/>
    </row>
    <row r="201" spans="5:5" ht="15" customHeight="1" x14ac:dyDescent="0.25">
      <c r="E201" s="6"/>
    </row>
    <row r="202" spans="5:5" ht="15" customHeight="1" x14ac:dyDescent="0.25">
      <c r="E202" s="6"/>
    </row>
    <row r="203" spans="5:5" ht="15" customHeight="1" x14ac:dyDescent="0.25">
      <c r="E203" s="6"/>
    </row>
    <row r="204" spans="5:5" ht="15" customHeight="1" x14ac:dyDescent="0.25">
      <c r="E204" s="6"/>
    </row>
    <row r="205" spans="5:5" ht="15" customHeight="1" x14ac:dyDescent="0.25">
      <c r="E205" s="6"/>
    </row>
    <row r="206" spans="5:5" ht="15" customHeight="1" x14ac:dyDescent="0.25">
      <c r="E206" s="6"/>
    </row>
    <row r="207" spans="5:5" ht="15" customHeight="1" x14ac:dyDescent="0.25">
      <c r="E207" s="6"/>
    </row>
    <row r="208" spans="5:5" ht="15" customHeight="1" x14ac:dyDescent="0.25">
      <c r="E208" s="6"/>
    </row>
    <row r="209" spans="5:5" ht="15" customHeight="1" x14ac:dyDescent="0.25">
      <c r="E209" s="6"/>
    </row>
    <row r="210" spans="5:5" ht="15" customHeight="1" x14ac:dyDescent="0.25">
      <c r="E210" s="6"/>
    </row>
    <row r="211" spans="5:5" ht="15" customHeight="1" x14ac:dyDescent="0.25">
      <c r="E211" s="6"/>
    </row>
    <row r="212" spans="5:5" ht="15" customHeight="1" x14ac:dyDescent="0.25">
      <c r="E212" s="6"/>
    </row>
    <row r="213" spans="5:5" ht="15" customHeight="1" x14ac:dyDescent="0.25">
      <c r="E213" s="6"/>
    </row>
    <row r="214" spans="5:5" ht="15" customHeight="1" x14ac:dyDescent="0.25">
      <c r="E214" s="6"/>
    </row>
    <row r="215" spans="5:5" ht="15" customHeight="1" x14ac:dyDescent="0.25">
      <c r="E215" s="6"/>
    </row>
    <row r="216" spans="5:5" ht="15" customHeight="1" x14ac:dyDescent="0.25">
      <c r="E216" s="6"/>
    </row>
    <row r="217" spans="5:5" ht="15" customHeight="1" x14ac:dyDescent="0.25">
      <c r="E217" s="6"/>
    </row>
    <row r="218" spans="5:5" ht="15" customHeight="1" x14ac:dyDescent="0.25">
      <c r="E218" s="6"/>
    </row>
    <row r="219" spans="5:5" ht="15" customHeight="1" x14ac:dyDescent="0.25">
      <c r="E219" s="6"/>
    </row>
    <row r="220" spans="5:5" ht="15" customHeight="1" x14ac:dyDescent="0.25">
      <c r="E220" s="6"/>
    </row>
    <row r="221" spans="5:5" ht="15" customHeight="1" x14ac:dyDescent="0.25">
      <c r="E221" s="6"/>
    </row>
    <row r="222" spans="5:5" ht="15" customHeight="1" x14ac:dyDescent="0.25">
      <c r="E222" s="6"/>
    </row>
    <row r="223" spans="5:5" ht="15" customHeight="1" x14ac:dyDescent="0.25">
      <c r="E223" s="6"/>
    </row>
    <row r="224" spans="5:5" ht="15" customHeight="1" x14ac:dyDescent="0.25">
      <c r="E224" s="6"/>
    </row>
    <row r="225" spans="5:5" ht="15" customHeight="1" x14ac:dyDescent="0.25">
      <c r="E225" s="6"/>
    </row>
    <row r="226" spans="5:5" ht="15" customHeight="1" x14ac:dyDescent="0.25">
      <c r="E226" s="6"/>
    </row>
    <row r="227" spans="5:5" ht="15" customHeight="1" x14ac:dyDescent="0.25">
      <c r="E227" s="6"/>
    </row>
    <row r="228" spans="5:5" ht="15" customHeight="1" x14ac:dyDescent="0.25">
      <c r="E228" s="6"/>
    </row>
    <row r="229" spans="5:5" ht="15" customHeight="1" x14ac:dyDescent="0.25">
      <c r="E229" s="6"/>
    </row>
    <row r="230" spans="5:5" ht="15" customHeight="1" x14ac:dyDescent="0.25">
      <c r="E230" s="6"/>
    </row>
    <row r="231" spans="5:5" ht="15" customHeight="1" x14ac:dyDescent="0.25">
      <c r="E231" s="6"/>
    </row>
    <row r="232" spans="5:5" ht="15" customHeight="1" x14ac:dyDescent="0.25">
      <c r="E232" s="6"/>
    </row>
    <row r="233" spans="5:5" ht="15" customHeight="1" x14ac:dyDescent="0.25">
      <c r="E233" s="6"/>
    </row>
    <row r="234" spans="5:5" ht="15" customHeight="1" x14ac:dyDescent="0.25">
      <c r="E234" s="6"/>
    </row>
    <row r="235" spans="5:5" ht="15" customHeight="1" x14ac:dyDescent="0.25">
      <c r="E235" s="6"/>
    </row>
    <row r="236" spans="5:5" ht="15" customHeight="1" x14ac:dyDescent="0.25">
      <c r="E236" s="6"/>
    </row>
  </sheetData>
  <hyperlinks>
    <hyperlink ref="G2" r:id="rId1" xr:uid="{46B94FA0-F956-4F1E-A457-B7220E1AED8F}"/>
    <hyperlink ref="H2" r:id="rId2" xr:uid="{834BB17A-617F-4BED-B4B4-D139A2680956}"/>
    <hyperlink ref="I2" r:id="rId3" xr:uid="{87181A63-674F-4D9F-9502-D3E4373CC5D1}"/>
    <hyperlink ref="E2" r:id="rId4" xr:uid="{8D403C73-FFC4-4ABC-818F-161309D560F9}"/>
    <hyperlink ref="F2" r:id="rId5" xr:uid="{0D0788A1-2A3D-4086-9639-2328C8BA1DC8}"/>
  </hyperlinks>
  <pageMargins left="0.7" right="0.7" top="0.75" bottom="0.75" header="0.3" footer="0.3"/>
  <pageSetup orientation="portrait"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F41DB-EB40-456D-9B4B-27E6D2DA668D}">
  <dimension ref="A1:A7"/>
  <sheetViews>
    <sheetView workbookViewId="0"/>
  </sheetViews>
  <sheetFormatPr defaultRowHeight="15" x14ac:dyDescent="0.25"/>
  <cols>
    <col min="1" max="1" width="158.42578125" customWidth="1"/>
  </cols>
  <sheetData>
    <row r="1" spans="1:1" ht="20.25" thickBot="1" x14ac:dyDescent="0.35">
      <c r="A1" s="68" t="s">
        <v>280</v>
      </c>
    </row>
    <row r="2" spans="1:1" ht="62.1" customHeight="1" thickTop="1" x14ac:dyDescent="0.25">
      <c r="A2" s="39" t="s">
        <v>281</v>
      </c>
    </row>
    <row r="3" spans="1:1" ht="11.65" customHeight="1" x14ac:dyDescent="0.25">
      <c r="A3" s="39"/>
    </row>
    <row r="4" spans="1:1" x14ac:dyDescent="0.25">
      <c r="A4" t="s">
        <v>282</v>
      </c>
    </row>
    <row r="5" spans="1:1" x14ac:dyDescent="0.25">
      <c r="A5" s="40" t="s">
        <v>283</v>
      </c>
    </row>
    <row r="6" spans="1:1" x14ac:dyDescent="0.25">
      <c r="A6" s="40" t="s">
        <v>284</v>
      </c>
    </row>
    <row r="7" spans="1:1" x14ac:dyDescent="0.25">
      <c r="A7" s="40" t="s">
        <v>285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
  <sheetViews>
    <sheetView workbookViewId="0">
      <selection activeCell="F28" sqref="F28"/>
    </sheetView>
  </sheetViews>
  <sheetFormatPr defaultRowHeight="15" x14ac:dyDescent="0.25"/>
  <cols>
    <col min="1" max="1" width="17" customWidth="1"/>
    <col min="2" max="2" width="16.5703125" customWidth="1"/>
    <col min="3" max="3" width="28" customWidth="1"/>
    <col min="4" max="4" width="15.42578125" style="4" customWidth="1"/>
  </cols>
  <sheetData>
    <row r="1" spans="1:5" ht="18.75" x14ac:dyDescent="0.3">
      <c r="A1" s="11"/>
      <c r="B1" s="10" t="s">
        <v>286</v>
      </c>
      <c r="C1" s="11"/>
    </row>
    <row r="2" spans="1:5" x14ac:dyDescent="0.25">
      <c r="A2" s="97" t="s">
        <v>287</v>
      </c>
      <c r="B2" s="97"/>
      <c r="C2" s="97"/>
      <c r="D2" s="97"/>
    </row>
    <row r="3" spans="1:5" x14ac:dyDescent="0.25">
      <c r="A3" s="97" t="s">
        <v>288</v>
      </c>
      <c r="B3" s="97"/>
      <c r="C3" s="97"/>
      <c r="D3" s="97"/>
    </row>
    <row r="4" spans="1:5" hidden="1" x14ac:dyDescent="0.25">
      <c r="A4" s="9"/>
      <c r="B4" s="9"/>
      <c r="C4" s="9"/>
    </row>
    <row r="5" spans="1:5" x14ac:dyDescent="0.25">
      <c r="A5" s="18"/>
      <c r="B5" s="95" t="s">
        <v>289</v>
      </c>
      <c r="C5" s="96"/>
      <c r="D5" s="16" t="s">
        <v>10</v>
      </c>
    </row>
    <row r="6" spans="1:5" x14ac:dyDescent="0.25">
      <c r="A6" s="19" t="s">
        <v>290</v>
      </c>
      <c r="B6" s="41" t="s">
        <v>291</v>
      </c>
      <c r="C6" s="42"/>
      <c r="D6" s="17"/>
    </row>
    <row r="7" spans="1:5" hidden="1" x14ac:dyDescent="0.25">
      <c r="A7" s="24" t="s">
        <v>292</v>
      </c>
      <c r="B7" s="41"/>
      <c r="C7" s="43"/>
      <c r="D7" s="44"/>
    </row>
    <row r="8" spans="1:5" hidden="1" x14ac:dyDescent="0.25">
      <c r="A8" s="24" t="s">
        <v>293</v>
      </c>
      <c r="B8" s="41"/>
      <c r="C8" s="43"/>
      <c r="D8" s="44"/>
    </row>
    <row r="9" spans="1:5" x14ac:dyDescent="0.25">
      <c r="A9" s="45" t="s">
        <v>12</v>
      </c>
      <c r="B9" s="46">
        <v>15000</v>
      </c>
      <c r="C9" s="47"/>
      <c r="D9" s="44"/>
      <c r="E9" s="20"/>
    </row>
    <row r="10" spans="1:5" x14ac:dyDescent="0.25">
      <c r="A10" s="45" t="s">
        <v>294</v>
      </c>
      <c r="B10" s="46">
        <v>15000</v>
      </c>
      <c r="C10" s="47"/>
      <c r="D10" s="44"/>
      <c r="E10" s="20"/>
    </row>
    <row r="11" spans="1:5" hidden="1" x14ac:dyDescent="0.25">
      <c r="A11" s="45" t="s">
        <v>295</v>
      </c>
      <c r="B11" s="46"/>
      <c r="C11" s="47"/>
      <c r="D11" s="44"/>
      <c r="E11" s="20"/>
    </row>
    <row r="12" spans="1:5" x14ac:dyDescent="0.25">
      <c r="A12" s="45" t="s">
        <v>19</v>
      </c>
      <c r="B12" s="46">
        <v>900000</v>
      </c>
      <c r="C12" s="47"/>
      <c r="D12" s="44"/>
      <c r="E12" s="20"/>
    </row>
    <row r="13" spans="1:5" hidden="1" x14ac:dyDescent="0.25">
      <c r="A13" s="45" t="s">
        <v>61</v>
      </c>
      <c r="B13" s="46"/>
      <c r="C13" s="47"/>
      <c r="D13" s="44"/>
      <c r="E13" s="20"/>
    </row>
    <row r="14" spans="1:5" x14ac:dyDescent="0.25">
      <c r="A14" s="45" t="s">
        <v>67</v>
      </c>
      <c r="B14" s="48">
        <v>120000</v>
      </c>
      <c r="C14" s="49"/>
      <c r="D14" s="50"/>
      <c r="E14" s="20"/>
    </row>
    <row r="15" spans="1:5" hidden="1" x14ac:dyDescent="0.25">
      <c r="A15" s="45" t="s">
        <v>296</v>
      </c>
      <c r="B15" s="46"/>
      <c r="C15" s="47"/>
      <c r="D15" s="44"/>
      <c r="E15" s="20"/>
    </row>
    <row r="16" spans="1:5" hidden="1" x14ac:dyDescent="0.25">
      <c r="A16" s="45" t="s">
        <v>297</v>
      </c>
      <c r="B16" s="46"/>
      <c r="C16" s="47"/>
      <c r="D16" s="44"/>
      <c r="E16" s="20"/>
    </row>
    <row r="17" spans="1:5" hidden="1" x14ac:dyDescent="0.25">
      <c r="A17" s="45" t="s">
        <v>298</v>
      </c>
      <c r="B17" s="46"/>
      <c r="C17" s="47"/>
      <c r="D17" s="44"/>
      <c r="E17" s="20"/>
    </row>
    <row r="18" spans="1:5" x14ac:dyDescent="0.25">
      <c r="A18" s="45" t="s">
        <v>76</v>
      </c>
      <c r="B18" s="46">
        <v>125000</v>
      </c>
      <c r="C18" s="47"/>
      <c r="D18" s="44"/>
      <c r="E18" s="20"/>
    </row>
    <row r="19" spans="1:5" x14ac:dyDescent="0.25">
      <c r="A19" s="45" t="s">
        <v>93</v>
      </c>
      <c r="B19" s="46">
        <v>95000</v>
      </c>
      <c r="C19" s="47"/>
      <c r="D19" s="44"/>
      <c r="E19" s="20"/>
    </row>
    <row r="20" spans="1:5" hidden="1" x14ac:dyDescent="0.25">
      <c r="A20" s="45" t="s">
        <v>96</v>
      </c>
      <c r="B20" s="46"/>
      <c r="C20" s="47"/>
      <c r="D20" s="44"/>
      <c r="E20" s="20"/>
    </row>
    <row r="21" spans="1:5" hidden="1" x14ac:dyDescent="0.25">
      <c r="A21" s="45" t="s">
        <v>299</v>
      </c>
      <c r="B21" s="46"/>
      <c r="C21" s="47"/>
      <c r="D21" s="44"/>
      <c r="E21" s="20"/>
    </row>
    <row r="22" spans="1:5" x14ac:dyDescent="0.25">
      <c r="A22" s="45" t="s">
        <v>300</v>
      </c>
      <c r="B22" s="46">
        <v>15000</v>
      </c>
      <c r="C22" s="47"/>
      <c r="D22" s="44"/>
      <c r="E22" s="20"/>
    </row>
    <row r="23" spans="1:5" x14ac:dyDescent="0.25">
      <c r="A23" s="45" t="s">
        <v>301</v>
      </c>
      <c r="B23" s="46">
        <v>30000</v>
      </c>
      <c r="C23" s="47"/>
      <c r="D23" s="44"/>
      <c r="E23" s="20"/>
    </row>
    <row r="24" spans="1:5" hidden="1" x14ac:dyDescent="0.25">
      <c r="A24" s="45" t="s">
        <v>302</v>
      </c>
      <c r="B24" s="46"/>
      <c r="C24" s="47"/>
      <c r="D24" s="44"/>
      <c r="E24" s="20"/>
    </row>
    <row r="25" spans="1:5" x14ac:dyDescent="0.25">
      <c r="A25" s="45" t="s">
        <v>109</v>
      </c>
      <c r="B25" s="46">
        <v>50000</v>
      </c>
      <c r="C25" s="47"/>
      <c r="D25" s="44"/>
      <c r="E25" s="20"/>
    </row>
    <row r="26" spans="1:5" hidden="1" x14ac:dyDescent="0.25">
      <c r="A26" s="45" t="s">
        <v>303</v>
      </c>
      <c r="B26" s="46"/>
      <c r="C26" s="47"/>
      <c r="D26" s="44"/>
      <c r="E26" s="20"/>
    </row>
    <row r="27" spans="1:5" x14ac:dyDescent="0.25">
      <c r="A27" s="45" t="s">
        <v>147</v>
      </c>
      <c r="B27" s="46">
        <v>125000</v>
      </c>
      <c r="C27" s="47"/>
      <c r="D27" s="44"/>
      <c r="E27" s="20"/>
    </row>
    <row r="28" spans="1:5" x14ac:dyDescent="0.25">
      <c r="A28" s="45" t="s">
        <v>160</v>
      </c>
      <c r="B28" s="46">
        <v>85000</v>
      </c>
      <c r="C28" s="47"/>
      <c r="D28" s="44"/>
      <c r="E28" s="20"/>
    </row>
    <row r="29" spans="1:5" hidden="1" x14ac:dyDescent="0.25">
      <c r="A29" s="45" t="s">
        <v>304</v>
      </c>
      <c r="B29" s="46"/>
      <c r="C29" s="47"/>
      <c r="D29" s="44"/>
      <c r="E29" s="20"/>
    </row>
    <row r="30" spans="1:5" x14ac:dyDescent="0.25">
      <c r="A30" s="45" t="s">
        <v>171</v>
      </c>
      <c r="B30" s="48">
        <v>185000</v>
      </c>
      <c r="C30" s="49"/>
      <c r="D30" s="50"/>
      <c r="E30" s="20"/>
    </row>
    <row r="31" spans="1:5" x14ac:dyDescent="0.25">
      <c r="A31" s="45" t="s">
        <v>183</v>
      </c>
      <c r="B31" s="46">
        <v>25000</v>
      </c>
      <c r="C31" s="47"/>
      <c r="D31" s="44"/>
      <c r="E31" s="20"/>
    </row>
    <row r="32" spans="1:5" x14ac:dyDescent="0.25">
      <c r="A32" s="45" t="s">
        <v>190</v>
      </c>
      <c r="B32" s="46">
        <v>15000</v>
      </c>
      <c r="C32" s="47"/>
      <c r="D32" s="44"/>
      <c r="E32" s="20"/>
    </row>
    <row r="33" spans="1:5" x14ac:dyDescent="0.25">
      <c r="A33" s="45" t="s">
        <v>305</v>
      </c>
      <c r="B33" s="46">
        <v>25000</v>
      </c>
      <c r="C33" s="47"/>
      <c r="D33" s="44"/>
      <c r="E33" s="20"/>
    </row>
    <row r="34" spans="1:5" x14ac:dyDescent="0.25">
      <c r="A34" s="45" t="s">
        <v>306</v>
      </c>
      <c r="B34" s="46">
        <v>30000</v>
      </c>
      <c r="C34" s="47"/>
      <c r="D34" s="44"/>
      <c r="E34" s="20"/>
    </row>
    <row r="35" spans="1:5" x14ac:dyDescent="0.25">
      <c r="A35" s="45" t="s">
        <v>197</v>
      </c>
      <c r="B35" s="46">
        <v>130000</v>
      </c>
      <c r="C35" s="47"/>
      <c r="D35" s="44"/>
      <c r="E35" s="20"/>
    </row>
    <row r="36" spans="1:5" hidden="1" x14ac:dyDescent="0.25">
      <c r="A36" s="45" t="s">
        <v>307</v>
      </c>
      <c r="B36" s="46"/>
      <c r="C36" s="47"/>
      <c r="D36" s="44"/>
      <c r="E36" s="20"/>
    </row>
    <row r="37" spans="1:5" x14ac:dyDescent="0.25">
      <c r="A37" s="45" t="s">
        <v>308</v>
      </c>
      <c r="B37" s="46">
        <v>30000</v>
      </c>
      <c r="C37" s="47"/>
      <c r="D37" s="44"/>
      <c r="E37" s="20"/>
    </row>
    <row r="38" spans="1:5" hidden="1" x14ac:dyDescent="0.25">
      <c r="A38" s="45" t="s">
        <v>224</v>
      </c>
      <c r="B38" s="46"/>
      <c r="C38" s="47"/>
      <c r="D38" s="44"/>
      <c r="E38" s="20"/>
    </row>
    <row r="39" spans="1:5" hidden="1" x14ac:dyDescent="0.25">
      <c r="A39" s="45" t="s">
        <v>250</v>
      </c>
      <c r="B39" s="46"/>
      <c r="C39" s="47"/>
      <c r="D39" s="44"/>
      <c r="E39" s="20"/>
    </row>
    <row r="40" spans="1:5" hidden="1" x14ac:dyDescent="0.25">
      <c r="A40" s="45" t="s">
        <v>309</v>
      </c>
      <c r="B40" s="46"/>
      <c r="C40" s="47"/>
      <c r="D40" s="44"/>
      <c r="E40" s="20"/>
    </row>
    <row r="41" spans="1:5" x14ac:dyDescent="0.25">
      <c r="A41" s="45" t="s">
        <v>257</v>
      </c>
      <c r="B41" s="46">
        <v>50000</v>
      </c>
      <c r="C41" s="47"/>
      <c r="D41" s="44"/>
      <c r="E41" s="20"/>
    </row>
    <row r="42" spans="1:5" hidden="1" x14ac:dyDescent="0.25">
      <c r="A42" s="45" t="s">
        <v>310</v>
      </c>
      <c r="B42" s="46"/>
      <c r="C42" s="47"/>
      <c r="D42" s="44"/>
      <c r="E42" s="20"/>
    </row>
    <row r="43" spans="1:5" hidden="1" x14ac:dyDescent="0.25">
      <c r="A43" s="45" t="s">
        <v>311</v>
      </c>
      <c r="B43" s="48"/>
      <c r="C43" s="49"/>
      <c r="D43" s="44"/>
      <c r="E43" s="20"/>
    </row>
    <row r="44" spans="1:5" x14ac:dyDescent="0.25">
      <c r="A44" s="45" t="s">
        <v>264</v>
      </c>
      <c r="B44" s="46">
        <v>50000</v>
      </c>
      <c r="C44" s="47"/>
      <c r="D44" s="44"/>
      <c r="E44" s="20"/>
    </row>
    <row r="45" spans="1:5" ht="15.75" thickBot="1" x14ac:dyDescent="0.3">
      <c r="A45" s="18" t="s">
        <v>267</v>
      </c>
      <c r="B45" s="21">
        <v>375000</v>
      </c>
      <c r="C45" s="25"/>
      <c r="D45" s="44"/>
      <c r="E45" s="20"/>
    </row>
    <row r="46" spans="1:5" ht="15.75" thickTop="1" x14ac:dyDescent="0.25">
      <c r="A46" s="22" t="s">
        <v>312</v>
      </c>
      <c r="B46" s="23">
        <v>2490000</v>
      </c>
      <c r="C46" s="26"/>
      <c r="D46" s="44"/>
      <c r="E46" s="20"/>
    </row>
    <row r="47" spans="1:5" x14ac:dyDescent="0.25">
      <c r="A47" s="27"/>
      <c r="B47" s="28"/>
      <c r="C47" s="29"/>
      <c r="D47" s="30"/>
      <c r="E47" s="20"/>
    </row>
    <row r="48" spans="1:5" x14ac:dyDescent="0.25">
      <c r="A48" s="27"/>
      <c r="B48" s="28"/>
      <c r="C48" s="29"/>
      <c r="D48" s="30"/>
      <c r="E48" s="20"/>
    </row>
    <row r="49" spans="1:5" x14ac:dyDescent="0.25">
      <c r="A49" s="27"/>
      <c r="B49" s="28"/>
      <c r="C49" s="29"/>
      <c r="D49" s="30"/>
      <c r="E49" s="20"/>
    </row>
    <row r="50" spans="1:5" x14ac:dyDescent="0.25">
      <c r="A50" s="9" t="s">
        <v>76</v>
      </c>
      <c r="B50" s="9" t="s">
        <v>313</v>
      </c>
      <c r="C50" s="9" t="s">
        <v>314</v>
      </c>
      <c r="D50" s="4">
        <v>25000</v>
      </c>
    </row>
    <row r="51" spans="1:5" x14ac:dyDescent="0.25">
      <c r="A51" s="9" t="s">
        <v>93</v>
      </c>
      <c r="B51" s="9" t="s">
        <v>315</v>
      </c>
      <c r="C51" s="9" t="s">
        <v>316</v>
      </c>
      <c r="D51" s="4">
        <v>45000</v>
      </c>
    </row>
    <row r="52" spans="1:5" x14ac:dyDescent="0.25">
      <c r="A52" s="9" t="s">
        <v>93</v>
      </c>
      <c r="B52" s="9" t="s">
        <v>94</v>
      </c>
      <c r="C52" s="9" t="s">
        <v>317</v>
      </c>
      <c r="D52" s="4">
        <v>25000</v>
      </c>
    </row>
    <row r="53" spans="1:5" x14ac:dyDescent="0.25">
      <c r="A53" s="9" t="s">
        <v>93</v>
      </c>
      <c r="B53" s="9" t="s">
        <v>318</v>
      </c>
      <c r="C53" s="9" t="s">
        <v>319</v>
      </c>
      <c r="D53" s="4">
        <v>25000</v>
      </c>
    </row>
    <row r="54" spans="1:5" x14ac:dyDescent="0.25">
      <c r="A54" s="9" t="s">
        <v>301</v>
      </c>
      <c r="B54" s="9" t="s">
        <v>320</v>
      </c>
      <c r="C54" s="9" t="s">
        <v>321</v>
      </c>
      <c r="D54" s="4">
        <v>15000</v>
      </c>
    </row>
    <row r="55" spans="1:5" x14ac:dyDescent="0.25">
      <c r="A55" s="9" t="s">
        <v>301</v>
      </c>
      <c r="B55" s="9" t="s">
        <v>322</v>
      </c>
      <c r="C55" s="9" t="s">
        <v>323</v>
      </c>
      <c r="D55" s="4">
        <v>15000</v>
      </c>
    </row>
    <row r="56" spans="1:5" x14ac:dyDescent="0.25">
      <c r="A56" s="9" t="s">
        <v>109</v>
      </c>
      <c r="B56" s="9" t="s">
        <v>324</v>
      </c>
      <c r="C56" s="9" t="s">
        <v>325</v>
      </c>
      <c r="D56" s="4">
        <v>25000</v>
      </c>
    </row>
    <row r="57" spans="1:5" x14ac:dyDescent="0.25">
      <c r="A57" s="9" t="s">
        <v>109</v>
      </c>
      <c r="B57" s="9" t="s">
        <v>110</v>
      </c>
      <c r="C57" s="9" t="s">
        <v>111</v>
      </c>
      <c r="D57" s="4">
        <v>25000</v>
      </c>
    </row>
    <row r="58" spans="1:5" x14ac:dyDescent="0.25">
      <c r="A58" s="9" t="s">
        <v>147</v>
      </c>
      <c r="B58" s="9" t="s">
        <v>326</v>
      </c>
      <c r="C58" s="9" t="s">
        <v>327</v>
      </c>
      <c r="D58" s="4">
        <v>25000</v>
      </c>
    </row>
    <row r="59" spans="1:5" x14ac:dyDescent="0.25">
      <c r="A59" s="9" t="s">
        <v>147</v>
      </c>
      <c r="B59" s="9" t="s">
        <v>156</v>
      </c>
      <c r="C59" s="9" t="s">
        <v>157</v>
      </c>
      <c r="D59" s="4">
        <v>15000</v>
      </c>
    </row>
    <row r="60" spans="1:5" x14ac:dyDescent="0.25">
      <c r="A60" s="9" t="s">
        <v>147</v>
      </c>
      <c r="B60" s="9" t="s">
        <v>158</v>
      </c>
      <c r="C60" s="9" t="s">
        <v>159</v>
      </c>
      <c r="D60" s="4">
        <v>45000</v>
      </c>
    </row>
    <row r="61" spans="1:5" x14ac:dyDescent="0.25">
      <c r="A61" s="9" t="s">
        <v>147</v>
      </c>
      <c r="B61" s="9" t="s">
        <v>148</v>
      </c>
      <c r="C61" s="9" t="s">
        <v>149</v>
      </c>
      <c r="D61" s="4">
        <v>15000</v>
      </c>
    </row>
    <row r="62" spans="1:5" x14ac:dyDescent="0.25">
      <c r="A62" s="9" t="s">
        <v>147</v>
      </c>
      <c r="B62" s="9" t="s">
        <v>328</v>
      </c>
      <c r="C62" s="9" t="s">
        <v>329</v>
      </c>
      <c r="D62" s="4">
        <v>25000</v>
      </c>
    </row>
    <row r="63" spans="1:5" x14ac:dyDescent="0.25">
      <c r="A63" s="9" t="s">
        <v>160</v>
      </c>
      <c r="B63" s="9" t="s">
        <v>330</v>
      </c>
      <c r="C63" s="9" t="s">
        <v>331</v>
      </c>
      <c r="D63" s="4">
        <v>45000</v>
      </c>
    </row>
    <row r="64" spans="1:5" x14ac:dyDescent="0.25">
      <c r="A64" s="9" t="s">
        <v>160</v>
      </c>
      <c r="B64" s="9" t="s">
        <v>165</v>
      </c>
      <c r="C64" s="9" t="s">
        <v>332</v>
      </c>
      <c r="D64" s="4">
        <v>15000</v>
      </c>
    </row>
    <row r="65" spans="1:4" x14ac:dyDescent="0.25">
      <c r="A65" s="9" t="s">
        <v>160</v>
      </c>
      <c r="B65" s="9" t="s">
        <v>169</v>
      </c>
      <c r="C65" s="9" t="s">
        <v>170</v>
      </c>
      <c r="D65" s="4">
        <v>25000</v>
      </c>
    </row>
    <row r="66" spans="1:4" x14ac:dyDescent="0.25">
      <c r="A66" s="9" t="s">
        <v>171</v>
      </c>
      <c r="B66" s="9" t="s">
        <v>177</v>
      </c>
      <c r="C66" s="9" t="s">
        <v>178</v>
      </c>
      <c r="D66" s="4">
        <v>45000</v>
      </c>
    </row>
    <row r="67" spans="1:4" x14ac:dyDescent="0.25">
      <c r="A67" s="9" t="s">
        <v>171</v>
      </c>
      <c r="B67" s="9" t="s">
        <v>181</v>
      </c>
      <c r="C67" s="9" t="s">
        <v>182</v>
      </c>
      <c r="D67" s="4">
        <v>45000</v>
      </c>
    </row>
    <row r="68" spans="1:4" x14ac:dyDescent="0.25">
      <c r="A68" s="9" t="s">
        <v>171</v>
      </c>
      <c r="B68" s="9" t="s">
        <v>179</v>
      </c>
      <c r="C68" s="9" t="s">
        <v>180</v>
      </c>
      <c r="D68" s="4">
        <v>45000</v>
      </c>
    </row>
    <row r="69" spans="1:4" x14ac:dyDescent="0.25">
      <c r="A69" s="9" t="s">
        <v>171</v>
      </c>
      <c r="B69" s="9" t="s">
        <v>174</v>
      </c>
      <c r="C69" s="9" t="s">
        <v>175</v>
      </c>
      <c r="D69" s="4">
        <v>25000</v>
      </c>
    </row>
    <row r="70" spans="1:4" x14ac:dyDescent="0.25">
      <c r="A70" s="9" t="s">
        <v>171</v>
      </c>
      <c r="B70" s="9" t="s">
        <v>333</v>
      </c>
      <c r="C70" s="9" t="s">
        <v>334</v>
      </c>
      <c r="D70" s="4">
        <v>25000</v>
      </c>
    </row>
    <row r="71" spans="1:4" x14ac:dyDescent="0.25">
      <c r="A71" s="9" t="s">
        <v>183</v>
      </c>
      <c r="B71" s="9" t="s">
        <v>187</v>
      </c>
      <c r="C71" s="9" t="s">
        <v>188</v>
      </c>
      <c r="D71" s="4">
        <v>25000</v>
      </c>
    </row>
    <row r="72" spans="1:4" x14ac:dyDescent="0.25">
      <c r="A72" s="9" t="s">
        <v>190</v>
      </c>
      <c r="B72" s="9" t="s">
        <v>191</v>
      </c>
      <c r="C72" s="9" t="s">
        <v>192</v>
      </c>
      <c r="D72" s="4">
        <v>15000</v>
      </c>
    </row>
    <row r="73" spans="1:4" x14ac:dyDescent="0.25">
      <c r="A73" s="9" t="s">
        <v>305</v>
      </c>
      <c r="B73" s="9" t="s">
        <v>335</v>
      </c>
      <c r="C73" s="9" t="s">
        <v>336</v>
      </c>
      <c r="D73" s="4">
        <v>25000</v>
      </c>
    </row>
    <row r="74" spans="1:4" x14ac:dyDescent="0.25">
      <c r="A74" s="9" t="s">
        <v>306</v>
      </c>
      <c r="B74" s="9" t="s">
        <v>337</v>
      </c>
      <c r="C74" s="9" t="s">
        <v>338</v>
      </c>
      <c r="D74" s="4">
        <v>15000</v>
      </c>
    </row>
    <row r="75" spans="1:4" x14ac:dyDescent="0.25">
      <c r="A75" s="9" t="s">
        <v>306</v>
      </c>
      <c r="B75" s="9" t="s">
        <v>339</v>
      </c>
      <c r="C75" s="9" t="s">
        <v>340</v>
      </c>
      <c r="D75" s="4">
        <v>15000</v>
      </c>
    </row>
    <row r="76" spans="1:4" x14ac:dyDescent="0.25">
      <c r="A76" s="9" t="s">
        <v>197</v>
      </c>
      <c r="B76" s="9" t="s">
        <v>206</v>
      </c>
      <c r="C76" s="9" t="s">
        <v>341</v>
      </c>
      <c r="D76" s="4">
        <v>45000</v>
      </c>
    </row>
    <row r="77" spans="1:4" x14ac:dyDescent="0.25">
      <c r="A77" s="9" t="s">
        <v>197</v>
      </c>
      <c r="B77" s="9" t="s">
        <v>198</v>
      </c>
      <c r="C77" s="9" t="s">
        <v>199</v>
      </c>
      <c r="D77" s="4">
        <v>25000</v>
      </c>
    </row>
    <row r="78" spans="1:4" x14ac:dyDescent="0.25">
      <c r="A78" s="9" t="s">
        <v>197</v>
      </c>
      <c r="B78" s="9" t="s">
        <v>204</v>
      </c>
      <c r="C78" s="9" t="s">
        <v>342</v>
      </c>
      <c r="D78" s="4">
        <v>45000</v>
      </c>
    </row>
    <row r="79" spans="1:4" x14ac:dyDescent="0.25">
      <c r="A79" s="9" t="s">
        <v>197</v>
      </c>
      <c r="B79" s="9" t="s">
        <v>200</v>
      </c>
      <c r="C79" s="9" t="s">
        <v>343</v>
      </c>
      <c r="D79" s="4">
        <v>15000</v>
      </c>
    </row>
    <row r="80" spans="1:4" x14ac:dyDescent="0.25">
      <c r="A80" s="9" t="s">
        <v>308</v>
      </c>
      <c r="B80" s="9" t="s">
        <v>344</v>
      </c>
      <c r="C80" s="9" t="s">
        <v>345</v>
      </c>
      <c r="D80" s="4">
        <v>15000</v>
      </c>
    </row>
    <row r="81" spans="1:4" x14ac:dyDescent="0.25">
      <c r="A81" s="9" t="s">
        <v>308</v>
      </c>
      <c r="B81" s="9" t="s">
        <v>346</v>
      </c>
      <c r="C81" s="9" t="s">
        <v>347</v>
      </c>
      <c r="D81" s="4">
        <v>15000</v>
      </c>
    </row>
    <row r="82" spans="1:4" x14ac:dyDescent="0.25">
      <c r="A82" s="9" t="s">
        <v>257</v>
      </c>
      <c r="B82" s="9" t="s">
        <v>258</v>
      </c>
      <c r="C82" s="9" t="s">
        <v>259</v>
      </c>
      <c r="D82" s="4">
        <v>25000</v>
      </c>
    </row>
    <row r="83" spans="1:4" x14ac:dyDescent="0.25">
      <c r="A83" s="9" t="s">
        <v>257</v>
      </c>
      <c r="B83" s="9" t="s">
        <v>261</v>
      </c>
      <c r="C83" s="9" t="s">
        <v>348</v>
      </c>
      <c r="D83" s="4">
        <v>25000</v>
      </c>
    </row>
    <row r="84" spans="1:4" x14ac:dyDescent="0.25">
      <c r="A84" s="9" t="s">
        <v>264</v>
      </c>
      <c r="B84" s="9" t="s">
        <v>265</v>
      </c>
      <c r="C84" s="9" t="s">
        <v>266</v>
      </c>
      <c r="D84" s="4">
        <v>25000</v>
      </c>
    </row>
    <row r="85" spans="1:4" x14ac:dyDescent="0.25">
      <c r="A85" s="9" t="s">
        <v>264</v>
      </c>
      <c r="B85" s="9" t="s">
        <v>349</v>
      </c>
      <c r="C85" s="9" t="s">
        <v>350</v>
      </c>
      <c r="D85" s="4">
        <v>25000</v>
      </c>
    </row>
    <row r="86" spans="1:4" x14ac:dyDescent="0.25">
      <c r="A86" s="9" t="s">
        <v>267</v>
      </c>
      <c r="B86" s="9" t="s">
        <v>351</v>
      </c>
      <c r="C86" s="9" t="s">
        <v>352</v>
      </c>
      <c r="D86" s="4">
        <v>45000</v>
      </c>
    </row>
    <row r="87" spans="1:4" x14ac:dyDescent="0.25">
      <c r="A87" s="9" t="s">
        <v>267</v>
      </c>
      <c r="B87" s="9" t="s">
        <v>353</v>
      </c>
      <c r="C87" s="9" t="s">
        <v>354</v>
      </c>
      <c r="D87" s="4">
        <v>45000</v>
      </c>
    </row>
    <row r="88" spans="1:4" x14ac:dyDescent="0.25">
      <c r="A88" s="9" t="s">
        <v>267</v>
      </c>
      <c r="B88" s="9" t="s">
        <v>278</v>
      </c>
      <c r="C88" s="9" t="s">
        <v>355</v>
      </c>
      <c r="D88" s="4">
        <v>45000</v>
      </c>
    </row>
    <row r="89" spans="1:4" x14ac:dyDescent="0.25">
      <c r="A89" s="9" t="s">
        <v>267</v>
      </c>
      <c r="B89" s="9" t="s">
        <v>274</v>
      </c>
      <c r="C89" s="9" t="s">
        <v>275</v>
      </c>
      <c r="D89" s="4">
        <v>25000</v>
      </c>
    </row>
    <row r="90" spans="1:4" x14ac:dyDescent="0.25">
      <c r="A90" s="9" t="s">
        <v>267</v>
      </c>
      <c r="B90" s="9" t="s">
        <v>356</v>
      </c>
      <c r="C90" s="9" t="s">
        <v>357</v>
      </c>
      <c r="D90" s="4">
        <v>25000</v>
      </c>
    </row>
    <row r="91" spans="1:4" x14ac:dyDescent="0.25">
      <c r="A91" s="9" t="s">
        <v>267</v>
      </c>
      <c r="B91" s="9" t="s">
        <v>268</v>
      </c>
      <c r="C91" s="9" t="s">
        <v>269</v>
      </c>
      <c r="D91" s="4">
        <v>25000</v>
      </c>
    </row>
    <row r="92" spans="1:4" x14ac:dyDescent="0.25">
      <c r="A92" s="9" t="s">
        <v>267</v>
      </c>
      <c r="B92" s="9" t="s">
        <v>358</v>
      </c>
      <c r="C92" s="9" t="s">
        <v>359</v>
      </c>
      <c r="D92" s="4">
        <v>15000</v>
      </c>
    </row>
    <row r="93" spans="1:4" x14ac:dyDescent="0.25">
      <c r="A93" s="9" t="s">
        <v>267</v>
      </c>
      <c r="B93" s="9" t="s">
        <v>360</v>
      </c>
      <c r="C93" s="9" t="s">
        <v>361</v>
      </c>
      <c r="D93" s="4">
        <v>25000</v>
      </c>
    </row>
    <row r="94" spans="1:4" x14ac:dyDescent="0.25">
      <c r="A94" s="9" t="s">
        <v>267</v>
      </c>
      <c r="B94" s="9" t="s">
        <v>362</v>
      </c>
      <c r="C94" s="9" t="s">
        <v>363</v>
      </c>
      <c r="D94" s="4">
        <v>15000</v>
      </c>
    </row>
    <row r="95" spans="1:4" x14ac:dyDescent="0.25">
      <c r="A95" s="9" t="s">
        <v>267</v>
      </c>
      <c r="B95" s="9" t="s">
        <v>364</v>
      </c>
      <c r="C95" s="9" t="s">
        <v>365</v>
      </c>
      <c r="D95" s="4">
        <v>45000</v>
      </c>
    </row>
    <row r="96" spans="1:4" x14ac:dyDescent="0.25">
      <c r="A96" s="9" t="s">
        <v>267</v>
      </c>
      <c r="B96" s="9" t="s">
        <v>270</v>
      </c>
      <c r="C96" s="9" t="s">
        <v>366</v>
      </c>
      <c r="D96" s="4">
        <v>25000</v>
      </c>
    </row>
    <row r="97" spans="1:4" x14ac:dyDescent="0.25">
      <c r="A97" s="9" t="s">
        <v>267</v>
      </c>
      <c r="B97" s="9" t="s">
        <v>367</v>
      </c>
      <c r="C97" s="9" t="s">
        <v>368</v>
      </c>
      <c r="D97" s="4">
        <v>15000</v>
      </c>
    </row>
    <row r="98" spans="1:4" x14ac:dyDescent="0.25">
      <c r="A98" s="9" t="s">
        <v>267</v>
      </c>
      <c r="B98" s="9" t="s">
        <v>276</v>
      </c>
      <c r="C98" s="9" t="s">
        <v>277</v>
      </c>
      <c r="D98" s="4">
        <v>25000</v>
      </c>
    </row>
    <row r="99" spans="1:4" x14ac:dyDescent="0.25">
      <c r="A99" s="9" t="s">
        <v>12</v>
      </c>
      <c r="B99" s="9" t="s">
        <v>15</v>
      </c>
      <c r="C99" s="9" t="s">
        <v>16</v>
      </c>
      <c r="D99" s="4">
        <v>15000</v>
      </c>
    </row>
    <row r="100" spans="1:4" x14ac:dyDescent="0.25">
      <c r="A100" s="9" t="s">
        <v>300</v>
      </c>
      <c r="B100" s="9" t="s">
        <v>369</v>
      </c>
      <c r="C100" s="9" t="s">
        <v>370</v>
      </c>
      <c r="D100" s="4">
        <v>15000</v>
      </c>
    </row>
  </sheetData>
  <mergeCells count="3">
    <mergeCell ref="B5:C5"/>
    <mergeCell ref="A3:D3"/>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workbookViewId="0">
      <selection activeCell="F7" sqref="F7"/>
    </sheetView>
  </sheetViews>
  <sheetFormatPr defaultColWidth="8.5703125" defaultRowHeight="15" x14ac:dyDescent="0.25"/>
  <cols>
    <col min="1" max="1" width="8.42578125" customWidth="1"/>
    <col min="2" max="2" width="11.5703125" customWidth="1"/>
    <col min="3" max="3" width="27.42578125" customWidth="1"/>
    <col min="4" max="6" width="17" customWidth="1"/>
    <col min="7" max="7" width="11.42578125" style="37" customWidth="1"/>
    <col min="8" max="8" width="24.42578125" style="37" customWidth="1"/>
  </cols>
  <sheetData>
    <row r="1" spans="1:8" x14ac:dyDescent="0.25">
      <c r="A1" s="98" t="s">
        <v>371</v>
      </c>
      <c r="B1" s="98"/>
      <c r="C1" s="98"/>
      <c r="D1" s="98"/>
      <c r="E1" s="98"/>
      <c r="F1" s="98"/>
      <c r="G1" s="98"/>
      <c r="H1" s="98"/>
    </row>
    <row r="2" spans="1:8" ht="30" x14ac:dyDescent="0.25">
      <c r="A2" s="51" t="s">
        <v>372</v>
      </c>
      <c r="B2" s="51" t="s">
        <v>373</v>
      </c>
      <c r="C2" s="52" t="s">
        <v>374</v>
      </c>
      <c r="D2" s="31" t="s">
        <v>375</v>
      </c>
      <c r="E2" s="51" t="s">
        <v>376</v>
      </c>
      <c r="F2" s="51" t="s">
        <v>377</v>
      </c>
      <c r="G2" s="51" t="s">
        <v>378</v>
      </c>
      <c r="H2" s="53" t="s">
        <v>379</v>
      </c>
    </row>
    <row r="3" spans="1:8" x14ac:dyDescent="0.25">
      <c r="A3" s="54">
        <v>319</v>
      </c>
      <c r="B3" s="55">
        <v>35</v>
      </c>
      <c r="C3" s="32" t="s">
        <v>19</v>
      </c>
      <c r="D3" s="33">
        <v>178647.47</v>
      </c>
      <c r="E3" s="34"/>
      <c r="F3" s="33">
        <f>178647/20</f>
        <v>8932.35</v>
      </c>
      <c r="G3" s="56" t="s">
        <v>380</v>
      </c>
      <c r="H3" s="57"/>
    </row>
    <row r="4" spans="1:8" x14ac:dyDescent="0.25">
      <c r="A4" s="54">
        <v>319</v>
      </c>
      <c r="B4" s="55">
        <v>44</v>
      </c>
      <c r="C4" s="32" t="s">
        <v>61</v>
      </c>
      <c r="D4" s="33">
        <v>124211.08</v>
      </c>
      <c r="E4" s="34"/>
      <c r="F4" s="33">
        <f>124211/5</f>
        <v>24842.2</v>
      </c>
      <c r="G4" s="56" t="s">
        <v>380</v>
      </c>
      <c r="H4" s="57"/>
    </row>
    <row r="5" spans="1:8" x14ac:dyDescent="0.25">
      <c r="A5" s="54">
        <v>319</v>
      </c>
      <c r="B5" s="55">
        <v>137</v>
      </c>
      <c r="C5" s="32" t="s">
        <v>112</v>
      </c>
      <c r="D5" s="33">
        <v>60000</v>
      </c>
      <c r="E5" s="34"/>
      <c r="F5" s="33">
        <f>60000/6</f>
        <v>10000</v>
      </c>
      <c r="G5" s="56" t="s">
        <v>380</v>
      </c>
      <c r="H5" s="57"/>
    </row>
    <row r="6" spans="1:8" x14ac:dyDescent="0.25">
      <c r="A6" s="54">
        <v>319</v>
      </c>
      <c r="B6" s="55">
        <v>160</v>
      </c>
      <c r="C6" s="32" t="s">
        <v>147</v>
      </c>
      <c r="D6" s="33">
        <v>76000</v>
      </c>
      <c r="E6" s="34"/>
      <c r="F6" s="33">
        <f>76000/6</f>
        <v>12666.666666666666</v>
      </c>
      <c r="G6" s="56" t="s">
        <v>380</v>
      </c>
      <c r="H6" s="57"/>
    </row>
    <row r="7" spans="1:8" x14ac:dyDescent="0.25">
      <c r="A7" s="54">
        <v>319</v>
      </c>
      <c r="B7" s="55">
        <v>281</v>
      </c>
      <c r="C7" s="32" t="s">
        <v>224</v>
      </c>
      <c r="D7" s="35">
        <v>71102</v>
      </c>
      <c r="E7" s="34"/>
      <c r="F7" s="35">
        <f>71102/5</f>
        <v>14220.4</v>
      </c>
      <c r="G7" s="56" t="s">
        <v>380</v>
      </c>
      <c r="H7" s="57"/>
    </row>
    <row r="8" spans="1:8" x14ac:dyDescent="0.25">
      <c r="A8" s="99" t="s">
        <v>381</v>
      </c>
      <c r="B8" s="100"/>
      <c r="C8" s="101"/>
      <c r="D8" s="36">
        <f>SUM(D3:D7)</f>
        <v>509960.55</v>
      </c>
      <c r="E8" s="58">
        <f>SUM(E3:E7)</f>
        <v>0</v>
      </c>
      <c r="F8" s="58">
        <f>SUM(F3:F7)</f>
        <v>70661.616666666669</v>
      </c>
      <c r="G8" s="56"/>
      <c r="H8" s="53"/>
    </row>
  </sheetData>
  <mergeCells count="2">
    <mergeCell ref="A1:H1"/>
    <mergeCell ref="A8:C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workbookViewId="0">
      <selection activeCell="I4" sqref="I4"/>
    </sheetView>
  </sheetViews>
  <sheetFormatPr defaultRowHeight="15" x14ac:dyDescent="0.25"/>
  <cols>
    <col min="3" max="3" width="16.42578125" customWidth="1"/>
  </cols>
  <sheetData>
    <row r="1" spans="1:9" ht="75" x14ac:dyDescent="0.25">
      <c r="A1" s="51" t="s">
        <v>372</v>
      </c>
      <c r="B1" s="51" t="s">
        <v>373</v>
      </c>
      <c r="C1" s="52" t="s">
        <v>374</v>
      </c>
      <c r="D1" s="52" t="s">
        <v>375</v>
      </c>
      <c r="E1" s="51" t="s">
        <v>376</v>
      </c>
      <c r="F1" s="51" t="s">
        <v>382</v>
      </c>
      <c r="G1" s="51" t="s">
        <v>378</v>
      </c>
      <c r="H1" s="53" t="s">
        <v>379</v>
      </c>
    </row>
    <row r="2" spans="1:9" x14ac:dyDescent="0.25">
      <c r="A2" s="54">
        <v>319</v>
      </c>
      <c r="B2" s="55">
        <v>35</v>
      </c>
      <c r="C2" s="59" t="s">
        <v>19</v>
      </c>
      <c r="D2" s="60">
        <v>108265</v>
      </c>
      <c r="E2" s="61"/>
      <c r="F2" s="62">
        <f>D2+E2</f>
        <v>108265</v>
      </c>
      <c r="G2" s="56" t="s">
        <v>380</v>
      </c>
      <c r="H2" s="57"/>
    </row>
    <row r="3" spans="1:9" x14ac:dyDescent="0.25">
      <c r="A3" s="54">
        <v>319</v>
      </c>
      <c r="B3" s="55">
        <v>44</v>
      </c>
      <c r="C3" s="59" t="s">
        <v>61</v>
      </c>
      <c r="D3" s="60">
        <v>127676</v>
      </c>
      <c r="E3" s="61"/>
      <c r="F3" s="62">
        <f t="shared" ref="F3:F6" si="0">D3+E3</f>
        <v>127676</v>
      </c>
      <c r="G3" s="56" t="s">
        <v>380</v>
      </c>
      <c r="H3" s="57"/>
    </row>
    <row r="4" spans="1:9" x14ac:dyDescent="0.25">
      <c r="A4" s="54">
        <v>319</v>
      </c>
      <c r="B4" s="55">
        <v>137</v>
      </c>
      <c r="C4" s="59" t="s">
        <v>112</v>
      </c>
      <c r="D4" s="60">
        <v>367283</v>
      </c>
      <c r="E4" s="61"/>
      <c r="F4" s="62">
        <f t="shared" si="0"/>
        <v>367283</v>
      </c>
      <c r="G4" s="56" t="s">
        <v>380</v>
      </c>
      <c r="H4" s="57"/>
      <c r="I4" s="60">
        <f>367283/6</f>
        <v>61213.833333333336</v>
      </c>
    </row>
    <row r="5" spans="1:9" x14ac:dyDescent="0.25">
      <c r="A5" s="54">
        <v>319</v>
      </c>
      <c r="B5" s="55">
        <v>160</v>
      </c>
      <c r="C5" s="59" t="s">
        <v>147</v>
      </c>
      <c r="D5" s="60">
        <v>109530</v>
      </c>
      <c r="E5" s="61"/>
      <c r="F5" s="62">
        <f t="shared" si="0"/>
        <v>109530</v>
      </c>
      <c r="G5" s="56" t="s">
        <v>380</v>
      </c>
      <c r="H5" s="57"/>
    </row>
    <row r="6" spans="1:9" x14ac:dyDescent="0.25">
      <c r="A6" s="54">
        <v>319</v>
      </c>
      <c r="B6" s="55">
        <v>281</v>
      </c>
      <c r="C6" s="59" t="s">
        <v>224</v>
      </c>
      <c r="D6" s="60">
        <v>12658</v>
      </c>
      <c r="E6" s="61"/>
      <c r="F6" s="62">
        <f t="shared" si="0"/>
        <v>12658</v>
      </c>
      <c r="G6" s="56" t="s">
        <v>380</v>
      </c>
      <c r="H6" s="57"/>
    </row>
    <row r="7" spans="1:9" x14ac:dyDescent="0.25">
      <c r="A7" s="99" t="s">
        <v>381</v>
      </c>
      <c r="B7" s="100"/>
      <c r="C7" s="101"/>
      <c r="D7" s="58">
        <f>SUM(D2:D6)</f>
        <v>725412</v>
      </c>
      <c r="E7" s="58">
        <f>SUM(E2:E6)</f>
        <v>0</v>
      </c>
      <c r="F7" s="58">
        <f>SUM(F2:F6)</f>
        <v>725412</v>
      </c>
      <c r="G7" s="56"/>
      <c r="H7" s="53"/>
    </row>
  </sheetData>
  <mergeCells count="1">
    <mergeCell ref="A7:C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
  <sheetViews>
    <sheetView workbookViewId="0">
      <selection activeCell="E5" sqref="E5"/>
    </sheetView>
  </sheetViews>
  <sheetFormatPr defaultRowHeight="15" x14ac:dyDescent="0.25"/>
  <cols>
    <col min="1" max="1" width="23" customWidth="1"/>
    <col min="2" max="2" width="18.42578125" customWidth="1"/>
    <col min="3" max="3" width="30.42578125" customWidth="1"/>
  </cols>
  <sheetData>
    <row r="1" spans="1:3" ht="16.5" thickBot="1" x14ac:dyDescent="0.3">
      <c r="A1" s="12" t="s">
        <v>383</v>
      </c>
      <c r="B1" s="13" t="s">
        <v>384</v>
      </c>
      <c r="C1" s="13" t="s">
        <v>385</v>
      </c>
    </row>
    <row r="2" spans="1:3" ht="16.5" thickBot="1" x14ac:dyDescent="0.3">
      <c r="A2" s="14" t="s">
        <v>386</v>
      </c>
      <c r="B2" s="15">
        <v>662493</v>
      </c>
      <c r="C2" s="15">
        <v>1224247</v>
      </c>
    </row>
    <row r="3" spans="1:3" ht="16.5" thickBot="1" x14ac:dyDescent="0.3">
      <c r="A3" s="14" t="s">
        <v>131</v>
      </c>
      <c r="B3" s="15">
        <v>260000</v>
      </c>
      <c r="C3" s="15">
        <v>295000</v>
      </c>
    </row>
    <row r="4" spans="1:3" ht="26.25" thickBot="1" x14ac:dyDescent="0.3">
      <c r="A4" s="14" t="s">
        <v>387</v>
      </c>
      <c r="B4" s="15">
        <v>733704</v>
      </c>
      <c r="C4" s="15">
        <v>285000</v>
      </c>
    </row>
    <row r="5" spans="1:3" ht="16.5" thickBot="1" x14ac:dyDescent="0.3">
      <c r="A5" s="14" t="s">
        <v>214</v>
      </c>
      <c r="B5" s="15">
        <v>384118</v>
      </c>
      <c r="C5" s="15">
        <v>1321987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24261BFE874874F899C38CF9C771BFF" ma:contentTypeVersion="7" ma:contentTypeDescription="Create a new document." ma:contentTypeScope="" ma:versionID="1a175f6fd76af162c8631baf02b0c7de">
  <xsd:schema xmlns:xsd="http://www.w3.org/2001/XMLSchema" xmlns:xs="http://www.w3.org/2001/XMLSchema" xmlns:p="http://schemas.microsoft.com/office/2006/metadata/properties" xmlns:ns2="0a4e05da-b9bc-4326-ad73-01ef31b95567" xmlns:ns3="733efe1c-5bbe-4968-87dc-d400e65c879f" targetNamespace="http://schemas.microsoft.com/office/2006/metadata/properties" ma:root="true" ma:fieldsID="18e3a758e1be3a571da4157f53c3d381" ns2:_="" ns3:_="">
    <xsd:import namespace="0a4e05da-b9bc-4326-ad73-01ef31b95567"/>
    <xsd:import namespace="733efe1c-5bbe-4968-87dc-d400e65c879f"/>
    <xsd:element name="properties">
      <xsd:complexType>
        <xsd:sequence>
          <xsd:element name="documentManagement">
            <xsd:complexType>
              <xsd:all>
                <xsd:element ref="ns2:_vti_RoutingExistingPropert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e05da-b9bc-4326-ad73-01ef31b95567" elementFormDefault="qualified">
    <xsd:import namespace="http://schemas.microsoft.com/office/2006/documentManagement/types"/>
    <xsd:import namespace="http://schemas.microsoft.com/office/infopath/2007/PartnerControls"/>
    <xsd:element name="_vti_RoutingExistingProperties" ma:index="8" nillable="true" ma:displayName="Original Properties" ma:description="" ma:hidden="true" ma:internalName="_vti_RoutingExistingProperti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3efe1c-5bbe-4968-87dc-d400e65c879f"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dexed="true"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vti_RoutingExistingProperties xmlns="0a4e05da-b9bc-4326-ad73-01ef31b95567" xsi:nil="true"/>
    <_dlc_DocIdPersistId xmlns="733efe1c-5bbe-4968-87dc-d400e65c879f">true</_dlc_DocIdPersistId>
    <_dlc_DocId xmlns="733efe1c-5bbe-4968-87dc-d400e65c879f">DESE-231-67212</_dlc_DocId>
    <_dlc_DocIdUrl xmlns="733efe1c-5bbe-4968-87dc-d400e65c879f">
      <Url>https://sharepoint.doemass.org/ese/webteam/cps/_layouts/DocIdRedir.aspx?ID=DESE-231-67212</Url>
      <Description>DESE-231-67212</Description>
    </_dlc_DocIdUrl>
  </documentManagement>
</p:properties>
</file>

<file path=customXml/item4.xml><?xml version="1.0" encoding="utf-8"?>
<?mso-contentType ?>
<FormTemplates xmlns="http://schemas.microsoft.com/sharepoint/v3/contenttype/forms">
  <Display>DocumentLibraryForm</Display>
  <Edit>DropOffZoneRoutingForm</Edit>
  <New>DocumentLibraryForm</New>
</FormTemplates>
</file>

<file path=customXml/itemProps1.xml><?xml version="1.0" encoding="utf-8"?>
<ds:datastoreItem xmlns:ds="http://schemas.openxmlformats.org/officeDocument/2006/customXml" ds:itemID="{7C54EB36-8A0D-40D5-8053-28FA1189181D}">
  <ds:schemaRefs>
    <ds:schemaRef ds:uri="http://schemas.microsoft.com/sharepoint/events"/>
  </ds:schemaRefs>
</ds:datastoreItem>
</file>

<file path=customXml/itemProps2.xml><?xml version="1.0" encoding="utf-8"?>
<ds:datastoreItem xmlns:ds="http://schemas.openxmlformats.org/officeDocument/2006/customXml" ds:itemID="{7F9CD9E7-FF76-4FF9-8383-5DE2B97A7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4e05da-b9bc-4326-ad73-01ef31b95567"/>
    <ds:schemaRef ds:uri="733efe1c-5bbe-4968-87dc-d400e65c87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5241E-9AFB-451C-962E-BC980767FEC6}">
  <ds:schemaRefs>
    <ds:schemaRef ds:uri="http://purl.org/dc/dcmitype/"/>
    <ds:schemaRef ds:uri="http://schemas.openxmlformats.org/package/2006/metadata/core-properties"/>
    <ds:schemaRef ds:uri="733efe1c-5bbe-4968-87dc-d400e65c879f"/>
    <ds:schemaRef ds:uri="http://schemas.microsoft.com/office/infopath/2007/PartnerControls"/>
    <ds:schemaRef ds:uri="http://schemas.microsoft.com/office/2006/documentManagement/types"/>
    <ds:schemaRef ds:uri="http://purl.org/dc/terms/"/>
    <ds:schemaRef ds:uri="http://purl.org/dc/elements/1.1/"/>
    <ds:schemaRef ds:uri="0a4e05da-b9bc-4326-ad73-01ef31b95567"/>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90F3AE1-0772-4B48-B6DF-95064F90A4CD}">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FY25 Grants</vt:lpstr>
      <vt:lpstr>School Improvement Support</vt:lpstr>
      <vt:lpstr>TAG21</vt:lpstr>
      <vt:lpstr>21TchDiv</vt:lpstr>
      <vt:lpstr>20TchDiv</vt:lpstr>
      <vt:lpstr>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FY2025 Title I Federal Reporting for USED for 1003g funds</dc:title>
  <dc:subject/>
  <dc:creator>DESE</dc:creator>
  <cp:keywords/>
  <dc:description/>
  <cp:lastModifiedBy>Zou, Dong (EOE)</cp:lastModifiedBy>
  <cp:revision/>
  <dcterms:created xsi:type="dcterms:W3CDTF">2020-02-04T14:32:48Z</dcterms:created>
  <dcterms:modified xsi:type="dcterms:W3CDTF">2026-02-02T18:22:02Z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Feb 2 2026 12:00AM</vt:lpwstr>
  </property>
</Properties>
</file>